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7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pivotCache/pivotCacheRecords1.xml" ContentType="application/vnd.openxmlformats-officedocument.spreadsheetml.pivotCacheRecords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comments3.xml" ContentType="application/vnd.openxmlformats-officedocument.spreadsheetml.comments+xml"/>
  <Override PartName="/xl/externalLinks/externalLink8.xml" ContentType="application/vnd.openxmlformats-officedocument.spreadsheetml.externalLink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9.xml" ContentType="application/vnd.openxmlformats-officedocument.spreadsheetml.externalLink+xml"/>
  <Override PartName="/xl/comments2.xml" ContentType="application/vnd.openxmlformats-officedocument.spreadsheetml.comments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10.xml" ContentType="application/vnd.openxmlformats-officedocument.spreadsheetml.externalLink+xml"/>
  <Override PartName="/xl/externalLinks/externalLink16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Western Region\2000 Western Region Office\WUTC\WUTC-LeMay\Misc Filings\COVID Expense Recovery 6.1.2021\Pacific\"/>
    </mc:Choice>
  </mc:AlternateContent>
  <bookViews>
    <workbookView xWindow="0" yWindow="0" windowWidth="24240" windowHeight="11520" tabRatio="810" firstSheet="1" activeTab="1"/>
  </bookViews>
  <sheets>
    <sheet name="ErrorNote" sheetId="4" state="hidden" r:id="rId1"/>
    <sheet name="COVID EXPENSES" sheetId="1" r:id="rId2"/>
    <sheet name="Pacific Regulated - Price Out" sheetId="9" r:id="rId3"/>
    <sheet name="2183-2184-2185 Ratios (C)" sheetId="6" r:id="rId4"/>
    <sheet name="Rate Schedule" sheetId="7" r:id="rId5"/>
    <sheet name="ControlPanel" sheetId="3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\D">#REF!</definedName>
    <definedName name="\S">#REF!</definedName>
    <definedName name="\Y">#REF!</definedName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123Graph_g" hidden="1">'[2]#REF'!$F$9:$F$83</definedName>
    <definedName name="_132" hidden="1">[3]XXXXXX!$B$10:$B$10</definedName>
    <definedName name="_132Graph_h" localSheetId="4" hidden="1">#REF!</definedName>
    <definedName name="_132Graph_h" hidden="1">#REF!</definedName>
    <definedName name="_ACT1" localSheetId="2">[4]Hidden!#REF!</definedName>
    <definedName name="_ACT1" localSheetId="4">[5]Hidden!#REF!</definedName>
    <definedName name="_ACT1">[5]Hidden!#REF!</definedName>
    <definedName name="_ACT2" localSheetId="2">[4]Hidden!#REF!</definedName>
    <definedName name="_ACT2" localSheetId="4">[5]Hidden!#REF!</definedName>
    <definedName name="_ACT2">[5]Hidden!#REF!</definedName>
    <definedName name="_ACT3" localSheetId="2">[4]Hidden!#REF!</definedName>
    <definedName name="_ACT3" localSheetId="4">[5]Hidden!#REF!</definedName>
    <definedName name="_ACT3">[5]Hidden!#REF!</definedName>
    <definedName name="_COS1" localSheetId="4">#REF!</definedName>
    <definedName name="_COS1">#REF!</definedName>
    <definedName name="_COS2" localSheetId="4">#REF!</definedName>
    <definedName name="_COS2">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localSheetId="4" hidden="1">#REF!</definedName>
    <definedName name="_Fill" hidden="1">#REF!</definedName>
    <definedName name="_xlnm._FilterDatabase" localSheetId="1" hidden="1">'COVID EXPENSES'!$B$19:$AQ$20</definedName>
    <definedName name="_xlnm._FilterDatabase" localSheetId="2" hidden="1">'Pacific Regulated - Price Out'!$A$10:$AJ$406</definedName>
    <definedName name="_Key1" localSheetId="4" hidden="1">#REF!</definedName>
    <definedName name="_Key1" hidden="1">#REF!</definedName>
    <definedName name="_Key2" hidden="1">'[2]#REF'!$D$12</definedName>
    <definedName name="_key5" hidden="1">[3]XXXXXX!$H$10</definedName>
    <definedName name="_LYA12">[1]Hidden!$O$11</definedName>
    <definedName name="_max" localSheetId="4" hidden="1">#REF!</definedName>
    <definedName name="_max" hidden="1">#REF!</definedName>
    <definedName name="_Mon" localSheetId="4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localSheetId="4" hidden="1">#REF!</definedName>
    <definedName name="_Sort" hidden="1">#REF!</definedName>
    <definedName name="_Sort1" hidden="1">'[2]#REF'!$A$10:$Z$281</definedName>
    <definedName name="_sort3" hidden="1">[3]XXXXXX!$G$10:$J$11</definedName>
    <definedName name="a" localSheetId="4">#REF!</definedName>
    <definedName name="a">#REF!</definedName>
    <definedName name="Accounts" localSheetId="3">#REF!</definedName>
    <definedName name="Accounts" localSheetId="4">#REF!</definedName>
    <definedName name="Accounts">'COVID EXPENSES'!$M$13</definedName>
    <definedName name="ACCT" localSheetId="2">[4]Hidden!#REF!</definedName>
    <definedName name="ACCT" localSheetId="4">[5]Hidden!#REF!</definedName>
    <definedName name="ACCT">[5]Hidden!#REF!</definedName>
    <definedName name="ACCT.ConsolSum">[1]Hidden!$Q$11</definedName>
    <definedName name="ACT_CUR" localSheetId="2">[4]Hidden!#REF!</definedName>
    <definedName name="ACT_CUR" localSheetId="4">[5]Hidden!#REF!</definedName>
    <definedName name="ACT_CUR">[5]Hidden!#REF!</definedName>
    <definedName name="ACT_YTD" localSheetId="2">[4]Hidden!#REF!</definedName>
    <definedName name="ACT_YTD" localSheetId="4">[5]Hidden!#REF!</definedName>
    <definedName name="ACT_YTD">[5]Hidden!#REF!</definedName>
    <definedName name="afsdfsdfsd">#REF!</definedName>
    <definedName name="AmountCount" localSheetId="2">#REF!</definedName>
    <definedName name="AmountCount" localSheetId="4">#REF!</definedName>
    <definedName name="AmountCount">#REF!</definedName>
    <definedName name="AmountCount1" localSheetId="4">#REF!</definedName>
    <definedName name="AmountCount1">#REF!</definedName>
    <definedName name="AmountFrom" localSheetId="3">#REF!</definedName>
    <definedName name="AmountFrom" localSheetId="4">#REF!</definedName>
    <definedName name="AmountFrom">'COVID EXPENSES'!$P$13</definedName>
    <definedName name="AmountTo" localSheetId="3">#REF!</definedName>
    <definedName name="AmountTo" localSheetId="4">#REF!</definedName>
    <definedName name="AmountTo">'COVID EXPENSES'!$P$14</definedName>
    <definedName name="AmountTotal" localSheetId="2">#REF!</definedName>
    <definedName name="AmountTotal" localSheetId="4">#REF!</definedName>
    <definedName name="AmountTotal">#REF!</definedName>
    <definedName name="AmountTotal1" localSheetId="4">#REF!</definedName>
    <definedName name="AmountTotal1">#REF!</definedName>
    <definedName name="BookRev" localSheetId="4">'[6]Pacific Regulated - Price Out'!$F$50</definedName>
    <definedName name="BookRev">'[6]Pacific Regulated - Price Out'!$F$50</definedName>
    <definedName name="BookRev_com" localSheetId="4">'[6]Pacific Regulated - Price Out'!$F$214</definedName>
    <definedName name="BookRev_com">'[6]Pacific Regulated - Price Out'!$F$214</definedName>
    <definedName name="BookRev_mfr" localSheetId="4">'[6]Pacific Regulated - Price Out'!$F$222</definedName>
    <definedName name="BookRev_mfr">'[6]Pacific Regulated - Price Out'!$F$222</definedName>
    <definedName name="BookRev_ro" localSheetId="4">'[6]Pacific Regulated - Price Out'!$F$282</definedName>
    <definedName name="BookRev_ro">'[6]Pacific Regulated - Price Out'!$F$282</definedName>
    <definedName name="BookRev_rr" localSheetId="4">'[6]Pacific Regulated - Price Out'!$F$59</definedName>
    <definedName name="BookRev_rr">'[6]Pacific Regulated - Price Out'!$F$59</definedName>
    <definedName name="BookRev_yw" localSheetId="4">'[6]Pacific Regulated - Price Out'!$F$70</definedName>
    <definedName name="BookRev_yw">'[6]Pacific Regulated - Price Out'!$F$70</definedName>
    <definedName name="BREMAIR_COST_of_SERVICE_STUDY" localSheetId="2">#REF!</definedName>
    <definedName name="BREMAIR_COST_of_SERVICE_STUDY" localSheetId="4">#REF!</definedName>
    <definedName name="BREMAIR_COST_of_SERVICE_STUDY">#REF!</definedName>
    <definedName name="BUD_CUR" localSheetId="2">[4]Hidden!#REF!</definedName>
    <definedName name="BUD_CUR" localSheetId="4">[5]Hidden!#REF!</definedName>
    <definedName name="BUD_CUR">[5]Hidden!#REF!</definedName>
    <definedName name="BUD_YTD" localSheetId="2">[4]Hidden!#REF!</definedName>
    <definedName name="BUD_YTD" localSheetId="4">[5]Hidden!#REF!</definedName>
    <definedName name="BUD_YTD">[5]Hidden!#REF!</definedName>
    <definedName name="CalRecyTons" localSheetId="4">'[7]Recycl Tons, Commodity Value'!$L$23</definedName>
    <definedName name="CalRecyTons">'[7]Recycl Tons, Commodity Value'!$L$23</definedName>
    <definedName name="CheckTotals" localSheetId="2">#REF!</definedName>
    <definedName name="CheckTotals" localSheetId="4">#REF!</definedName>
    <definedName name="CheckTotals">#REF!</definedName>
    <definedName name="colgroup">[1]Orientation!$G$6</definedName>
    <definedName name="colsegment">[1]Orientation!$F$6</definedName>
    <definedName name="CommlStaffPriceOut" localSheetId="4">'[8]Price Out-Reg EASTSIDE-Resi'!#REF!</definedName>
    <definedName name="CommlStaffPriceOut">'[8]Price Out-Reg EASTSIDE-Resi'!#REF!</definedName>
    <definedName name="CRCTable" localSheetId="2">#REF!</definedName>
    <definedName name="CRCTable" localSheetId="4">#REF!</definedName>
    <definedName name="CRCTable">#REF!</definedName>
    <definedName name="CRCTableOLD" localSheetId="2">#REF!</definedName>
    <definedName name="CRCTableOLD" localSheetId="4">#REF!</definedName>
    <definedName name="CRCTableOLD">#REF!</definedName>
    <definedName name="CriteriaType" localSheetId="2">[9]ControlPanel!$Z$2:$Z$5</definedName>
    <definedName name="CriteriaType">[10]ControlPanel!$Z$2:$Z$5</definedName>
    <definedName name="CurrentMonth" localSheetId="2">'[11]Resi ADJ'!$H$8</definedName>
    <definedName name="CurrentMonth">'[12]38000 Other Rev'!$H$8</definedName>
    <definedName name="Cutomers" localSheetId="2">#REF!</definedName>
    <definedName name="Cutomers" localSheetId="4">#REF!</definedName>
    <definedName name="Cutomers">#REF!</definedName>
    <definedName name="_xlnm.Database" localSheetId="2">#REF!</definedName>
    <definedName name="_xlnm.Database" localSheetId="4">#REF!</definedName>
    <definedName name="_xlnm.Database">#REF!</definedName>
    <definedName name="Database1" localSheetId="2">#REF!</definedName>
    <definedName name="Database1" localSheetId="4">#REF!</definedName>
    <definedName name="Database1">#REF!</definedName>
    <definedName name="DateFrom" localSheetId="3">'[12]38000 Other Rev'!$G$12</definedName>
    <definedName name="DateFrom" localSheetId="2">'[11]Resi ADJ'!$G$12</definedName>
    <definedName name="DateFrom" localSheetId="4">'[12]38000 Other Rev'!$G$12</definedName>
    <definedName name="DateFrom">'COVID EXPENSES'!$I$12</definedName>
    <definedName name="DateTo" localSheetId="3">'[12]38000 Other Rev'!$G$13</definedName>
    <definedName name="DateTo" localSheetId="2">'[11]Resi ADJ'!$G$13</definedName>
    <definedName name="DateTo" localSheetId="4">'[12]38000 Other Rev'!$G$13</definedName>
    <definedName name="DateTo">'COVID EXPENSES'!$I$13</definedName>
    <definedName name="DBxStaffPriceOut" localSheetId="4">'[8]Price Out-Reg EASTSIDE-Resi'!#REF!</definedName>
    <definedName name="DBxStaffPriceOut">'[8]Price Out-Reg EASTSIDE-Resi'!#REF!</definedName>
    <definedName name="DEPT" localSheetId="2">[4]Hidden!#REF!</definedName>
    <definedName name="DEPT" localSheetId="4">[5]Hidden!#REF!</definedName>
    <definedName name="DEPT">[5]Hidden!#REF!</definedName>
    <definedName name="Dist" localSheetId="4">[13]Data!$E$3</definedName>
    <definedName name="Dist">[13]Data!$E$3</definedName>
    <definedName name="District" localSheetId="4">'[14]Vashon BS'!#REF!</definedName>
    <definedName name="District">'[15]Yakima BS'!#REF!</definedName>
    <definedName name="DistrictNum" localSheetId="2">#REF!</definedName>
    <definedName name="DistrictNum" localSheetId="4">#REF!</definedName>
    <definedName name="DistrictNum">#REF!</definedName>
    <definedName name="Districts" localSheetId="3">#REF!</definedName>
    <definedName name="Districts" localSheetId="4">#REF!</definedName>
    <definedName name="Districts">'COVID EXPENSES'!$M$12</definedName>
    <definedName name="dOG" localSheetId="4">#REF!</definedName>
    <definedName name="dOG">#REF!</definedName>
    <definedName name="drlFilter">[1]Settings!$D$27</definedName>
    <definedName name="End" localSheetId="2">#REF!</definedName>
    <definedName name="End" localSheetId="4">#REF!</definedName>
    <definedName name="End">#REF!</definedName>
    <definedName name="EntrieShownLimit" localSheetId="3">'[12]38000 Other Rev'!$D$6</definedName>
    <definedName name="EntrieShownLimit" localSheetId="2">'[11]Resi ADJ'!$D$6</definedName>
    <definedName name="EntrieShownLimit" localSheetId="4">'[12]38000 Other Rev'!$D$6</definedName>
    <definedName name="EntrieShownLimit">'COVID EXPENSES'!$D$6</definedName>
    <definedName name="ExcludeIC" localSheetId="4">'[16]2009 BS'!#REF!</definedName>
    <definedName name="ExcludeIC">'[15]Yakima BS'!#REF!</definedName>
    <definedName name="ExpensesPF1" localSheetId="4">#REF!</definedName>
    <definedName name="ExpensesPF1">#REF!</definedName>
    <definedName name="EXT" localSheetId="4">#REF!</definedName>
    <definedName name="EXT">#REF!</definedName>
    <definedName name="FBTable" localSheetId="2">#REF!</definedName>
    <definedName name="FBTable" localSheetId="4">#REF!</definedName>
    <definedName name="FBTable">#REF!</definedName>
    <definedName name="FBTableOld" localSheetId="2">#REF!</definedName>
    <definedName name="FBTableOld" localSheetId="4">#REF!</definedName>
    <definedName name="FBTableOld">#REF!</definedName>
    <definedName name="filter">[1]Settings!$B$14:$H$25</definedName>
    <definedName name="FromMonth" localSheetId="4">#REF!</definedName>
    <definedName name="FromMonth">#REF!</definedName>
    <definedName name="FundsApprPend" localSheetId="4">[13]Data!#REF!</definedName>
    <definedName name="FundsApprPend">[13]Data!#REF!</definedName>
    <definedName name="FundsBudUnbud" localSheetId="4">[13]Data!#REF!</definedName>
    <definedName name="FundsBudUnbud">[13]Data!#REF!</definedName>
    <definedName name="GLMappingStart" localSheetId="2">#REF!</definedName>
    <definedName name="GLMappingStart" localSheetId="4">#REF!</definedName>
    <definedName name="GLMappingStart">#REF!</definedName>
    <definedName name="GLMappingStart1" localSheetId="4">#REF!</definedName>
    <definedName name="GLMappingStart1">#REF!</definedName>
    <definedName name="Import_Range" localSheetId="4">[13]Data!#REF!</definedName>
    <definedName name="Import_Range">[13]Data!#REF!</definedName>
    <definedName name="IncomeStmnt" localSheetId="2">#REF!</definedName>
    <definedName name="IncomeStmnt" localSheetId="4">#REF!</definedName>
    <definedName name="IncomeStmnt">#REF!</definedName>
    <definedName name="INPUT" localSheetId="2">#REF!</definedName>
    <definedName name="INPUT" localSheetId="4">#REF!</definedName>
    <definedName name="INPUT">#REF!</definedName>
    <definedName name="INPUTc" localSheetId="4">#REF!</definedName>
    <definedName name="INPUTc">#REF!</definedName>
    <definedName name="Insurance" localSheetId="3">#REF!</definedName>
    <definedName name="Insurance" localSheetId="2">#REF!</definedName>
    <definedName name="Insurance" localSheetId="4">#REF!</definedName>
    <definedName name="Insurance">#REF!</definedName>
    <definedName name="Interject_LastPulledValues_BalanceRange" localSheetId="4">#REF!</definedName>
    <definedName name="Interject_LastPulledValues_BalanceRange">#REF!</definedName>
    <definedName name="Interject_LastPulledValues_DescriptionRange" localSheetId="4">#REF!</definedName>
    <definedName name="Interject_LastPulledValues_DescriptionRange">#REF!</definedName>
    <definedName name="Interject_LastPulledValues_LastChangeGUID" localSheetId="4">#REF!</definedName>
    <definedName name="Interject_LastPulledValues_LastChangeGUID">#REF!</definedName>
    <definedName name="Interject_LastPulledValues_PreviousLastChangeGUID" localSheetId="4">#REF!</definedName>
    <definedName name="Interject_LastPulledValues_PreviousLastChangeGUID">#REF!</definedName>
    <definedName name="Invoice_Start" localSheetId="4">[13]Invoice_Drill!#REF!</definedName>
    <definedName name="Invoice_Start">[13]Invoice_Drill!#REF!</definedName>
    <definedName name="JEDetail" localSheetId="2">#REF!</definedName>
    <definedName name="JEDetail" localSheetId="4">#REF!</definedName>
    <definedName name="JEDetail">#REF!</definedName>
    <definedName name="JEDetail1" localSheetId="4">#REF!</definedName>
    <definedName name="JEDetail1">#REF!</definedName>
    <definedName name="JEType" localSheetId="2">#REF!</definedName>
    <definedName name="JEType" localSheetId="4">#REF!</definedName>
    <definedName name="JEType">#REF!</definedName>
    <definedName name="JEType1" localSheetId="4">#REF!</definedName>
    <definedName name="JEType1">#REF!</definedName>
    <definedName name="lblBillAreaStatus" localSheetId="2">#REF!</definedName>
    <definedName name="lblBillAreaStatus" localSheetId="4">#REF!</definedName>
    <definedName name="lblBillAreaStatus">#REF!</definedName>
    <definedName name="lblBillCycleStatus" localSheetId="2">#REF!</definedName>
    <definedName name="lblBillCycleStatus" localSheetId="4">#REF!</definedName>
    <definedName name="lblBillCycleStatus">#REF!</definedName>
    <definedName name="lblCategoryStatus" localSheetId="2">#REF!</definedName>
    <definedName name="lblCategoryStatus" localSheetId="4">#REF!</definedName>
    <definedName name="lblCategoryStatus">#REF!</definedName>
    <definedName name="lblCompanyStatus" localSheetId="2">#REF!</definedName>
    <definedName name="lblCompanyStatus" localSheetId="4">#REF!</definedName>
    <definedName name="lblCompanyStatus">#REF!</definedName>
    <definedName name="lblDatabaseStatus" localSheetId="2">#REF!</definedName>
    <definedName name="lblDatabaseStatus" localSheetId="4">#REF!</definedName>
    <definedName name="lblDatabaseStatus">#REF!</definedName>
    <definedName name="lblPullStatus" localSheetId="2">#REF!</definedName>
    <definedName name="lblPullStatus" localSheetId="4">#REF!</definedName>
    <definedName name="lblPullStatus">#REF!</definedName>
    <definedName name="lllllllllllllllllllll" localSheetId="2">#REF!</definedName>
    <definedName name="lllllllllllllllllllll" localSheetId="4">#REF!</definedName>
    <definedName name="lllllllllllllllllllll">#REF!</definedName>
    <definedName name="LOB">[17]DropDownRanges!$B$4:$B$37</definedName>
    <definedName name="MainDataEnd" localSheetId="2">#REF!</definedName>
    <definedName name="MainDataEnd" localSheetId="4">#REF!</definedName>
    <definedName name="MainDataEnd">#REF!</definedName>
    <definedName name="MainDataStart" localSheetId="2">#REF!</definedName>
    <definedName name="MainDataStart" localSheetId="4">#REF!</definedName>
    <definedName name="MainDataStart">#REF!</definedName>
    <definedName name="MapKeyStart" localSheetId="2">#REF!</definedName>
    <definedName name="MapKeyStart" localSheetId="4">#REF!</definedName>
    <definedName name="MapKeyStart">#REF!</definedName>
    <definedName name="master_def" localSheetId="2">#REF!</definedName>
    <definedName name="master_def" localSheetId="4">#REF!</definedName>
    <definedName name="master_def">#REF!</definedName>
    <definedName name="MATRIX" localSheetId="4">#REF!</definedName>
    <definedName name="MATRIX">#REF!</definedName>
    <definedName name="MemoAttachment" localSheetId="4">#REF!</definedName>
    <definedName name="MemoAttachment">#REF!</definedName>
    <definedName name="MetaSet">[1]Orientation!$C$22</definedName>
    <definedName name="MFStaffPriceOut" localSheetId="4">'[8]Price Out-Reg EASTSIDE-Resi'!#REF!</definedName>
    <definedName name="MFStaffPriceOut">'[8]Price Out-Reg EASTSIDE-Resi'!#REF!</definedName>
    <definedName name="MILTON">#REF!</definedName>
    <definedName name="MonthList" localSheetId="4">'[13]Lookup Tables'!$A$1:$A$13</definedName>
    <definedName name="MonthList">'[13]Lookup Tables'!$A$1:$A$13</definedName>
    <definedName name="NewLob">[17]DropDownRanges!$B$4:$B$37</definedName>
    <definedName name="NewOnlyOrg">#N/A</definedName>
    <definedName name="NewSource">[17]DropDownRanges!$D$4:$D$7</definedName>
    <definedName name="nn" localSheetId="4">#REF!</definedName>
    <definedName name="nn">#REF!</definedName>
    <definedName name="NOTES" localSheetId="2">#REF!</definedName>
    <definedName name="NOTES" localSheetId="4">#REF!</definedName>
    <definedName name="NOTES">#REF!</definedName>
    <definedName name="NR" localSheetId="4">#REF!</definedName>
    <definedName name="NR">#REF!</definedName>
    <definedName name="OfficerSalary">#N/A</definedName>
    <definedName name="OffsetAcctBil">[18]JEexport!$L$10</definedName>
    <definedName name="OffsetAcctPmt">[18]JEexport!$L$9</definedName>
    <definedName name="Org11_13">#N/A</definedName>
    <definedName name="Org7_10">#N/A</definedName>
    <definedName name="p" localSheetId="2">#REF!</definedName>
    <definedName name="p" localSheetId="4">#REF!</definedName>
    <definedName name="p">#REF!</definedName>
    <definedName name="PAGE_1" localSheetId="2">#REF!</definedName>
    <definedName name="PAGE_1" localSheetId="4">#REF!</definedName>
    <definedName name="PAGE_1">#REF!</definedName>
    <definedName name="Page16" localSheetId="4">#REF!</definedName>
    <definedName name="Page16">#REF!</definedName>
    <definedName name="Page17" localSheetId="4">#REF!</definedName>
    <definedName name="Page17">#REF!</definedName>
    <definedName name="Page18" localSheetId="4">#REF!</definedName>
    <definedName name="Page18">#REF!</definedName>
    <definedName name="Page7a" localSheetId="4">#REF!</definedName>
    <definedName name="Page7a">#REF!</definedName>
    <definedName name="pBatchID" localSheetId="2">#REF!</definedName>
    <definedName name="pBatchID" localSheetId="4">#REF!</definedName>
    <definedName name="pBatchID">#REF!</definedName>
    <definedName name="pBillArea" localSheetId="2">#REF!</definedName>
    <definedName name="pBillArea" localSheetId="4">#REF!</definedName>
    <definedName name="pBillArea">#REF!</definedName>
    <definedName name="pBillCycle" localSheetId="2">#REF!</definedName>
    <definedName name="pBillCycle" localSheetId="4">#REF!</definedName>
    <definedName name="pBillCycle">#REF!</definedName>
    <definedName name="pCategory" localSheetId="2">#REF!</definedName>
    <definedName name="pCategory" localSheetId="4">#REF!</definedName>
    <definedName name="pCategory">#REF!</definedName>
    <definedName name="pCompany" localSheetId="2">#REF!</definedName>
    <definedName name="pCompany" localSheetId="4">#REF!</definedName>
    <definedName name="pCompany">#REF!</definedName>
    <definedName name="pCustomerNumber" localSheetId="2">#REF!</definedName>
    <definedName name="pCustomerNumber" localSheetId="4">#REF!</definedName>
    <definedName name="pCustomerNumber">#REF!</definedName>
    <definedName name="pDatabase" localSheetId="2">#REF!</definedName>
    <definedName name="pDatabase" localSheetId="4">#REF!</definedName>
    <definedName name="pDatabase">#REF!</definedName>
    <definedName name="pEndPostDate" localSheetId="2">#REF!</definedName>
    <definedName name="pEndPostDate" localSheetId="4">#REF!</definedName>
    <definedName name="pEndPostDate">#REF!</definedName>
    <definedName name="Period" localSheetId="2">#REF!</definedName>
    <definedName name="Period" localSheetId="4">#REF!</definedName>
    <definedName name="Period">#REF!</definedName>
    <definedName name="pMonth" localSheetId="2">#REF!</definedName>
    <definedName name="pMonth" localSheetId="4">#REF!</definedName>
    <definedName name="pMonth">#REF!</definedName>
    <definedName name="pOnlyShowLastTranx" localSheetId="2">#REF!</definedName>
    <definedName name="pOnlyShowLastTranx" localSheetId="4">#REF!</definedName>
    <definedName name="pOnlyShowLastTranx">#REF!</definedName>
    <definedName name="Posting" localSheetId="3">#REF!</definedName>
    <definedName name="Posting" localSheetId="4">#REF!</definedName>
    <definedName name="Posting">'COVID EXPENSES'!$P$15</definedName>
    <definedName name="primtbl">[1]Orientation!$C$23</definedName>
    <definedName name="_xlnm.Print_Area" localSheetId="3">'2183-2184-2185 Ratios (C)'!$A$1:$J$200</definedName>
    <definedName name="_xlnm.Print_Area" localSheetId="1">'COVID EXPENSES'!$B$506:$E$799,'COVID EXPENSES'!$B$2:$Q$505</definedName>
    <definedName name="_xlnm.Print_Area" localSheetId="2">'Pacific Regulated - Price Out'!$A$1:$AQ$419</definedName>
    <definedName name="_xlnm.Print_Area" localSheetId="4">'Rate Schedule'!$A$1:$G$353</definedName>
    <definedName name="_xlnm.Print_Area">#REF!</definedName>
    <definedName name="Print_Area_MI" localSheetId="2">#REF!</definedName>
    <definedName name="Print_Area_MI" localSheetId="4">#REF!</definedName>
    <definedName name="Print_Area_MI">#REF!</definedName>
    <definedName name="Print_Area_MIc" localSheetId="4">#REF!</definedName>
    <definedName name="Print_Area_MIc">#REF!</definedName>
    <definedName name="Print_Area1" localSheetId="2">#REF!</definedName>
    <definedName name="Print_Area1" localSheetId="4">#REF!</definedName>
    <definedName name="Print_Area1">#REF!</definedName>
    <definedName name="Print_Area2" localSheetId="2">#REF!</definedName>
    <definedName name="Print_Area2" localSheetId="4">#REF!</definedName>
    <definedName name="Print_Area2">#REF!</definedName>
    <definedName name="Print_Area3" localSheetId="2">#REF!</definedName>
    <definedName name="Print_Area3" localSheetId="4">#REF!</definedName>
    <definedName name="Print_Area3">#REF!</definedName>
    <definedName name="Print_Area5" localSheetId="2">#REF!</definedName>
    <definedName name="Print_Area5" localSheetId="4">#REF!</definedName>
    <definedName name="Print_Area5">#REF!</definedName>
    <definedName name="_xlnm.Print_Titles" localSheetId="3">'2183-2184-2185 Ratios (C)'!$1:$3</definedName>
    <definedName name="_xlnm.Print_Titles" localSheetId="1">'COVID EXPENSES'!$B:$B,'COVID EXPENSES'!$9:$20</definedName>
    <definedName name="_xlnm.Print_Titles" localSheetId="2">'Pacific Regulated - Price Out'!$D:$D,'Pacific Regulated - Price Out'!$1:$7</definedName>
    <definedName name="_xlnm.Print_Titles" localSheetId="4">'Rate Schedule'!$1:$9</definedName>
    <definedName name="Print1" localSheetId="2">#REF!</definedName>
    <definedName name="Print1" localSheetId="4">#REF!</definedName>
    <definedName name="Print1">#REF!</definedName>
    <definedName name="Print2" localSheetId="2">#REF!</definedName>
    <definedName name="Print2" localSheetId="4">#REF!</definedName>
    <definedName name="Print2">#REF!</definedName>
    <definedName name="Print5" localSheetId="2">#REF!</definedName>
    <definedName name="Print5" localSheetId="4">#REF!</definedName>
    <definedName name="Print5">#REF!</definedName>
    <definedName name="ProRev" localSheetId="4">'[6]Pacific Regulated - Price Out'!$M$49</definedName>
    <definedName name="ProRev">'[6]Pacific Regulated - Price Out'!$M$49</definedName>
    <definedName name="ProRev_com" localSheetId="4">'[6]Pacific Regulated - Price Out'!$M$213</definedName>
    <definedName name="ProRev_com">'[6]Pacific Regulated - Price Out'!$M$213</definedName>
    <definedName name="ProRev_mfr" localSheetId="4">'[6]Pacific Regulated - Price Out'!$M$221</definedName>
    <definedName name="ProRev_mfr">'[6]Pacific Regulated - Price Out'!$M$221</definedName>
    <definedName name="ProRev_ro" localSheetId="4">'[6]Pacific Regulated - Price Out'!$M$281</definedName>
    <definedName name="ProRev_ro">'[6]Pacific Regulated - Price Out'!$M$281</definedName>
    <definedName name="ProRev_rr" localSheetId="4">'[6]Pacific Regulated - Price Out'!$M$58</definedName>
    <definedName name="ProRev_rr">'[6]Pacific Regulated - Price Out'!$M$58</definedName>
    <definedName name="ProRev_yw" localSheetId="4">'[6]Pacific Regulated - Price Out'!$M$69</definedName>
    <definedName name="ProRev_yw">'[6]Pacific Regulated - Price Out'!$M$69</definedName>
    <definedName name="pServer" localSheetId="2">#REF!</definedName>
    <definedName name="pServer" localSheetId="4">#REF!</definedName>
    <definedName name="pServer">#REF!</definedName>
    <definedName name="pServiceCode" localSheetId="2">#REF!</definedName>
    <definedName name="pServiceCode" localSheetId="4">#REF!</definedName>
    <definedName name="pServiceCode">#REF!</definedName>
    <definedName name="pShowAllUnposted" localSheetId="2">#REF!</definedName>
    <definedName name="pShowAllUnposted" localSheetId="4">#REF!</definedName>
    <definedName name="pShowAllUnposted">#REF!</definedName>
    <definedName name="pShowCustomerDetail" localSheetId="2">#REF!</definedName>
    <definedName name="pShowCustomerDetail" localSheetId="4">#REF!</definedName>
    <definedName name="pShowCustomerDetail">#REF!</definedName>
    <definedName name="pSortOption" localSheetId="2">#REF!</definedName>
    <definedName name="pSortOption" localSheetId="4">#REF!</definedName>
    <definedName name="pSortOption">#REF!</definedName>
    <definedName name="pStartPostDate" localSheetId="2">#REF!</definedName>
    <definedName name="pStartPostDate" localSheetId="4">#REF!</definedName>
    <definedName name="pStartPostDate">#REF!</definedName>
    <definedName name="pTransType" localSheetId="2">#REF!</definedName>
    <definedName name="pTransType" localSheetId="4">#REF!</definedName>
    <definedName name="pTransType">#REF!</definedName>
    <definedName name="RCW_81.04.080">#N/A</definedName>
    <definedName name="RecyDisposal">#N/A</definedName>
    <definedName name="Reg_Cust_Billed_Percent" localSheetId="4">'[19]Consolidated IS 2009 2010'!$AK$20</definedName>
    <definedName name="Reg_Cust_Billed_Percent">'[19]Consolidated IS 2009 2010'!$AK$20</definedName>
    <definedName name="Reg_Cust_Percent" localSheetId="4">'[19]Consolidated IS 2009 2010'!$AC$20</definedName>
    <definedName name="Reg_Cust_Percent">'[19]Consolidated IS 2009 2010'!$AC$20</definedName>
    <definedName name="Reg_Drive_Percent" localSheetId="4">'[19]Consolidated IS 2009 2010'!$AC$40</definedName>
    <definedName name="Reg_Drive_Percent">'[19]Consolidated IS 2009 2010'!$AC$40</definedName>
    <definedName name="Reg_Haul_Rev_Percent" localSheetId="4">'[19]Consolidated IS 2009 2010'!$Z$18</definedName>
    <definedName name="Reg_Haul_Rev_Percent">'[19]Consolidated IS 2009 2010'!$Z$18</definedName>
    <definedName name="Reg_Lab_Percent" localSheetId="4">'[19]Consolidated IS 2009 2010'!$AC$39</definedName>
    <definedName name="Reg_Lab_Percent">'[19]Consolidated IS 2009 2010'!$AC$39</definedName>
    <definedName name="Reg_Steel_Cont_Percent" localSheetId="4">'[19]Consolidated IS 2009 2010'!$AE$120</definedName>
    <definedName name="Reg_Steel_Cont_Percent">'[19]Consolidated IS 2009 2010'!$AE$120</definedName>
    <definedName name="RegulatedIS" localSheetId="4">'[19]2009 IS'!$A$12:$Q$655</definedName>
    <definedName name="RegulatedIS">'[19]2009 IS'!$A$12:$Q$655</definedName>
    <definedName name="RelatedSalary">#N/A</definedName>
    <definedName name="report_type">[1]Orientation!$C$24</definedName>
    <definedName name="ReportNames" localSheetId="3">[10]ControlPanel!$X$2:$X$8</definedName>
    <definedName name="ReportNames" localSheetId="2">[9]ControlPanel!$X$2:$X$8</definedName>
    <definedName name="ReportNames">[20]ControlPanel!$S$2:$S$16</definedName>
    <definedName name="ReportVersion">[1]Settings!$D$5</definedName>
    <definedName name="ReslStaffPriceOut" localSheetId="4">'[8]Price Out-Reg EASTSIDE-Resi'!#REF!</definedName>
    <definedName name="ReslStaffPriceOut">'[8]Price Out-Reg EASTSIDE-Resi'!#REF!</definedName>
    <definedName name="RetainedEarnings" localSheetId="3">#REF!</definedName>
    <definedName name="RetainedEarnings" localSheetId="2">#REF!</definedName>
    <definedName name="RetainedEarnings" localSheetId="4">#REF!</definedName>
    <definedName name="RetainedEarnings">#REF!</definedName>
    <definedName name="RevCust" localSheetId="3">[21]RevenuesCust!#REF!</definedName>
    <definedName name="RevCust" localSheetId="2">[22]RevenuesCust!#REF!</definedName>
    <definedName name="RevCust" localSheetId="4">[21]RevenuesCust!#REF!</definedName>
    <definedName name="RevCust">'[23]RevenuesCust, pg 8'!#REF!</definedName>
    <definedName name="RevCustomer" localSheetId="4">#REF!</definedName>
    <definedName name="RevCustomer">#REF!</definedName>
    <definedName name="RevenuePF1" localSheetId="4">#REF!</definedName>
    <definedName name="RevenuePF1">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ffasfasdfsd">[24]Hidden!#REF!</definedName>
    <definedName name="Sequential_Group">[1]Settings!$J$6</definedName>
    <definedName name="Sequential_Segment">[1]Settings!$I$6</definedName>
    <definedName name="Sequential_sort">[1]Settings!$I$10:$J$11</definedName>
    <definedName name="slope" localSheetId="4">'[25]LG Nonpublic 2018 V5.0'!$X$58</definedName>
    <definedName name="slope">'[26]LG Nonpublic 2018 V5.0'!$X$58</definedName>
    <definedName name="sortcol" localSheetId="2">#REF!</definedName>
    <definedName name="sortcol" localSheetId="4">#REF!</definedName>
    <definedName name="sortcol">#REF!</definedName>
    <definedName name="Source">[17]DropDownRanges!$D$4:$D$7</definedName>
    <definedName name="sSRCDate" localSheetId="2">'[27]Feb''12 FAR Data'!#REF!</definedName>
    <definedName name="sSRCDate" localSheetId="4">'[28]Feb''12 FAR Data'!#REF!</definedName>
    <definedName name="sSRCDate">'[28]Feb''12 FAR Data'!#REF!</definedName>
    <definedName name="SubSystem" localSheetId="4">#REF!</definedName>
    <definedName name="SubSystems" localSheetId="3">#REF!</definedName>
    <definedName name="SubSystems" localSheetId="4">#REF!</definedName>
    <definedName name="SubSystems">'COVID EXPENSES'!$M$15</definedName>
    <definedName name="Supplemental_filter">[1]Settings!$C$31</definedName>
    <definedName name="SWDisposal">#N/A</definedName>
    <definedName name="System" localSheetId="4">[29]BS_Close!$V$8</definedName>
    <definedName name="System">[29]BS_Close!$V$8</definedName>
    <definedName name="Systems" localSheetId="3">#REF!</definedName>
    <definedName name="Systems" localSheetId="4">#REF!</definedName>
    <definedName name="Systems">'COVID EXPENSES'!$M$14</definedName>
    <definedName name="TemplateEnd" localSheetId="2">#REF!</definedName>
    <definedName name="TemplateEnd" localSheetId="4">#REF!</definedName>
    <definedName name="TemplateEnd">#REF!</definedName>
    <definedName name="TemplateStart" localSheetId="2">#REF!</definedName>
    <definedName name="TemplateStart" localSheetId="4">#REF!</definedName>
    <definedName name="TemplateStart">#REF!</definedName>
    <definedName name="TheTable" localSheetId="2">#REF!</definedName>
    <definedName name="TheTable" localSheetId="4">#REF!</definedName>
    <definedName name="TheTable">#REF!</definedName>
    <definedName name="TheTableOLD" localSheetId="2">#REF!</definedName>
    <definedName name="TheTableOLD" localSheetId="4">#REF!</definedName>
    <definedName name="TheTableOLD">#REF!</definedName>
    <definedName name="timeseries">[1]Orientation!$B$6:$C$13</definedName>
    <definedName name="ToMonth" localSheetId="4">#REF!</definedName>
    <definedName name="ToMonth">#REF!</definedName>
    <definedName name="Tons" localSheetId="4">#REF!</definedName>
    <definedName name="Tons">#REF!</definedName>
    <definedName name="Total_Comm" localSheetId="4">'[7]Tariff Rate Sheet'!$L$214</definedName>
    <definedName name="Total_Comm">'[7]Tariff Rate Sheet'!$L$214</definedName>
    <definedName name="Total_DB" localSheetId="4">'[7]Tariff Rate Sheet'!$L$278</definedName>
    <definedName name="Total_DB">'[7]Tariff Rate Sheet'!$L$278</definedName>
    <definedName name="Total_Resi" localSheetId="4">'[7]Tariff Rate Sheet'!$L$107</definedName>
    <definedName name="Total_Resi">'[7]Tariff Rate Sheet'!$L$107</definedName>
    <definedName name="Transactions" localSheetId="2">#REF!</definedName>
    <definedName name="Transactions" localSheetId="4">#REF!</definedName>
    <definedName name="Transactions">#REF!</definedName>
    <definedName name="UnregulatedIS" localSheetId="4">'[19]2010 IS'!$A$12:$Q$654</definedName>
    <definedName name="UnregulatedIS">'[19]2010 IS'!$A$12:$Q$654</definedName>
    <definedName name="VendorCode" localSheetId="3">#REF!</definedName>
    <definedName name="VendorCode" localSheetId="4">#REF!</definedName>
    <definedName name="VendorCode">'COVID EXPENSES'!$P$12</definedName>
    <definedName name="Version" localSheetId="4">[13]Data!#REF!</definedName>
    <definedName name="Version">[13]Data!#REF!</definedName>
    <definedName name="wrn.PrintReview.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localSheetId="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localSheetId="4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4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localSheetId="3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localSheetId="2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localSheetId="4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localSheetId="3" hidden="1">{"Page1",#N/A,TRUE,"SUMM";"Page2",#N/A,TRUE,"Rev";"Page3",#N/A,TRUE,"Dir_Costs"}</definedName>
    <definedName name="wrn.test." localSheetId="2" hidden="1">{"Page1",#N/A,TRUE,"SUMM";"Page2",#N/A,TRUE,"Rev";"Page3",#N/A,TRUE,"Dir_Costs"}</definedName>
    <definedName name="wrn.test." localSheetId="4" hidden="1">{"Page1",#N/A,TRUE,"SUMM";"Page2",#N/A,TRUE,"Rev";"Page3",#N/A,TRUE,"Dir_Costs"}</definedName>
    <definedName name="wrn.test." hidden="1">{"Page1",#N/A,TRUE,"SUMM";"Page2",#N/A,TRUE,"Rev";"Page3",#N/A,TRUE,"Dir_Costs"}</definedName>
    <definedName name="WTable" localSheetId="2">#REF!</definedName>
    <definedName name="WTable" localSheetId="4">#REF!</definedName>
    <definedName name="WTable">#REF!</definedName>
    <definedName name="WTableOld" localSheetId="2">#REF!</definedName>
    <definedName name="WTableOld" localSheetId="4">#REF!</definedName>
    <definedName name="WTableOld">#REF!</definedName>
    <definedName name="ww" localSheetId="4">#REF!</definedName>
    <definedName name="ww">#REF!</definedName>
    <definedName name="xperiod">[1]Orientation!$G$15</definedName>
    <definedName name="xtabin" localSheetId="2">[4]Hidden!#REF!</definedName>
    <definedName name="xtabin" localSheetId="4">[5]Hidden!#REF!</definedName>
    <definedName name="xtabin">[5]Hidden!#REF!</definedName>
    <definedName name="xx" localSheetId="2">#REF!</definedName>
    <definedName name="xx" localSheetId="4">#REF!</definedName>
    <definedName name="xx">#REF!</definedName>
    <definedName name="xxx" localSheetId="4">#REF!</definedName>
    <definedName name="xxx">#REF!</definedName>
    <definedName name="xxxx" localSheetId="4">#REF!</definedName>
    <definedName name="xxxx">#REF!</definedName>
    <definedName name="y_inter1" localSheetId="4">'[25]LG Nonpublic 2018 V5.0'!$W$55</definedName>
    <definedName name="y_inter1">'[26]LG Nonpublic 2018 V5.0'!$W$55</definedName>
    <definedName name="y_inter2" localSheetId="4">'[25]LG Nonpublic 2018 V5.0'!$W$56</definedName>
    <definedName name="y_inter2">'[26]LG Nonpublic 2018 V5.0'!$W$56</definedName>
    <definedName name="y_inter3" localSheetId="4">'[25]LG Nonpublic 2018 V5.0'!$Y$55</definedName>
    <definedName name="y_inter3">'[26]LG Nonpublic 2018 V5.0'!$Y$55</definedName>
    <definedName name="y_inter4" localSheetId="4">'[25]LG Nonpublic 2018 V5.0'!$Y$56</definedName>
    <definedName name="y_inter4">'[26]LG Nonpublic 2018 V5.0'!$Y$56</definedName>
    <definedName name="YearMonth" localSheetId="4">'[14]Vashon BS'!#REF!</definedName>
    <definedName name="YearMonth">'[15]Yakima BS'!#REF!</definedName>
    <definedName name="YWMedWasteDisp">#N/A</definedName>
    <definedName name="yy" localSheetId="4">#REF!</definedName>
    <definedName name="yy">#REF!</definedName>
  </definedNames>
  <calcPr calcId="162913"/>
  <pivotCaches>
    <pivotCache cacheId="27" r:id="rId44"/>
  </pivotCaches>
</workbook>
</file>

<file path=xl/calcChain.xml><?xml version="1.0" encoding="utf-8"?>
<calcChain xmlns="http://schemas.openxmlformats.org/spreadsheetml/2006/main">
  <c r="AM2" i="9" l="1"/>
  <c r="C777" i="1"/>
  <c r="E789" i="1" l="1"/>
  <c r="E791" i="1" s="1"/>
  <c r="AM1" i="9" l="1"/>
  <c r="AI425" i="9" l="1"/>
  <c r="AG379" i="9"/>
  <c r="A268" i="9" l="1"/>
  <c r="B268" i="9"/>
  <c r="E268" i="9"/>
  <c r="Z268" i="9" s="1"/>
  <c r="H6" i="9"/>
  <c r="U6" i="9"/>
  <c r="A12" i="9"/>
  <c r="B12" i="9"/>
  <c r="S12" i="9"/>
  <c r="U12" i="9"/>
  <c r="V12" i="9"/>
  <c r="W12" i="9"/>
  <c r="X12" i="9"/>
  <c r="Y12" i="9"/>
  <c r="Z12" i="9"/>
  <c r="AA12" i="9"/>
  <c r="AB12" i="9"/>
  <c r="AC12" i="9"/>
  <c r="AD12" i="9"/>
  <c r="AE12" i="9"/>
  <c r="AF12" i="9"/>
  <c r="A13" i="9"/>
  <c r="B13" i="9"/>
  <c r="S13" i="9"/>
  <c r="U13" i="9"/>
  <c r="V13" i="9"/>
  <c r="W13" i="9"/>
  <c r="X13" i="9"/>
  <c r="Y13" i="9"/>
  <c r="Z13" i="9"/>
  <c r="AA13" i="9"/>
  <c r="AB13" i="9"/>
  <c r="AC13" i="9"/>
  <c r="AD13" i="9"/>
  <c r="AE13" i="9"/>
  <c r="AF13" i="9"/>
  <c r="A14" i="9"/>
  <c r="B14" i="9"/>
  <c r="S14" i="9"/>
  <c r="U14" i="9"/>
  <c r="V14" i="9"/>
  <c r="W14" i="9"/>
  <c r="X14" i="9"/>
  <c r="Y14" i="9"/>
  <c r="Z14" i="9"/>
  <c r="AA14" i="9"/>
  <c r="AB14" i="9"/>
  <c r="AC14" i="9"/>
  <c r="AD14" i="9"/>
  <c r="AE14" i="9"/>
  <c r="AF14" i="9"/>
  <c r="A15" i="9"/>
  <c r="B15" i="9"/>
  <c r="S15" i="9"/>
  <c r="U15" i="9"/>
  <c r="V15" i="9"/>
  <c r="W15" i="9"/>
  <c r="X15" i="9"/>
  <c r="Y15" i="9"/>
  <c r="Z15" i="9"/>
  <c r="AA15" i="9"/>
  <c r="AB15" i="9"/>
  <c r="AC15" i="9"/>
  <c r="AD15" i="9"/>
  <c r="AE15" i="9"/>
  <c r="AF15" i="9"/>
  <c r="A16" i="9"/>
  <c r="B16" i="9"/>
  <c r="S16" i="9"/>
  <c r="U16" i="9"/>
  <c r="V16" i="9"/>
  <c r="W16" i="9"/>
  <c r="X16" i="9"/>
  <c r="Y16" i="9"/>
  <c r="Z16" i="9"/>
  <c r="AA16" i="9"/>
  <c r="AB16" i="9"/>
  <c r="AC16" i="9"/>
  <c r="AD16" i="9"/>
  <c r="AE16" i="9"/>
  <c r="AF16" i="9"/>
  <c r="A17" i="9"/>
  <c r="B17" i="9"/>
  <c r="S17" i="9"/>
  <c r="U17" i="9"/>
  <c r="V17" i="9"/>
  <c r="W17" i="9"/>
  <c r="X17" i="9"/>
  <c r="Y17" i="9"/>
  <c r="Z17" i="9"/>
  <c r="AA17" i="9"/>
  <c r="AB17" i="9"/>
  <c r="AC17" i="9"/>
  <c r="AD17" i="9"/>
  <c r="AE17" i="9"/>
  <c r="AF17" i="9"/>
  <c r="A18" i="9"/>
  <c r="B18" i="9"/>
  <c r="S18" i="9"/>
  <c r="U18" i="9"/>
  <c r="V18" i="9"/>
  <c r="W18" i="9"/>
  <c r="X18" i="9"/>
  <c r="Y18" i="9"/>
  <c r="Z18" i="9"/>
  <c r="AA18" i="9"/>
  <c r="AB18" i="9"/>
  <c r="AC18" i="9"/>
  <c r="AD18" i="9"/>
  <c r="AE18" i="9"/>
  <c r="AF18" i="9"/>
  <c r="A19" i="9"/>
  <c r="B19" i="9"/>
  <c r="S19" i="9"/>
  <c r="U19" i="9"/>
  <c r="V19" i="9"/>
  <c r="W19" i="9"/>
  <c r="X19" i="9"/>
  <c r="Y19" i="9"/>
  <c r="Z19" i="9"/>
  <c r="AA19" i="9"/>
  <c r="AB19" i="9"/>
  <c r="AC19" i="9"/>
  <c r="AD19" i="9"/>
  <c r="AE19" i="9"/>
  <c r="AF19" i="9"/>
  <c r="A20" i="9"/>
  <c r="B20" i="9"/>
  <c r="S20" i="9"/>
  <c r="U20" i="9"/>
  <c r="V20" i="9"/>
  <c r="W20" i="9"/>
  <c r="X20" i="9"/>
  <c r="Y20" i="9"/>
  <c r="Z20" i="9"/>
  <c r="AA20" i="9"/>
  <c r="AB20" i="9"/>
  <c r="AC20" i="9"/>
  <c r="AD20" i="9"/>
  <c r="AE20" i="9"/>
  <c r="AF20" i="9"/>
  <c r="A21" i="9"/>
  <c r="B21" i="9"/>
  <c r="S21" i="9"/>
  <c r="U21" i="9"/>
  <c r="V21" i="9"/>
  <c r="W21" i="9"/>
  <c r="X21" i="9"/>
  <c r="Y21" i="9"/>
  <c r="Z21" i="9"/>
  <c r="AA21" i="9"/>
  <c r="AB21" i="9"/>
  <c r="AC21" i="9"/>
  <c r="AD21" i="9"/>
  <c r="AE21" i="9"/>
  <c r="AF21" i="9"/>
  <c r="A22" i="9"/>
  <c r="B22" i="9"/>
  <c r="S22" i="9"/>
  <c r="U22" i="9"/>
  <c r="V22" i="9"/>
  <c r="W22" i="9"/>
  <c r="X22" i="9"/>
  <c r="Y22" i="9"/>
  <c r="Z22" i="9"/>
  <c r="AA22" i="9"/>
  <c r="AB22" i="9"/>
  <c r="AC22" i="9"/>
  <c r="AD22" i="9"/>
  <c r="AE22" i="9"/>
  <c r="AF22" i="9"/>
  <c r="A23" i="9"/>
  <c r="B23" i="9"/>
  <c r="S23" i="9"/>
  <c r="U23" i="9"/>
  <c r="V23" i="9"/>
  <c r="W23" i="9"/>
  <c r="X23" i="9"/>
  <c r="Y23" i="9"/>
  <c r="Z23" i="9"/>
  <c r="AA23" i="9"/>
  <c r="AB23" i="9"/>
  <c r="AC23" i="9"/>
  <c r="AD23" i="9"/>
  <c r="AE23" i="9"/>
  <c r="AF23" i="9"/>
  <c r="A24" i="9"/>
  <c r="B24" i="9"/>
  <c r="S24" i="9"/>
  <c r="U24" i="9"/>
  <c r="V24" i="9"/>
  <c r="W24" i="9"/>
  <c r="X24" i="9"/>
  <c r="Y24" i="9"/>
  <c r="Z24" i="9"/>
  <c r="AA24" i="9"/>
  <c r="AB24" i="9"/>
  <c r="AC24" i="9"/>
  <c r="AD24" i="9"/>
  <c r="AE24" i="9"/>
  <c r="AF24" i="9"/>
  <c r="A25" i="9"/>
  <c r="B25" i="9"/>
  <c r="S25" i="9"/>
  <c r="U25" i="9"/>
  <c r="V25" i="9"/>
  <c r="W25" i="9"/>
  <c r="X25" i="9"/>
  <c r="Y25" i="9"/>
  <c r="Z25" i="9"/>
  <c r="AA25" i="9"/>
  <c r="AB25" i="9"/>
  <c r="AC25" i="9"/>
  <c r="AD25" i="9"/>
  <c r="AE25" i="9"/>
  <c r="AF25" i="9"/>
  <c r="A26" i="9"/>
  <c r="B26" i="9"/>
  <c r="S26" i="9"/>
  <c r="U26" i="9"/>
  <c r="V26" i="9"/>
  <c r="W26" i="9"/>
  <c r="X26" i="9"/>
  <c r="Y26" i="9"/>
  <c r="Z26" i="9"/>
  <c r="AA26" i="9"/>
  <c r="AB26" i="9"/>
  <c r="AC26" i="9"/>
  <c r="AD26" i="9"/>
  <c r="AE26" i="9"/>
  <c r="AF26" i="9"/>
  <c r="A27" i="9"/>
  <c r="B27" i="9"/>
  <c r="S27" i="9"/>
  <c r="U27" i="9"/>
  <c r="V27" i="9"/>
  <c r="W27" i="9"/>
  <c r="X27" i="9"/>
  <c r="Y27" i="9"/>
  <c r="Z27" i="9"/>
  <c r="AA27" i="9"/>
  <c r="AB27" i="9"/>
  <c r="AC27" i="9"/>
  <c r="AD27" i="9"/>
  <c r="AE27" i="9"/>
  <c r="AF27" i="9"/>
  <c r="A28" i="9"/>
  <c r="B28" i="9"/>
  <c r="S28" i="9"/>
  <c r="U28" i="9"/>
  <c r="V28" i="9"/>
  <c r="W28" i="9"/>
  <c r="X28" i="9"/>
  <c r="Y28" i="9"/>
  <c r="Z28" i="9"/>
  <c r="AA28" i="9"/>
  <c r="AB28" i="9"/>
  <c r="AC28" i="9"/>
  <c r="AD28" i="9"/>
  <c r="AE28" i="9"/>
  <c r="AF28" i="9"/>
  <c r="A29" i="9"/>
  <c r="B29" i="9"/>
  <c r="S29" i="9"/>
  <c r="U29" i="9"/>
  <c r="V29" i="9"/>
  <c r="W29" i="9"/>
  <c r="X29" i="9"/>
  <c r="Y29" i="9"/>
  <c r="Z29" i="9"/>
  <c r="AA29" i="9"/>
  <c r="AB29" i="9"/>
  <c r="AC29" i="9"/>
  <c r="AD29" i="9"/>
  <c r="AE29" i="9"/>
  <c r="AF29" i="9"/>
  <c r="A30" i="9"/>
  <c r="B30" i="9"/>
  <c r="S30" i="9"/>
  <c r="U30" i="9"/>
  <c r="V30" i="9"/>
  <c r="W30" i="9"/>
  <c r="X30" i="9"/>
  <c r="Y30" i="9"/>
  <c r="Z30" i="9"/>
  <c r="AA30" i="9"/>
  <c r="AB30" i="9"/>
  <c r="AC30" i="9"/>
  <c r="AD30" i="9"/>
  <c r="AE30" i="9"/>
  <c r="AF30" i="9"/>
  <c r="A31" i="9"/>
  <c r="B31" i="9"/>
  <c r="S31" i="9"/>
  <c r="U31" i="9"/>
  <c r="V31" i="9"/>
  <c r="W31" i="9"/>
  <c r="X31" i="9"/>
  <c r="Y31" i="9"/>
  <c r="Z31" i="9"/>
  <c r="AA31" i="9"/>
  <c r="AB31" i="9"/>
  <c r="AC31" i="9"/>
  <c r="AD31" i="9"/>
  <c r="AE31" i="9"/>
  <c r="AF31" i="9"/>
  <c r="A32" i="9"/>
  <c r="B32" i="9"/>
  <c r="S32" i="9"/>
  <c r="U32" i="9"/>
  <c r="V32" i="9"/>
  <c r="W32" i="9"/>
  <c r="X32" i="9"/>
  <c r="Y32" i="9"/>
  <c r="Z32" i="9"/>
  <c r="AA32" i="9"/>
  <c r="AB32" i="9"/>
  <c r="AC32" i="9"/>
  <c r="AD32" i="9"/>
  <c r="AE32" i="9"/>
  <c r="AF32" i="9"/>
  <c r="A33" i="9"/>
  <c r="B33" i="9"/>
  <c r="S33" i="9"/>
  <c r="U33" i="9"/>
  <c r="V33" i="9"/>
  <c r="W33" i="9"/>
  <c r="X33" i="9"/>
  <c r="Y33" i="9"/>
  <c r="Z33" i="9"/>
  <c r="AA33" i="9"/>
  <c r="AB33" i="9"/>
  <c r="AC33" i="9"/>
  <c r="AD33" i="9"/>
  <c r="AE33" i="9"/>
  <c r="AF33" i="9"/>
  <c r="A34" i="9"/>
  <c r="B34" i="9"/>
  <c r="S34" i="9"/>
  <c r="U34" i="9"/>
  <c r="V34" i="9"/>
  <c r="W34" i="9"/>
  <c r="X34" i="9"/>
  <c r="Y34" i="9"/>
  <c r="Z34" i="9"/>
  <c r="AA34" i="9"/>
  <c r="AB34" i="9"/>
  <c r="AC34" i="9"/>
  <c r="AD34" i="9"/>
  <c r="AE34" i="9"/>
  <c r="AF34" i="9"/>
  <c r="A35" i="9"/>
  <c r="B35" i="9"/>
  <c r="S35" i="9"/>
  <c r="U35" i="9"/>
  <c r="V35" i="9"/>
  <c r="W35" i="9"/>
  <c r="X35" i="9"/>
  <c r="Y35" i="9"/>
  <c r="Z35" i="9"/>
  <c r="AA35" i="9"/>
  <c r="AB35" i="9"/>
  <c r="AC35" i="9"/>
  <c r="AD35" i="9"/>
  <c r="AE35" i="9"/>
  <c r="AF35" i="9"/>
  <c r="A36" i="9"/>
  <c r="B36" i="9"/>
  <c r="S36" i="9"/>
  <c r="U36" i="9"/>
  <c r="V36" i="9"/>
  <c r="W36" i="9"/>
  <c r="X36" i="9"/>
  <c r="Y36" i="9"/>
  <c r="Z36" i="9"/>
  <c r="AA36" i="9"/>
  <c r="AB36" i="9"/>
  <c r="AC36" i="9"/>
  <c r="AD36" i="9"/>
  <c r="AE36" i="9"/>
  <c r="AF36" i="9"/>
  <c r="A37" i="9"/>
  <c r="B37" i="9"/>
  <c r="S37" i="9"/>
  <c r="U37" i="9"/>
  <c r="V37" i="9"/>
  <c r="W37" i="9"/>
  <c r="X37" i="9"/>
  <c r="Y37" i="9"/>
  <c r="Z37" i="9"/>
  <c r="AA37" i="9"/>
  <c r="AB37" i="9"/>
  <c r="AC37" i="9"/>
  <c r="AD37" i="9"/>
  <c r="AE37" i="9"/>
  <c r="AF37" i="9"/>
  <c r="A38" i="9"/>
  <c r="B38" i="9"/>
  <c r="S38" i="9"/>
  <c r="U38" i="9"/>
  <c r="V38" i="9"/>
  <c r="W38" i="9"/>
  <c r="X38" i="9"/>
  <c r="Y38" i="9"/>
  <c r="Z38" i="9"/>
  <c r="AA38" i="9"/>
  <c r="AB38" i="9"/>
  <c r="AC38" i="9"/>
  <c r="AD38" i="9"/>
  <c r="AE38" i="9"/>
  <c r="AF38" i="9"/>
  <c r="A39" i="9"/>
  <c r="B39" i="9"/>
  <c r="S39" i="9"/>
  <c r="U39" i="9"/>
  <c r="V39" i="9"/>
  <c r="W39" i="9"/>
  <c r="X39" i="9"/>
  <c r="Y39" i="9"/>
  <c r="Z39" i="9"/>
  <c r="AA39" i="9"/>
  <c r="AB39" i="9"/>
  <c r="AC39" i="9"/>
  <c r="AD39" i="9"/>
  <c r="AE39" i="9"/>
  <c r="AF39" i="9"/>
  <c r="A40" i="9"/>
  <c r="B40" i="9"/>
  <c r="S40" i="9"/>
  <c r="U40" i="9"/>
  <c r="V40" i="9"/>
  <c r="W40" i="9"/>
  <c r="X40" i="9"/>
  <c r="Y40" i="9"/>
  <c r="Z40" i="9"/>
  <c r="AA40" i="9"/>
  <c r="AB40" i="9"/>
  <c r="AC40" i="9"/>
  <c r="AD40" i="9"/>
  <c r="AE40" i="9"/>
  <c r="AF40" i="9"/>
  <c r="A41" i="9"/>
  <c r="B41" i="9"/>
  <c r="S41" i="9"/>
  <c r="U41" i="9"/>
  <c r="V41" i="9"/>
  <c r="W41" i="9"/>
  <c r="X41" i="9"/>
  <c r="Y41" i="9"/>
  <c r="Z41" i="9"/>
  <c r="AA41" i="9"/>
  <c r="AB41" i="9"/>
  <c r="AC41" i="9"/>
  <c r="AD41" i="9"/>
  <c r="AE41" i="9"/>
  <c r="AF41" i="9"/>
  <c r="A42" i="9"/>
  <c r="B42" i="9"/>
  <c r="S42" i="9"/>
  <c r="U42" i="9"/>
  <c r="V42" i="9"/>
  <c r="W42" i="9"/>
  <c r="X42" i="9"/>
  <c r="Y42" i="9"/>
  <c r="Z42" i="9"/>
  <c r="AA42" i="9"/>
  <c r="AB42" i="9"/>
  <c r="AC42" i="9"/>
  <c r="AD42" i="9"/>
  <c r="AE42" i="9"/>
  <c r="AF42" i="9"/>
  <c r="A43" i="9"/>
  <c r="B43" i="9"/>
  <c r="S43" i="9"/>
  <c r="U43" i="9"/>
  <c r="V43" i="9"/>
  <c r="W43" i="9"/>
  <c r="X43" i="9"/>
  <c r="Y43" i="9"/>
  <c r="Z43" i="9"/>
  <c r="AA43" i="9"/>
  <c r="AB43" i="9"/>
  <c r="AC43" i="9"/>
  <c r="AD43" i="9"/>
  <c r="AE43" i="9"/>
  <c r="AF43" i="9"/>
  <c r="A44" i="9"/>
  <c r="B44" i="9"/>
  <c r="S44" i="9"/>
  <c r="U44" i="9"/>
  <c r="V44" i="9"/>
  <c r="W44" i="9"/>
  <c r="X44" i="9"/>
  <c r="Y44" i="9"/>
  <c r="Z44" i="9"/>
  <c r="AA44" i="9"/>
  <c r="AB44" i="9"/>
  <c r="AC44" i="9"/>
  <c r="AD44" i="9"/>
  <c r="AE44" i="9"/>
  <c r="AF44" i="9"/>
  <c r="A45" i="9"/>
  <c r="B45" i="9"/>
  <c r="S45" i="9"/>
  <c r="U45" i="9"/>
  <c r="V45" i="9"/>
  <c r="W45" i="9"/>
  <c r="X45" i="9"/>
  <c r="Y45" i="9"/>
  <c r="Z45" i="9"/>
  <c r="AA45" i="9"/>
  <c r="AB45" i="9"/>
  <c r="AC45" i="9"/>
  <c r="AD45" i="9"/>
  <c r="AE45" i="9"/>
  <c r="AF45" i="9"/>
  <c r="A46" i="9"/>
  <c r="B46" i="9"/>
  <c r="S46" i="9"/>
  <c r="U46" i="9"/>
  <c r="V46" i="9"/>
  <c r="W46" i="9"/>
  <c r="X46" i="9"/>
  <c r="Y46" i="9"/>
  <c r="Z46" i="9"/>
  <c r="AA46" i="9"/>
  <c r="AB46" i="9"/>
  <c r="AC46" i="9"/>
  <c r="AD46" i="9"/>
  <c r="AE46" i="9"/>
  <c r="AF46" i="9"/>
  <c r="A47" i="9"/>
  <c r="B47" i="9"/>
  <c r="S47" i="9"/>
  <c r="U47" i="9"/>
  <c r="V47" i="9"/>
  <c r="W47" i="9"/>
  <c r="X47" i="9"/>
  <c r="Y47" i="9"/>
  <c r="Z47" i="9"/>
  <c r="AA47" i="9"/>
  <c r="AB47" i="9"/>
  <c r="AC47" i="9"/>
  <c r="AD47" i="9"/>
  <c r="AE47" i="9"/>
  <c r="AF47" i="9"/>
  <c r="A48" i="9"/>
  <c r="B48" i="9"/>
  <c r="S48" i="9"/>
  <c r="U48" i="9"/>
  <c r="V48" i="9"/>
  <c r="W48" i="9"/>
  <c r="X48" i="9"/>
  <c r="Y48" i="9"/>
  <c r="Z48" i="9"/>
  <c r="AA48" i="9"/>
  <c r="AB48" i="9"/>
  <c r="AC48" i="9"/>
  <c r="AD48" i="9"/>
  <c r="AE48" i="9"/>
  <c r="AF48" i="9"/>
  <c r="A49" i="9"/>
  <c r="B49" i="9"/>
  <c r="S49" i="9"/>
  <c r="U49" i="9"/>
  <c r="V49" i="9"/>
  <c r="W49" i="9"/>
  <c r="X49" i="9"/>
  <c r="Y49" i="9"/>
  <c r="Z49" i="9"/>
  <c r="AA49" i="9"/>
  <c r="AB49" i="9"/>
  <c r="AC49" i="9"/>
  <c r="AD49" i="9"/>
  <c r="AE49" i="9"/>
  <c r="AF49" i="9"/>
  <c r="A50" i="9"/>
  <c r="B50" i="9"/>
  <c r="S50" i="9"/>
  <c r="U50" i="9"/>
  <c r="V50" i="9"/>
  <c r="W50" i="9"/>
  <c r="X50" i="9"/>
  <c r="Y50" i="9"/>
  <c r="Z50" i="9"/>
  <c r="AA50" i="9"/>
  <c r="AB50" i="9"/>
  <c r="AC50" i="9"/>
  <c r="AD50" i="9"/>
  <c r="AE50" i="9"/>
  <c r="AF50" i="9"/>
  <c r="A51" i="9"/>
  <c r="B51" i="9"/>
  <c r="S51" i="9"/>
  <c r="U51" i="9"/>
  <c r="V51" i="9"/>
  <c r="W51" i="9"/>
  <c r="X51" i="9"/>
  <c r="Y51" i="9"/>
  <c r="Z51" i="9"/>
  <c r="AA51" i="9"/>
  <c r="AB51" i="9"/>
  <c r="AC51" i="9"/>
  <c r="AD51" i="9"/>
  <c r="AE51" i="9"/>
  <c r="AF51" i="9"/>
  <c r="A52" i="9"/>
  <c r="B52" i="9"/>
  <c r="S52" i="9"/>
  <c r="U52" i="9"/>
  <c r="V52" i="9"/>
  <c r="W52" i="9"/>
  <c r="X52" i="9"/>
  <c r="Y52" i="9"/>
  <c r="Z52" i="9"/>
  <c r="AA52" i="9"/>
  <c r="AB52" i="9"/>
  <c r="AC52" i="9"/>
  <c r="AD52" i="9"/>
  <c r="AE52" i="9"/>
  <c r="AF52" i="9"/>
  <c r="A53" i="9"/>
  <c r="B53" i="9"/>
  <c r="S53" i="9"/>
  <c r="U53" i="9"/>
  <c r="V53" i="9"/>
  <c r="W53" i="9"/>
  <c r="X53" i="9"/>
  <c r="Y53" i="9"/>
  <c r="Z53" i="9"/>
  <c r="AA53" i="9"/>
  <c r="AB53" i="9"/>
  <c r="AC53" i="9"/>
  <c r="AD53" i="9"/>
  <c r="AE53" i="9"/>
  <c r="AF53" i="9"/>
  <c r="A54" i="9"/>
  <c r="B54" i="9"/>
  <c r="S54" i="9"/>
  <c r="U54" i="9"/>
  <c r="V54" i="9"/>
  <c r="W54" i="9"/>
  <c r="X54" i="9"/>
  <c r="Y54" i="9"/>
  <c r="Z54" i="9"/>
  <c r="AA54" i="9"/>
  <c r="AB54" i="9"/>
  <c r="AC54" i="9"/>
  <c r="AD54" i="9"/>
  <c r="AE54" i="9"/>
  <c r="AF54" i="9"/>
  <c r="A55" i="9"/>
  <c r="B55" i="9"/>
  <c r="S55" i="9"/>
  <c r="U55" i="9"/>
  <c r="V55" i="9"/>
  <c r="W55" i="9"/>
  <c r="X55" i="9"/>
  <c r="Y55" i="9"/>
  <c r="Z55" i="9"/>
  <c r="AA55" i="9"/>
  <c r="AB55" i="9"/>
  <c r="AC55" i="9"/>
  <c r="AD55" i="9"/>
  <c r="AE55" i="9"/>
  <c r="AF55" i="9"/>
  <c r="A56" i="9"/>
  <c r="B56" i="9"/>
  <c r="S56" i="9"/>
  <c r="U56" i="9"/>
  <c r="V56" i="9"/>
  <c r="W56" i="9"/>
  <c r="X56" i="9"/>
  <c r="Y56" i="9"/>
  <c r="Z56" i="9"/>
  <c r="AA56" i="9"/>
  <c r="AB56" i="9"/>
  <c r="AC56" i="9"/>
  <c r="AD56" i="9"/>
  <c r="AE56" i="9"/>
  <c r="AF56" i="9"/>
  <c r="A57" i="9"/>
  <c r="B57" i="9"/>
  <c r="S57" i="9"/>
  <c r="U57" i="9"/>
  <c r="V57" i="9"/>
  <c r="W57" i="9"/>
  <c r="X57" i="9"/>
  <c r="Y57" i="9"/>
  <c r="Z57" i="9"/>
  <c r="AA57" i="9"/>
  <c r="AB57" i="9"/>
  <c r="AC57" i="9"/>
  <c r="AD57" i="9"/>
  <c r="AE57" i="9"/>
  <c r="AF57" i="9"/>
  <c r="A58" i="9"/>
  <c r="B58" i="9"/>
  <c r="S58" i="9"/>
  <c r="U58" i="9"/>
  <c r="V58" i="9"/>
  <c r="W58" i="9"/>
  <c r="X58" i="9"/>
  <c r="Y58" i="9"/>
  <c r="Z58" i="9"/>
  <c r="AA58" i="9"/>
  <c r="AB58" i="9"/>
  <c r="AC58" i="9"/>
  <c r="AD58" i="9"/>
  <c r="AE58" i="9"/>
  <c r="AF58" i="9"/>
  <c r="A59" i="9"/>
  <c r="B59" i="9"/>
  <c r="S59" i="9"/>
  <c r="U59" i="9"/>
  <c r="V59" i="9"/>
  <c r="W59" i="9"/>
  <c r="X59" i="9"/>
  <c r="Y59" i="9"/>
  <c r="Z59" i="9"/>
  <c r="AA59" i="9"/>
  <c r="AB59" i="9"/>
  <c r="AC59" i="9"/>
  <c r="AD59" i="9"/>
  <c r="AE59" i="9"/>
  <c r="AF59" i="9"/>
  <c r="A60" i="9"/>
  <c r="B60" i="9"/>
  <c r="S60" i="9"/>
  <c r="U60" i="9"/>
  <c r="V60" i="9"/>
  <c r="W60" i="9"/>
  <c r="X60" i="9"/>
  <c r="Y60" i="9"/>
  <c r="Z60" i="9"/>
  <c r="AA60" i="9"/>
  <c r="AB60" i="9"/>
  <c r="AC60" i="9"/>
  <c r="AD60" i="9"/>
  <c r="AE60" i="9"/>
  <c r="AF60" i="9"/>
  <c r="A61" i="9"/>
  <c r="B61" i="9"/>
  <c r="S61" i="9"/>
  <c r="U61" i="9"/>
  <c r="V61" i="9"/>
  <c r="W61" i="9"/>
  <c r="X61" i="9"/>
  <c r="Y61" i="9"/>
  <c r="Z61" i="9"/>
  <c r="AA61" i="9"/>
  <c r="AB61" i="9"/>
  <c r="AC61" i="9"/>
  <c r="AD61" i="9"/>
  <c r="AE61" i="9"/>
  <c r="AF61" i="9"/>
  <c r="A62" i="9"/>
  <c r="B62" i="9"/>
  <c r="S62" i="9"/>
  <c r="U62" i="9"/>
  <c r="V62" i="9"/>
  <c r="W62" i="9"/>
  <c r="X62" i="9"/>
  <c r="Y62" i="9"/>
  <c r="Z62" i="9"/>
  <c r="AA62" i="9"/>
  <c r="AB62" i="9"/>
  <c r="AC62" i="9"/>
  <c r="AD62" i="9"/>
  <c r="AE62" i="9"/>
  <c r="AF62" i="9"/>
  <c r="A63" i="9"/>
  <c r="B63" i="9"/>
  <c r="S63" i="9"/>
  <c r="U63" i="9"/>
  <c r="V63" i="9"/>
  <c r="W63" i="9"/>
  <c r="X63" i="9"/>
  <c r="Y63" i="9"/>
  <c r="Z63" i="9"/>
  <c r="AA63" i="9"/>
  <c r="AB63" i="9"/>
  <c r="AC63" i="9"/>
  <c r="AD63" i="9"/>
  <c r="AE63" i="9"/>
  <c r="AF63" i="9"/>
  <c r="A64" i="9"/>
  <c r="B64" i="9"/>
  <c r="S64" i="9"/>
  <c r="U64" i="9"/>
  <c r="V64" i="9"/>
  <c r="W64" i="9"/>
  <c r="X64" i="9"/>
  <c r="Y64" i="9"/>
  <c r="Z64" i="9"/>
  <c r="AA64" i="9"/>
  <c r="AB64" i="9"/>
  <c r="AC64" i="9"/>
  <c r="AD64" i="9"/>
  <c r="AE64" i="9"/>
  <c r="AF64" i="9"/>
  <c r="A65" i="9"/>
  <c r="B65" i="9"/>
  <c r="S65" i="9"/>
  <c r="U65" i="9"/>
  <c r="V65" i="9"/>
  <c r="W65" i="9"/>
  <c r="X65" i="9"/>
  <c r="Y65" i="9"/>
  <c r="Z65" i="9"/>
  <c r="AA65" i="9"/>
  <c r="AB65" i="9"/>
  <c r="AC65" i="9"/>
  <c r="AD65" i="9"/>
  <c r="AE65" i="9"/>
  <c r="AF65" i="9"/>
  <c r="A66" i="9"/>
  <c r="B66" i="9"/>
  <c r="S66" i="9"/>
  <c r="U66" i="9"/>
  <c r="V66" i="9"/>
  <c r="W66" i="9"/>
  <c r="X66" i="9"/>
  <c r="Y66" i="9"/>
  <c r="Z66" i="9"/>
  <c r="AA66" i="9"/>
  <c r="AB66" i="9"/>
  <c r="AC66" i="9"/>
  <c r="AD66" i="9"/>
  <c r="AE66" i="9"/>
  <c r="AF66" i="9"/>
  <c r="A67" i="9"/>
  <c r="B67" i="9"/>
  <c r="S67" i="9"/>
  <c r="U67" i="9"/>
  <c r="V67" i="9"/>
  <c r="W67" i="9"/>
  <c r="X67" i="9"/>
  <c r="Y67" i="9"/>
  <c r="Z67" i="9"/>
  <c r="AA67" i="9"/>
  <c r="AB67" i="9"/>
  <c r="AC67" i="9"/>
  <c r="AD67" i="9"/>
  <c r="AE67" i="9"/>
  <c r="AF67" i="9"/>
  <c r="A68" i="9"/>
  <c r="B68" i="9"/>
  <c r="S68" i="9"/>
  <c r="U68" i="9"/>
  <c r="V68" i="9"/>
  <c r="W68" i="9"/>
  <c r="X68" i="9"/>
  <c r="Y68" i="9"/>
  <c r="Z68" i="9"/>
  <c r="AA68" i="9"/>
  <c r="AB68" i="9"/>
  <c r="AC68" i="9"/>
  <c r="AD68" i="9"/>
  <c r="AE68" i="9"/>
  <c r="AF68" i="9"/>
  <c r="A69" i="9"/>
  <c r="B69" i="9"/>
  <c r="S69" i="9"/>
  <c r="U69" i="9"/>
  <c r="V69" i="9"/>
  <c r="W69" i="9"/>
  <c r="X69" i="9"/>
  <c r="Y69" i="9"/>
  <c r="Z69" i="9"/>
  <c r="AA69" i="9"/>
  <c r="AB69" i="9"/>
  <c r="AC69" i="9"/>
  <c r="AD69" i="9"/>
  <c r="AE69" i="9"/>
  <c r="AF69" i="9"/>
  <c r="B71" i="9"/>
  <c r="G71" i="9"/>
  <c r="H71" i="9"/>
  <c r="I71" i="9"/>
  <c r="J71" i="9"/>
  <c r="K71" i="9"/>
  <c r="L71" i="9"/>
  <c r="M71" i="9"/>
  <c r="N71" i="9"/>
  <c r="O71" i="9"/>
  <c r="P71" i="9"/>
  <c r="Q71" i="9"/>
  <c r="R71" i="9"/>
  <c r="B73" i="9"/>
  <c r="U73" i="9"/>
  <c r="V73" i="9"/>
  <c r="W73" i="9"/>
  <c r="X73" i="9"/>
  <c r="Y73" i="9"/>
  <c r="Z73" i="9"/>
  <c r="AA73" i="9"/>
  <c r="AB73" i="9"/>
  <c r="AC73" i="9"/>
  <c r="AD73" i="9"/>
  <c r="AE73" i="9"/>
  <c r="AF73" i="9"/>
  <c r="A74" i="9"/>
  <c r="B74" i="9"/>
  <c r="S74" i="9"/>
  <c r="U74" i="9"/>
  <c r="V74" i="9"/>
  <c r="W74" i="9"/>
  <c r="X74" i="9"/>
  <c r="Y74" i="9"/>
  <c r="Z74" i="9"/>
  <c r="AA74" i="9"/>
  <c r="AB74" i="9"/>
  <c r="AC74" i="9"/>
  <c r="AD74" i="9"/>
  <c r="AE74" i="9"/>
  <c r="AF74" i="9"/>
  <c r="A75" i="9"/>
  <c r="B75" i="9"/>
  <c r="S75" i="9"/>
  <c r="U75" i="9"/>
  <c r="V75" i="9"/>
  <c r="W75" i="9"/>
  <c r="X75" i="9"/>
  <c r="Y75" i="9"/>
  <c r="Z75" i="9"/>
  <c r="AA75" i="9"/>
  <c r="AB75" i="9"/>
  <c r="AC75" i="9"/>
  <c r="AD75" i="9"/>
  <c r="AE75" i="9"/>
  <c r="AF75" i="9"/>
  <c r="A76" i="9"/>
  <c r="B76" i="9"/>
  <c r="S76" i="9"/>
  <c r="U76" i="9"/>
  <c r="V76" i="9"/>
  <c r="W76" i="9"/>
  <c r="X76" i="9"/>
  <c r="Y76" i="9"/>
  <c r="Z76" i="9"/>
  <c r="AA76" i="9"/>
  <c r="AB76" i="9"/>
  <c r="AC76" i="9"/>
  <c r="AD76" i="9"/>
  <c r="AE76" i="9"/>
  <c r="AF76" i="9"/>
  <c r="A77" i="9"/>
  <c r="B77" i="9"/>
  <c r="S77" i="9"/>
  <c r="U77" i="9"/>
  <c r="V77" i="9"/>
  <c r="W77" i="9"/>
  <c r="X77" i="9"/>
  <c r="Y77" i="9"/>
  <c r="Z77" i="9"/>
  <c r="AA77" i="9"/>
  <c r="AB77" i="9"/>
  <c r="AC77" i="9"/>
  <c r="AD77" i="9"/>
  <c r="AE77" i="9"/>
  <c r="AF77" i="9"/>
  <c r="B79" i="9"/>
  <c r="G79" i="9"/>
  <c r="H79" i="9"/>
  <c r="I79" i="9"/>
  <c r="J79" i="9"/>
  <c r="K79" i="9"/>
  <c r="L79" i="9"/>
  <c r="M79" i="9"/>
  <c r="N79" i="9"/>
  <c r="O79" i="9"/>
  <c r="P79" i="9"/>
  <c r="Q79" i="9"/>
  <c r="R79" i="9"/>
  <c r="B82" i="9"/>
  <c r="U82" i="9"/>
  <c r="V82" i="9"/>
  <c r="W82" i="9"/>
  <c r="X82" i="9"/>
  <c r="Y82" i="9"/>
  <c r="Z82" i="9"/>
  <c r="AA82" i="9"/>
  <c r="AB82" i="9"/>
  <c r="AC82" i="9"/>
  <c r="AD82" i="9"/>
  <c r="AE82" i="9"/>
  <c r="AF82" i="9"/>
  <c r="A83" i="9"/>
  <c r="B83" i="9"/>
  <c r="S83" i="9"/>
  <c r="U83" i="9"/>
  <c r="V83" i="9"/>
  <c r="W83" i="9"/>
  <c r="X83" i="9"/>
  <c r="Y83" i="9"/>
  <c r="Z83" i="9"/>
  <c r="AA83" i="9"/>
  <c r="AB83" i="9"/>
  <c r="AC83" i="9"/>
  <c r="AD83" i="9"/>
  <c r="AE83" i="9"/>
  <c r="AF83" i="9"/>
  <c r="A84" i="9"/>
  <c r="B84" i="9"/>
  <c r="S84" i="9"/>
  <c r="U84" i="9"/>
  <c r="V84" i="9"/>
  <c r="W84" i="9"/>
  <c r="X84" i="9"/>
  <c r="Y84" i="9"/>
  <c r="Z84" i="9"/>
  <c r="AA84" i="9"/>
  <c r="AB84" i="9"/>
  <c r="AC84" i="9"/>
  <c r="AD84" i="9"/>
  <c r="AE84" i="9"/>
  <c r="AF84" i="9"/>
  <c r="A85" i="9"/>
  <c r="B85" i="9"/>
  <c r="S85" i="9"/>
  <c r="U85" i="9"/>
  <c r="V85" i="9"/>
  <c r="W85" i="9"/>
  <c r="X85" i="9"/>
  <c r="Y85" i="9"/>
  <c r="Z85" i="9"/>
  <c r="AA85" i="9"/>
  <c r="AB85" i="9"/>
  <c r="AC85" i="9"/>
  <c r="AD85" i="9"/>
  <c r="AE85" i="9"/>
  <c r="AF85" i="9"/>
  <c r="A86" i="9"/>
  <c r="B86" i="9"/>
  <c r="S86" i="9"/>
  <c r="U86" i="9"/>
  <c r="V86" i="9"/>
  <c r="W86" i="9"/>
  <c r="X86" i="9"/>
  <c r="Y86" i="9"/>
  <c r="Z86" i="9"/>
  <c r="AA86" i="9"/>
  <c r="AB86" i="9"/>
  <c r="AC86" i="9"/>
  <c r="AD86" i="9"/>
  <c r="AE86" i="9"/>
  <c r="AF86" i="9"/>
  <c r="A87" i="9"/>
  <c r="B87" i="9"/>
  <c r="S87" i="9"/>
  <c r="U87" i="9"/>
  <c r="V87" i="9"/>
  <c r="W87" i="9"/>
  <c r="X87" i="9"/>
  <c r="Y87" i="9"/>
  <c r="Z87" i="9"/>
  <c r="AA87" i="9"/>
  <c r="AB87" i="9"/>
  <c r="AC87" i="9"/>
  <c r="AD87" i="9"/>
  <c r="AE87" i="9"/>
  <c r="AF87" i="9"/>
  <c r="A88" i="9"/>
  <c r="B88" i="9"/>
  <c r="S88" i="9"/>
  <c r="U88" i="9"/>
  <c r="V88" i="9"/>
  <c r="W88" i="9"/>
  <c r="X88" i="9"/>
  <c r="Y88" i="9"/>
  <c r="Z88" i="9"/>
  <c r="AA88" i="9"/>
  <c r="AB88" i="9"/>
  <c r="AC88" i="9"/>
  <c r="AD88" i="9"/>
  <c r="AE88" i="9"/>
  <c r="AF88" i="9"/>
  <c r="B90" i="9"/>
  <c r="G90" i="9"/>
  <c r="H90" i="9"/>
  <c r="I90" i="9"/>
  <c r="J90" i="9"/>
  <c r="K90" i="9"/>
  <c r="L90" i="9"/>
  <c r="M90" i="9"/>
  <c r="N90" i="9"/>
  <c r="O90" i="9"/>
  <c r="P90" i="9"/>
  <c r="Q90" i="9"/>
  <c r="R90" i="9"/>
  <c r="B93" i="9"/>
  <c r="B95" i="9"/>
  <c r="U95" i="9"/>
  <c r="V95" i="9"/>
  <c r="W95" i="9"/>
  <c r="X95" i="9"/>
  <c r="Y95" i="9"/>
  <c r="Z95" i="9"/>
  <c r="AA95" i="9"/>
  <c r="AB95" i="9"/>
  <c r="AC95" i="9"/>
  <c r="AD95" i="9"/>
  <c r="AE95" i="9"/>
  <c r="AF95" i="9"/>
  <c r="A96" i="9"/>
  <c r="B96" i="9"/>
  <c r="S96" i="9"/>
  <c r="U96" i="9"/>
  <c r="V96" i="9"/>
  <c r="W96" i="9"/>
  <c r="X96" i="9"/>
  <c r="Y96" i="9"/>
  <c r="Z96" i="9"/>
  <c r="AA96" i="9"/>
  <c r="AB96" i="9"/>
  <c r="AC96" i="9"/>
  <c r="AD96" i="9"/>
  <c r="AE96" i="9"/>
  <c r="AF96" i="9"/>
  <c r="A97" i="9"/>
  <c r="B97" i="9"/>
  <c r="S97" i="9"/>
  <c r="U97" i="9"/>
  <c r="V97" i="9"/>
  <c r="W97" i="9"/>
  <c r="X97" i="9"/>
  <c r="Y97" i="9"/>
  <c r="Z97" i="9"/>
  <c r="AA97" i="9"/>
  <c r="AB97" i="9"/>
  <c r="AC97" i="9"/>
  <c r="AD97" i="9"/>
  <c r="AE97" i="9"/>
  <c r="AF97" i="9"/>
  <c r="A98" i="9"/>
  <c r="B98" i="9"/>
  <c r="S98" i="9"/>
  <c r="U98" i="9"/>
  <c r="V98" i="9"/>
  <c r="W98" i="9"/>
  <c r="X98" i="9"/>
  <c r="Y98" i="9"/>
  <c r="Z98" i="9"/>
  <c r="AA98" i="9"/>
  <c r="AB98" i="9"/>
  <c r="AC98" i="9"/>
  <c r="AD98" i="9"/>
  <c r="AE98" i="9"/>
  <c r="AF98" i="9"/>
  <c r="A99" i="9"/>
  <c r="B99" i="9"/>
  <c r="S99" i="9"/>
  <c r="U99" i="9"/>
  <c r="V99" i="9"/>
  <c r="W99" i="9"/>
  <c r="X99" i="9"/>
  <c r="Y99" i="9"/>
  <c r="Z99" i="9"/>
  <c r="AA99" i="9"/>
  <c r="AB99" i="9"/>
  <c r="AC99" i="9"/>
  <c r="AD99" i="9"/>
  <c r="AE99" i="9"/>
  <c r="AF99" i="9"/>
  <c r="A100" i="9"/>
  <c r="B100" i="9"/>
  <c r="S100" i="9"/>
  <c r="U100" i="9"/>
  <c r="V100" i="9"/>
  <c r="W100" i="9"/>
  <c r="X100" i="9"/>
  <c r="Y100" i="9"/>
  <c r="Z100" i="9"/>
  <c r="AA100" i="9"/>
  <c r="AB100" i="9"/>
  <c r="AC100" i="9"/>
  <c r="AD100" i="9"/>
  <c r="AE100" i="9"/>
  <c r="AF100" i="9"/>
  <c r="A101" i="9"/>
  <c r="B101" i="9"/>
  <c r="S101" i="9"/>
  <c r="U101" i="9"/>
  <c r="V101" i="9"/>
  <c r="W101" i="9"/>
  <c r="X101" i="9"/>
  <c r="Y101" i="9"/>
  <c r="Z101" i="9"/>
  <c r="AA101" i="9"/>
  <c r="AB101" i="9"/>
  <c r="AC101" i="9"/>
  <c r="AD101" i="9"/>
  <c r="AE101" i="9"/>
  <c r="AF101" i="9"/>
  <c r="A102" i="9"/>
  <c r="B102" i="9"/>
  <c r="S102" i="9"/>
  <c r="U102" i="9"/>
  <c r="V102" i="9"/>
  <c r="W102" i="9"/>
  <c r="X102" i="9"/>
  <c r="Y102" i="9"/>
  <c r="Z102" i="9"/>
  <c r="AA102" i="9"/>
  <c r="AB102" i="9"/>
  <c r="AC102" i="9"/>
  <c r="AD102" i="9"/>
  <c r="AE102" i="9"/>
  <c r="AF102" i="9"/>
  <c r="A103" i="9"/>
  <c r="B103" i="9"/>
  <c r="S103" i="9"/>
  <c r="U103" i="9"/>
  <c r="V103" i="9"/>
  <c r="W103" i="9"/>
  <c r="X103" i="9"/>
  <c r="Y103" i="9"/>
  <c r="Z103" i="9"/>
  <c r="AA103" i="9"/>
  <c r="AB103" i="9"/>
  <c r="AC103" i="9"/>
  <c r="AD103" i="9"/>
  <c r="AE103" i="9"/>
  <c r="AF103" i="9"/>
  <c r="A104" i="9"/>
  <c r="B104" i="9"/>
  <c r="S104" i="9"/>
  <c r="U104" i="9"/>
  <c r="V104" i="9"/>
  <c r="W104" i="9"/>
  <c r="X104" i="9"/>
  <c r="Y104" i="9"/>
  <c r="Z104" i="9"/>
  <c r="AA104" i="9"/>
  <c r="AB104" i="9"/>
  <c r="AC104" i="9"/>
  <c r="AD104" i="9"/>
  <c r="AE104" i="9"/>
  <c r="AF104" i="9"/>
  <c r="A105" i="9"/>
  <c r="B105" i="9"/>
  <c r="S105" i="9"/>
  <c r="U105" i="9"/>
  <c r="V105" i="9"/>
  <c r="W105" i="9"/>
  <c r="X105" i="9"/>
  <c r="Y105" i="9"/>
  <c r="Z105" i="9"/>
  <c r="AA105" i="9"/>
  <c r="AB105" i="9"/>
  <c r="AC105" i="9"/>
  <c r="AD105" i="9"/>
  <c r="AE105" i="9"/>
  <c r="AF105" i="9"/>
  <c r="A106" i="9"/>
  <c r="B106" i="9"/>
  <c r="S106" i="9"/>
  <c r="U106" i="9"/>
  <c r="V106" i="9"/>
  <c r="W106" i="9"/>
  <c r="X106" i="9"/>
  <c r="Y106" i="9"/>
  <c r="Z106" i="9"/>
  <c r="AA106" i="9"/>
  <c r="AB106" i="9"/>
  <c r="AC106" i="9"/>
  <c r="AD106" i="9"/>
  <c r="AE106" i="9"/>
  <c r="AF106" i="9"/>
  <c r="A107" i="9"/>
  <c r="B107" i="9"/>
  <c r="S107" i="9"/>
  <c r="U107" i="9"/>
  <c r="V107" i="9"/>
  <c r="W107" i="9"/>
  <c r="X107" i="9"/>
  <c r="Y107" i="9"/>
  <c r="Z107" i="9"/>
  <c r="AA107" i="9"/>
  <c r="AB107" i="9"/>
  <c r="AC107" i="9"/>
  <c r="AD107" i="9"/>
  <c r="AE107" i="9"/>
  <c r="AF107" i="9"/>
  <c r="A108" i="9"/>
  <c r="B108" i="9"/>
  <c r="S108" i="9"/>
  <c r="U108" i="9"/>
  <c r="V108" i="9"/>
  <c r="W108" i="9"/>
  <c r="X108" i="9"/>
  <c r="Y108" i="9"/>
  <c r="Z108" i="9"/>
  <c r="AA108" i="9"/>
  <c r="AB108" i="9"/>
  <c r="AC108" i="9"/>
  <c r="AD108" i="9"/>
  <c r="AE108" i="9"/>
  <c r="AF108" i="9"/>
  <c r="A109" i="9"/>
  <c r="B109" i="9"/>
  <c r="S109" i="9"/>
  <c r="U109" i="9"/>
  <c r="V109" i="9"/>
  <c r="W109" i="9"/>
  <c r="X109" i="9"/>
  <c r="Y109" i="9"/>
  <c r="Z109" i="9"/>
  <c r="AA109" i="9"/>
  <c r="AB109" i="9"/>
  <c r="AC109" i="9"/>
  <c r="AD109" i="9"/>
  <c r="AE109" i="9"/>
  <c r="AF109" i="9"/>
  <c r="A110" i="9"/>
  <c r="B110" i="9"/>
  <c r="S110" i="9"/>
  <c r="U110" i="9"/>
  <c r="V110" i="9"/>
  <c r="W110" i="9"/>
  <c r="X110" i="9"/>
  <c r="Y110" i="9"/>
  <c r="Z110" i="9"/>
  <c r="AA110" i="9"/>
  <c r="AB110" i="9"/>
  <c r="AC110" i="9"/>
  <c r="AD110" i="9"/>
  <c r="AE110" i="9"/>
  <c r="AF110" i="9"/>
  <c r="A111" i="9"/>
  <c r="B111" i="9"/>
  <c r="S111" i="9"/>
  <c r="U111" i="9"/>
  <c r="V111" i="9"/>
  <c r="W111" i="9"/>
  <c r="X111" i="9"/>
  <c r="Y111" i="9"/>
  <c r="Z111" i="9"/>
  <c r="AA111" i="9"/>
  <c r="AB111" i="9"/>
  <c r="AC111" i="9"/>
  <c r="AD111" i="9"/>
  <c r="AE111" i="9"/>
  <c r="AF111" i="9"/>
  <c r="A112" i="9"/>
  <c r="B112" i="9"/>
  <c r="S112" i="9"/>
  <c r="U112" i="9"/>
  <c r="V112" i="9"/>
  <c r="W112" i="9"/>
  <c r="X112" i="9"/>
  <c r="Y112" i="9"/>
  <c r="Z112" i="9"/>
  <c r="AA112" i="9"/>
  <c r="AB112" i="9"/>
  <c r="AC112" i="9"/>
  <c r="AD112" i="9"/>
  <c r="AE112" i="9"/>
  <c r="AF112" i="9"/>
  <c r="A113" i="9"/>
  <c r="B113" i="9"/>
  <c r="S113" i="9"/>
  <c r="U113" i="9"/>
  <c r="V113" i="9"/>
  <c r="W113" i="9"/>
  <c r="X113" i="9"/>
  <c r="Y113" i="9"/>
  <c r="Z113" i="9"/>
  <c r="AA113" i="9"/>
  <c r="AB113" i="9"/>
  <c r="AC113" i="9"/>
  <c r="AD113" i="9"/>
  <c r="AE113" i="9"/>
  <c r="AF113" i="9"/>
  <c r="A114" i="9"/>
  <c r="B114" i="9"/>
  <c r="S114" i="9"/>
  <c r="U114" i="9"/>
  <c r="V114" i="9"/>
  <c r="W114" i="9"/>
  <c r="X114" i="9"/>
  <c r="Y114" i="9"/>
  <c r="Z114" i="9"/>
  <c r="AA114" i="9"/>
  <c r="AB114" i="9"/>
  <c r="AC114" i="9"/>
  <c r="AD114" i="9"/>
  <c r="AE114" i="9"/>
  <c r="AF114" i="9"/>
  <c r="A115" i="9"/>
  <c r="B115" i="9"/>
  <c r="S115" i="9"/>
  <c r="U115" i="9"/>
  <c r="V115" i="9"/>
  <c r="W115" i="9"/>
  <c r="X115" i="9"/>
  <c r="Y115" i="9"/>
  <c r="Z115" i="9"/>
  <c r="AA115" i="9"/>
  <c r="AB115" i="9"/>
  <c r="AC115" i="9"/>
  <c r="AD115" i="9"/>
  <c r="AE115" i="9"/>
  <c r="AF115" i="9"/>
  <c r="A116" i="9"/>
  <c r="B116" i="9"/>
  <c r="S116" i="9"/>
  <c r="U116" i="9"/>
  <c r="V116" i="9"/>
  <c r="W116" i="9"/>
  <c r="X116" i="9"/>
  <c r="Y116" i="9"/>
  <c r="Z116" i="9"/>
  <c r="AA116" i="9"/>
  <c r="AB116" i="9"/>
  <c r="AC116" i="9"/>
  <c r="AD116" i="9"/>
  <c r="AE116" i="9"/>
  <c r="AF116" i="9"/>
  <c r="A117" i="9"/>
  <c r="B117" i="9"/>
  <c r="S117" i="9"/>
  <c r="U117" i="9"/>
  <c r="V117" i="9"/>
  <c r="W117" i="9"/>
  <c r="X117" i="9"/>
  <c r="Y117" i="9"/>
  <c r="Z117" i="9"/>
  <c r="AA117" i="9"/>
  <c r="AB117" i="9"/>
  <c r="AC117" i="9"/>
  <c r="AD117" i="9"/>
  <c r="AE117" i="9"/>
  <c r="AF117" i="9"/>
  <c r="A118" i="9"/>
  <c r="B118" i="9"/>
  <c r="S118" i="9"/>
  <c r="U118" i="9"/>
  <c r="V118" i="9"/>
  <c r="W118" i="9"/>
  <c r="X118" i="9"/>
  <c r="Y118" i="9"/>
  <c r="Z118" i="9"/>
  <c r="AA118" i="9"/>
  <c r="AB118" i="9"/>
  <c r="AC118" i="9"/>
  <c r="AD118" i="9"/>
  <c r="AE118" i="9"/>
  <c r="AF118" i="9"/>
  <c r="A119" i="9"/>
  <c r="B119" i="9"/>
  <c r="S119" i="9"/>
  <c r="U119" i="9"/>
  <c r="V119" i="9"/>
  <c r="W119" i="9"/>
  <c r="X119" i="9"/>
  <c r="Y119" i="9"/>
  <c r="Z119" i="9"/>
  <c r="AA119" i="9"/>
  <c r="AB119" i="9"/>
  <c r="AC119" i="9"/>
  <c r="AD119" i="9"/>
  <c r="AE119" i="9"/>
  <c r="AF119" i="9"/>
  <c r="A120" i="9"/>
  <c r="B120" i="9"/>
  <c r="S120" i="9"/>
  <c r="U120" i="9"/>
  <c r="V120" i="9"/>
  <c r="W120" i="9"/>
  <c r="X120" i="9"/>
  <c r="Y120" i="9"/>
  <c r="Z120" i="9"/>
  <c r="AA120" i="9"/>
  <c r="AB120" i="9"/>
  <c r="AC120" i="9"/>
  <c r="AD120" i="9"/>
  <c r="AE120" i="9"/>
  <c r="AF120" i="9"/>
  <c r="A121" i="9"/>
  <c r="B121" i="9"/>
  <c r="S121" i="9"/>
  <c r="U121" i="9"/>
  <c r="V121" i="9"/>
  <c r="W121" i="9"/>
  <c r="X121" i="9"/>
  <c r="Y121" i="9"/>
  <c r="Z121" i="9"/>
  <c r="AA121" i="9"/>
  <c r="AB121" i="9"/>
  <c r="AC121" i="9"/>
  <c r="AD121" i="9"/>
  <c r="AE121" i="9"/>
  <c r="AF121" i="9"/>
  <c r="A122" i="9"/>
  <c r="B122" i="9"/>
  <c r="S122" i="9"/>
  <c r="U122" i="9"/>
  <c r="V122" i="9"/>
  <c r="W122" i="9"/>
  <c r="X122" i="9"/>
  <c r="Y122" i="9"/>
  <c r="Z122" i="9"/>
  <c r="AA122" i="9"/>
  <c r="AB122" i="9"/>
  <c r="AC122" i="9"/>
  <c r="AD122" i="9"/>
  <c r="AE122" i="9"/>
  <c r="AF122" i="9"/>
  <c r="A123" i="9"/>
  <c r="B123" i="9"/>
  <c r="S123" i="9"/>
  <c r="U123" i="9"/>
  <c r="V123" i="9"/>
  <c r="W123" i="9"/>
  <c r="X123" i="9"/>
  <c r="Y123" i="9"/>
  <c r="Z123" i="9"/>
  <c r="AA123" i="9"/>
  <c r="AB123" i="9"/>
  <c r="AC123" i="9"/>
  <c r="AD123" i="9"/>
  <c r="AE123" i="9"/>
  <c r="AF123" i="9"/>
  <c r="A124" i="9"/>
  <c r="B124" i="9"/>
  <c r="S124" i="9"/>
  <c r="U124" i="9"/>
  <c r="V124" i="9"/>
  <c r="W124" i="9"/>
  <c r="X124" i="9"/>
  <c r="Y124" i="9"/>
  <c r="Z124" i="9"/>
  <c r="AA124" i="9"/>
  <c r="AB124" i="9"/>
  <c r="AC124" i="9"/>
  <c r="AD124" i="9"/>
  <c r="AE124" i="9"/>
  <c r="AF124" i="9"/>
  <c r="A125" i="9"/>
  <c r="B125" i="9"/>
  <c r="S125" i="9"/>
  <c r="U125" i="9"/>
  <c r="V125" i="9"/>
  <c r="W125" i="9"/>
  <c r="X125" i="9"/>
  <c r="Y125" i="9"/>
  <c r="Z125" i="9"/>
  <c r="AA125" i="9"/>
  <c r="AB125" i="9"/>
  <c r="AC125" i="9"/>
  <c r="AD125" i="9"/>
  <c r="AE125" i="9"/>
  <c r="AF125" i="9"/>
  <c r="A126" i="9"/>
  <c r="B126" i="9"/>
  <c r="S126" i="9"/>
  <c r="U126" i="9"/>
  <c r="V126" i="9"/>
  <c r="W126" i="9"/>
  <c r="X126" i="9"/>
  <c r="Y126" i="9"/>
  <c r="Z126" i="9"/>
  <c r="AA126" i="9"/>
  <c r="AB126" i="9"/>
  <c r="AC126" i="9"/>
  <c r="AD126" i="9"/>
  <c r="AE126" i="9"/>
  <c r="AF126" i="9"/>
  <c r="A127" i="9"/>
  <c r="B127" i="9"/>
  <c r="S127" i="9"/>
  <c r="U127" i="9"/>
  <c r="V127" i="9"/>
  <c r="W127" i="9"/>
  <c r="X127" i="9"/>
  <c r="Y127" i="9"/>
  <c r="Z127" i="9"/>
  <c r="AA127" i="9"/>
  <c r="AB127" i="9"/>
  <c r="AC127" i="9"/>
  <c r="AD127" i="9"/>
  <c r="AE127" i="9"/>
  <c r="AF127" i="9"/>
  <c r="A128" i="9"/>
  <c r="B128" i="9"/>
  <c r="S128" i="9"/>
  <c r="U128" i="9"/>
  <c r="V128" i="9"/>
  <c r="W128" i="9"/>
  <c r="X128" i="9"/>
  <c r="Y128" i="9"/>
  <c r="Z128" i="9"/>
  <c r="AA128" i="9"/>
  <c r="AB128" i="9"/>
  <c r="AC128" i="9"/>
  <c r="AD128" i="9"/>
  <c r="AE128" i="9"/>
  <c r="AF128" i="9"/>
  <c r="A129" i="9"/>
  <c r="B129" i="9"/>
  <c r="S129" i="9"/>
  <c r="U129" i="9"/>
  <c r="V129" i="9"/>
  <c r="W129" i="9"/>
  <c r="X129" i="9"/>
  <c r="Y129" i="9"/>
  <c r="Z129" i="9"/>
  <c r="AA129" i="9"/>
  <c r="AB129" i="9"/>
  <c r="AC129" i="9"/>
  <c r="AD129" i="9"/>
  <c r="AE129" i="9"/>
  <c r="AF129" i="9"/>
  <c r="A130" i="9"/>
  <c r="B130" i="9"/>
  <c r="S130" i="9"/>
  <c r="U130" i="9"/>
  <c r="V130" i="9"/>
  <c r="W130" i="9"/>
  <c r="X130" i="9"/>
  <c r="Y130" i="9"/>
  <c r="Z130" i="9"/>
  <c r="AA130" i="9"/>
  <c r="AB130" i="9"/>
  <c r="AC130" i="9"/>
  <c r="AD130" i="9"/>
  <c r="AE130" i="9"/>
  <c r="AF130" i="9"/>
  <c r="A131" i="9"/>
  <c r="B131" i="9"/>
  <c r="S131" i="9"/>
  <c r="U131" i="9"/>
  <c r="V131" i="9"/>
  <c r="W131" i="9"/>
  <c r="X131" i="9"/>
  <c r="Y131" i="9"/>
  <c r="Z131" i="9"/>
  <c r="AA131" i="9"/>
  <c r="AB131" i="9"/>
  <c r="AC131" i="9"/>
  <c r="AD131" i="9"/>
  <c r="AE131" i="9"/>
  <c r="AF131" i="9"/>
  <c r="A132" i="9"/>
  <c r="B132" i="9"/>
  <c r="S132" i="9"/>
  <c r="U132" i="9"/>
  <c r="V132" i="9"/>
  <c r="W132" i="9"/>
  <c r="X132" i="9"/>
  <c r="Y132" i="9"/>
  <c r="Z132" i="9"/>
  <c r="AA132" i="9"/>
  <c r="AB132" i="9"/>
  <c r="AC132" i="9"/>
  <c r="AD132" i="9"/>
  <c r="AE132" i="9"/>
  <c r="AF132" i="9"/>
  <c r="A133" i="9"/>
  <c r="B133" i="9"/>
  <c r="S133" i="9"/>
  <c r="U133" i="9"/>
  <c r="V133" i="9"/>
  <c r="W133" i="9"/>
  <c r="X133" i="9"/>
  <c r="Y133" i="9"/>
  <c r="Z133" i="9"/>
  <c r="AA133" i="9"/>
  <c r="AB133" i="9"/>
  <c r="AC133" i="9"/>
  <c r="AD133" i="9"/>
  <c r="AE133" i="9"/>
  <c r="AF133" i="9"/>
  <c r="A134" i="9"/>
  <c r="B134" i="9"/>
  <c r="S134" i="9"/>
  <c r="U134" i="9"/>
  <c r="V134" i="9"/>
  <c r="W134" i="9"/>
  <c r="X134" i="9"/>
  <c r="Y134" i="9"/>
  <c r="Z134" i="9"/>
  <c r="AA134" i="9"/>
  <c r="AB134" i="9"/>
  <c r="AC134" i="9"/>
  <c r="AD134" i="9"/>
  <c r="AE134" i="9"/>
  <c r="AF134" i="9"/>
  <c r="A135" i="9"/>
  <c r="B135" i="9"/>
  <c r="S135" i="9"/>
  <c r="U135" i="9"/>
  <c r="V135" i="9"/>
  <c r="W135" i="9"/>
  <c r="X135" i="9"/>
  <c r="Y135" i="9"/>
  <c r="Z135" i="9"/>
  <c r="AA135" i="9"/>
  <c r="AB135" i="9"/>
  <c r="AC135" i="9"/>
  <c r="AD135" i="9"/>
  <c r="AE135" i="9"/>
  <c r="AF135" i="9"/>
  <c r="A136" i="9"/>
  <c r="B136" i="9"/>
  <c r="S136" i="9"/>
  <c r="U136" i="9"/>
  <c r="V136" i="9"/>
  <c r="W136" i="9"/>
  <c r="X136" i="9"/>
  <c r="Y136" i="9"/>
  <c r="Z136" i="9"/>
  <c r="AA136" i="9"/>
  <c r="AB136" i="9"/>
  <c r="AC136" i="9"/>
  <c r="AD136" i="9"/>
  <c r="AE136" i="9"/>
  <c r="AF136" i="9"/>
  <c r="A137" i="9"/>
  <c r="B137" i="9"/>
  <c r="S137" i="9"/>
  <c r="U137" i="9"/>
  <c r="V137" i="9"/>
  <c r="W137" i="9"/>
  <c r="X137" i="9"/>
  <c r="Y137" i="9"/>
  <c r="Z137" i="9"/>
  <c r="AA137" i="9"/>
  <c r="AB137" i="9"/>
  <c r="AC137" i="9"/>
  <c r="AD137" i="9"/>
  <c r="AE137" i="9"/>
  <c r="AF137" i="9"/>
  <c r="A138" i="9"/>
  <c r="B138" i="9"/>
  <c r="S138" i="9"/>
  <c r="U138" i="9"/>
  <c r="V138" i="9"/>
  <c r="W138" i="9"/>
  <c r="X138" i="9"/>
  <c r="Y138" i="9"/>
  <c r="Z138" i="9"/>
  <c r="AA138" i="9"/>
  <c r="AB138" i="9"/>
  <c r="AC138" i="9"/>
  <c r="AD138" i="9"/>
  <c r="AE138" i="9"/>
  <c r="AF138" i="9"/>
  <c r="A139" i="9"/>
  <c r="B139" i="9"/>
  <c r="S139" i="9"/>
  <c r="U139" i="9"/>
  <c r="V139" i="9"/>
  <c r="W139" i="9"/>
  <c r="X139" i="9"/>
  <c r="Y139" i="9"/>
  <c r="Z139" i="9"/>
  <c r="AA139" i="9"/>
  <c r="AB139" i="9"/>
  <c r="AC139" i="9"/>
  <c r="AD139" i="9"/>
  <c r="AE139" i="9"/>
  <c r="AF139" i="9"/>
  <c r="A140" i="9"/>
  <c r="B140" i="9"/>
  <c r="S140" i="9"/>
  <c r="U140" i="9"/>
  <c r="V140" i="9"/>
  <c r="W140" i="9"/>
  <c r="X140" i="9"/>
  <c r="Y140" i="9"/>
  <c r="Z140" i="9"/>
  <c r="AA140" i="9"/>
  <c r="AB140" i="9"/>
  <c r="AC140" i="9"/>
  <c r="AD140" i="9"/>
  <c r="AE140" i="9"/>
  <c r="AF140" i="9"/>
  <c r="A141" i="9"/>
  <c r="B141" i="9"/>
  <c r="S141" i="9"/>
  <c r="U141" i="9"/>
  <c r="V141" i="9"/>
  <c r="W141" i="9"/>
  <c r="X141" i="9"/>
  <c r="Y141" i="9"/>
  <c r="Z141" i="9"/>
  <c r="AA141" i="9"/>
  <c r="AB141" i="9"/>
  <c r="AC141" i="9"/>
  <c r="AD141" i="9"/>
  <c r="AE141" i="9"/>
  <c r="AF141" i="9"/>
  <c r="A142" i="9"/>
  <c r="B142" i="9"/>
  <c r="S142" i="9"/>
  <c r="U142" i="9"/>
  <c r="V142" i="9"/>
  <c r="W142" i="9"/>
  <c r="X142" i="9"/>
  <c r="Y142" i="9"/>
  <c r="Z142" i="9"/>
  <c r="AA142" i="9"/>
  <c r="AB142" i="9"/>
  <c r="AC142" i="9"/>
  <c r="AD142" i="9"/>
  <c r="AE142" i="9"/>
  <c r="AF142" i="9"/>
  <c r="A143" i="9"/>
  <c r="B143" i="9"/>
  <c r="S143" i="9"/>
  <c r="U143" i="9"/>
  <c r="V143" i="9"/>
  <c r="W143" i="9"/>
  <c r="X143" i="9"/>
  <c r="Y143" i="9"/>
  <c r="Z143" i="9"/>
  <c r="AA143" i="9"/>
  <c r="AB143" i="9"/>
  <c r="AC143" i="9"/>
  <c r="AD143" i="9"/>
  <c r="AE143" i="9"/>
  <c r="AF143" i="9"/>
  <c r="A144" i="9"/>
  <c r="B144" i="9"/>
  <c r="S144" i="9"/>
  <c r="U144" i="9"/>
  <c r="V144" i="9"/>
  <c r="W144" i="9"/>
  <c r="X144" i="9"/>
  <c r="Y144" i="9"/>
  <c r="Z144" i="9"/>
  <c r="AA144" i="9"/>
  <c r="AB144" i="9"/>
  <c r="AC144" i="9"/>
  <c r="AD144" i="9"/>
  <c r="AE144" i="9"/>
  <c r="AF144" i="9"/>
  <c r="A145" i="9"/>
  <c r="B145" i="9"/>
  <c r="S145" i="9"/>
  <c r="U145" i="9"/>
  <c r="V145" i="9"/>
  <c r="W145" i="9"/>
  <c r="X145" i="9"/>
  <c r="Y145" i="9"/>
  <c r="Z145" i="9"/>
  <c r="AA145" i="9"/>
  <c r="AB145" i="9"/>
  <c r="AC145" i="9"/>
  <c r="AD145" i="9"/>
  <c r="AE145" i="9"/>
  <c r="AF145" i="9"/>
  <c r="A146" i="9"/>
  <c r="B146" i="9"/>
  <c r="S146" i="9"/>
  <c r="U146" i="9"/>
  <c r="V146" i="9"/>
  <c r="W146" i="9"/>
  <c r="X146" i="9"/>
  <c r="Y146" i="9"/>
  <c r="Z146" i="9"/>
  <c r="AA146" i="9"/>
  <c r="AB146" i="9"/>
  <c r="AC146" i="9"/>
  <c r="AD146" i="9"/>
  <c r="AE146" i="9"/>
  <c r="AF146" i="9"/>
  <c r="A147" i="9"/>
  <c r="B147" i="9"/>
  <c r="S147" i="9"/>
  <c r="U147" i="9"/>
  <c r="V147" i="9"/>
  <c r="W147" i="9"/>
  <c r="X147" i="9"/>
  <c r="Y147" i="9"/>
  <c r="Z147" i="9"/>
  <c r="AA147" i="9"/>
  <c r="AB147" i="9"/>
  <c r="AC147" i="9"/>
  <c r="AD147" i="9"/>
  <c r="AE147" i="9"/>
  <c r="AF147" i="9"/>
  <c r="A148" i="9"/>
  <c r="B148" i="9"/>
  <c r="S148" i="9"/>
  <c r="U148" i="9"/>
  <c r="V148" i="9"/>
  <c r="W148" i="9"/>
  <c r="X148" i="9"/>
  <c r="Y148" i="9"/>
  <c r="Z148" i="9"/>
  <c r="AA148" i="9"/>
  <c r="AB148" i="9"/>
  <c r="AC148" i="9"/>
  <c r="AD148" i="9"/>
  <c r="AE148" i="9"/>
  <c r="AF148" i="9"/>
  <c r="A149" i="9"/>
  <c r="B149" i="9"/>
  <c r="S149" i="9"/>
  <c r="U149" i="9"/>
  <c r="V149" i="9"/>
  <c r="W149" i="9"/>
  <c r="X149" i="9"/>
  <c r="Y149" i="9"/>
  <c r="Z149" i="9"/>
  <c r="AA149" i="9"/>
  <c r="AB149" i="9"/>
  <c r="AC149" i="9"/>
  <c r="AD149" i="9"/>
  <c r="AE149" i="9"/>
  <c r="AF149" i="9"/>
  <c r="A150" i="9"/>
  <c r="B150" i="9"/>
  <c r="S150" i="9"/>
  <c r="U150" i="9"/>
  <c r="V150" i="9"/>
  <c r="W150" i="9"/>
  <c r="X150" i="9"/>
  <c r="Y150" i="9"/>
  <c r="Z150" i="9"/>
  <c r="AA150" i="9"/>
  <c r="AB150" i="9"/>
  <c r="AC150" i="9"/>
  <c r="AD150" i="9"/>
  <c r="AE150" i="9"/>
  <c r="AF150" i="9"/>
  <c r="A151" i="9"/>
  <c r="B151" i="9"/>
  <c r="S151" i="9"/>
  <c r="U151" i="9"/>
  <c r="V151" i="9"/>
  <c r="W151" i="9"/>
  <c r="X151" i="9"/>
  <c r="Y151" i="9"/>
  <c r="Z151" i="9"/>
  <c r="AA151" i="9"/>
  <c r="AB151" i="9"/>
  <c r="AC151" i="9"/>
  <c r="AD151" i="9"/>
  <c r="AE151" i="9"/>
  <c r="AF151" i="9"/>
  <c r="A152" i="9"/>
  <c r="B152" i="9"/>
  <c r="S152" i="9"/>
  <c r="U152" i="9"/>
  <c r="V152" i="9"/>
  <c r="W152" i="9"/>
  <c r="X152" i="9"/>
  <c r="Y152" i="9"/>
  <c r="Z152" i="9"/>
  <c r="AA152" i="9"/>
  <c r="AB152" i="9"/>
  <c r="AC152" i="9"/>
  <c r="AD152" i="9"/>
  <c r="AE152" i="9"/>
  <c r="AF152" i="9"/>
  <c r="A153" i="9"/>
  <c r="B153" i="9"/>
  <c r="S153" i="9"/>
  <c r="U153" i="9"/>
  <c r="V153" i="9"/>
  <c r="W153" i="9"/>
  <c r="X153" i="9"/>
  <c r="Y153" i="9"/>
  <c r="Z153" i="9"/>
  <c r="AA153" i="9"/>
  <c r="AB153" i="9"/>
  <c r="AC153" i="9"/>
  <c r="AD153" i="9"/>
  <c r="AE153" i="9"/>
  <c r="AF153" i="9"/>
  <c r="A154" i="9"/>
  <c r="B154" i="9"/>
  <c r="S154" i="9"/>
  <c r="U154" i="9"/>
  <c r="V154" i="9"/>
  <c r="W154" i="9"/>
  <c r="X154" i="9"/>
  <c r="Y154" i="9"/>
  <c r="Z154" i="9"/>
  <c r="AA154" i="9"/>
  <c r="AB154" i="9"/>
  <c r="AC154" i="9"/>
  <c r="AD154" i="9"/>
  <c r="AE154" i="9"/>
  <c r="AF154" i="9"/>
  <c r="A155" i="9"/>
  <c r="B155" i="9"/>
  <c r="S155" i="9"/>
  <c r="U155" i="9"/>
  <c r="V155" i="9"/>
  <c r="W155" i="9"/>
  <c r="X155" i="9"/>
  <c r="Y155" i="9"/>
  <c r="Z155" i="9"/>
  <c r="AA155" i="9"/>
  <c r="AB155" i="9"/>
  <c r="AC155" i="9"/>
  <c r="AD155" i="9"/>
  <c r="AE155" i="9"/>
  <c r="AF155" i="9"/>
  <c r="A156" i="9"/>
  <c r="B156" i="9"/>
  <c r="S156" i="9"/>
  <c r="U156" i="9"/>
  <c r="V156" i="9"/>
  <c r="W156" i="9"/>
  <c r="X156" i="9"/>
  <c r="Y156" i="9"/>
  <c r="Z156" i="9"/>
  <c r="AA156" i="9"/>
  <c r="AB156" i="9"/>
  <c r="AC156" i="9"/>
  <c r="AD156" i="9"/>
  <c r="AE156" i="9"/>
  <c r="AF156" i="9"/>
  <c r="A157" i="9"/>
  <c r="B157" i="9"/>
  <c r="S157" i="9"/>
  <c r="U157" i="9"/>
  <c r="V157" i="9"/>
  <c r="W157" i="9"/>
  <c r="X157" i="9"/>
  <c r="Y157" i="9"/>
  <c r="Z157" i="9"/>
  <c r="AA157" i="9"/>
  <c r="AB157" i="9"/>
  <c r="AC157" i="9"/>
  <c r="AD157" i="9"/>
  <c r="AE157" i="9"/>
  <c r="AF157" i="9"/>
  <c r="A158" i="9"/>
  <c r="B158" i="9"/>
  <c r="S158" i="9"/>
  <c r="U158" i="9"/>
  <c r="V158" i="9"/>
  <c r="W158" i="9"/>
  <c r="X158" i="9"/>
  <c r="Y158" i="9"/>
  <c r="Z158" i="9"/>
  <c r="AA158" i="9"/>
  <c r="AB158" i="9"/>
  <c r="AC158" i="9"/>
  <c r="AD158" i="9"/>
  <c r="AE158" i="9"/>
  <c r="AF158" i="9"/>
  <c r="A159" i="9"/>
  <c r="B159" i="9"/>
  <c r="S159" i="9"/>
  <c r="U159" i="9"/>
  <c r="V159" i="9"/>
  <c r="W159" i="9"/>
  <c r="X159" i="9"/>
  <c r="Y159" i="9"/>
  <c r="Z159" i="9"/>
  <c r="AA159" i="9"/>
  <c r="AB159" i="9"/>
  <c r="AC159" i="9"/>
  <c r="AD159" i="9"/>
  <c r="AE159" i="9"/>
  <c r="AF159" i="9"/>
  <c r="A160" i="9"/>
  <c r="B160" i="9"/>
  <c r="S160" i="9"/>
  <c r="U160" i="9"/>
  <c r="V160" i="9"/>
  <c r="W160" i="9"/>
  <c r="X160" i="9"/>
  <c r="Y160" i="9"/>
  <c r="Z160" i="9"/>
  <c r="AA160" i="9"/>
  <c r="AB160" i="9"/>
  <c r="AC160" i="9"/>
  <c r="AD160" i="9"/>
  <c r="AE160" i="9"/>
  <c r="AF160" i="9"/>
  <c r="A161" i="9"/>
  <c r="B161" i="9"/>
  <c r="S161" i="9"/>
  <c r="U161" i="9"/>
  <c r="V161" i="9"/>
  <c r="W161" i="9"/>
  <c r="X161" i="9"/>
  <c r="Y161" i="9"/>
  <c r="Z161" i="9"/>
  <c r="AA161" i="9"/>
  <c r="AB161" i="9"/>
  <c r="AC161" i="9"/>
  <c r="AD161" i="9"/>
  <c r="AE161" i="9"/>
  <c r="AF161" i="9"/>
  <c r="A162" i="9"/>
  <c r="B162" i="9"/>
  <c r="S162" i="9"/>
  <c r="U162" i="9"/>
  <c r="V162" i="9"/>
  <c r="W162" i="9"/>
  <c r="X162" i="9"/>
  <c r="Y162" i="9"/>
  <c r="Z162" i="9"/>
  <c r="AA162" i="9"/>
  <c r="AB162" i="9"/>
  <c r="AC162" i="9"/>
  <c r="AD162" i="9"/>
  <c r="AE162" i="9"/>
  <c r="AF162" i="9"/>
  <c r="A163" i="9"/>
  <c r="B163" i="9"/>
  <c r="S163" i="9"/>
  <c r="U163" i="9"/>
  <c r="V163" i="9"/>
  <c r="W163" i="9"/>
  <c r="X163" i="9"/>
  <c r="Y163" i="9"/>
  <c r="Z163" i="9"/>
  <c r="AA163" i="9"/>
  <c r="AB163" i="9"/>
  <c r="AC163" i="9"/>
  <c r="AD163" i="9"/>
  <c r="AE163" i="9"/>
  <c r="AF163" i="9"/>
  <c r="A164" i="9"/>
  <c r="B164" i="9"/>
  <c r="S164" i="9"/>
  <c r="U164" i="9"/>
  <c r="V164" i="9"/>
  <c r="W164" i="9"/>
  <c r="X164" i="9"/>
  <c r="Y164" i="9"/>
  <c r="Z164" i="9"/>
  <c r="AA164" i="9"/>
  <c r="AB164" i="9"/>
  <c r="AC164" i="9"/>
  <c r="AD164" i="9"/>
  <c r="AE164" i="9"/>
  <c r="AF164" i="9"/>
  <c r="A165" i="9"/>
  <c r="B165" i="9"/>
  <c r="S165" i="9"/>
  <c r="U165" i="9"/>
  <c r="V165" i="9"/>
  <c r="W165" i="9"/>
  <c r="X165" i="9"/>
  <c r="Y165" i="9"/>
  <c r="Z165" i="9"/>
  <c r="AA165" i="9"/>
  <c r="AB165" i="9"/>
  <c r="AC165" i="9"/>
  <c r="AD165" i="9"/>
  <c r="AE165" i="9"/>
  <c r="AF165" i="9"/>
  <c r="A166" i="9"/>
  <c r="B166" i="9"/>
  <c r="S166" i="9"/>
  <c r="U166" i="9"/>
  <c r="V166" i="9"/>
  <c r="W166" i="9"/>
  <c r="X166" i="9"/>
  <c r="Y166" i="9"/>
  <c r="Z166" i="9"/>
  <c r="AA166" i="9"/>
  <c r="AB166" i="9"/>
  <c r="AC166" i="9"/>
  <c r="AD166" i="9"/>
  <c r="AE166" i="9"/>
  <c r="AF166" i="9"/>
  <c r="A167" i="9"/>
  <c r="B167" i="9"/>
  <c r="S167" i="9"/>
  <c r="U167" i="9"/>
  <c r="V167" i="9"/>
  <c r="W167" i="9"/>
  <c r="X167" i="9"/>
  <c r="Y167" i="9"/>
  <c r="Z167" i="9"/>
  <c r="AA167" i="9"/>
  <c r="AB167" i="9"/>
  <c r="AC167" i="9"/>
  <c r="AD167" i="9"/>
  <c r="AE167" i="9"/>
  <c r="AF167" i="9"/>
  <c r="A168" i="9"/>
  <c r="B168" i="9"/>
  <c r="S168" i="9"/>
  <c r="U168" i="9"/>
  <c r="V168" i="9"/>
  <c r="W168" i="9"/>
  <c r="X168" i="9"/>
  <c r="Y168" i="9"/>
  <c r="Z168" i="9"/>
  <c r="AA168" i="9"/>
  <c r="AB168" i="9"/>
  <c r="AC168" i="9"/>
  <c r="AD168" i="9"/>
  <c r="AE168" i="9"/>
  <c r="AF168" i="9"/>
  <c r="A169" i="9"/>
  <c r="B169" i="9"/>
  <c r="S169" i="9"/>
  <c r="U169" i="9"/>
  <c r="V169" i="9"/>
  <c r="W169" i="9"/>
  <c r="X169" i="9"/>
  <c r="Y169" i="9"/>
  <c r="Z169" i="9"/>
  <c r="AA169" i="9"/>
  <c r="AB169" i="9"/>
  <c r="AC169" i="9"/>
  <c r="AD169" i="9"/>
  <c r="AE169" i="9"/>
  <c r="AF169" i="9"/>
  <c r="A170" i="9"/>
  <c r="B170" i="9"/>
  <c r="S170" i="9"/>
  <c r="U170" i="9"/>
  <c r="V170" i="9"/>
  <c r="W170" i="9"/>
  <c r="X170" i="9"/>
  <c r="Y170" i="9"/>
  <c r="Z170" i="9"/>
  <c r="AA170" i="9"/>
  <c r="AB170" i="9"/>
  <c r="AC170" i="9"/>
  <c r="AD170" i="9"/>
  <c r="AE170" i="9"/>
  <c r="AF170" i="9"/>
  <c r="A171" i="9"/>
  <c r="B171" i="9"/>
  <c r="S171" i="9"/>
  <c r="U171" i="9"/>
  <c r="V171" i="9"/>
  <c r="W171" i="9"/>
  <c r="X171" i="9"/>
  <c r="Y171" i="9"/>
  <c r="Z171" i="9"/>
  <c r="AA171" i="9"/>
  <c r="AB171" i="9"/>
  <c r="AC171" i="9"/>
  <c r="AD171" i="9"/>
  <c r="AE171" i="9"/>
  <c r="AF171" i="9"/>
  <c r="A172" i="9"/>
  <c r="B172" i="9"/>
  <c r="S172" i="9"/>
  <c r="U172" i="9"/>
  <c r="V172" i="9"/>
  <c r="W172" i="9"/>
  <c r="X172" i="9"/>
  <c r="Y172" i="9"/>
  <c r="Z172" i="9"/>
  <c r="AA172" i="9"/>
  <c r="AB172" i="9"/>
  <c r="AC172" i="9"/>
  <c r="AD172" i="9"/>
  <c r="AE172" i="9"/>
  <c r="AF172" i="9"/>
  <c r="A173" i="9"/>
  <c r="B173" i="9"/>
  <c r="S173" i="9"/>
  <c r="U173" i="9"/>
  <c r="V173" i="9"/>
  <c r="W173" i="9"/>
  <c r="X173" i="9"/>
  <c r="Y173" i="9"/>
  <c r="Z173" i="9"/>
  <c r="AA173" i="9"/>
  <c r="AB173" i="9"/>
  <c r="AC173" i="9"/>
  <c r="AD173" i="9"/>
  <c r="AE173" i="9"/>
  <c r="AF173" i="9"/>
  <c r="A174" i="9"/>
  <c r="B174" i="9"/>
  <c r="S174" i="9"/>
  <c r="U174" i="9"/>
  <c r="V174" i="9"/>
  <c r="W174" i="9"/>
  <c r="X174" i="9"/>
  <c r="Y174" i="9"/>
  <c r="Z174" i="9"/>
  <c r="AA174" i="9"/>
  <c r="AB174" i="9"/>
  <c r="AC174" i="9"/>
  <c r="AD174" i="9"/>
  <c r="AE174" i="9"/>
  <c r="AF174" i="9"/>
  <c r="A175" i="9"/>
  <c r="B175" i="9"/>
  <c r="S175" i="9"/>
  <c r="U175" i="9"/>
  <c r="V175" i="9"/>
  <c r="W175" i="9"/>
  <c r="X175" i="9"/>
  <c r="Y175" i="9"/>
  <c r="Z175" i="9"/>
  <c r="AA175" i="9"/>
  <c r="AB175" i="9"/>
  <c r="AC175" i="9"/>
  <c r="AD175" i="9"/>
  <c r="AE175" i="9"/>
  <c r="AF175" i="9"/>
  <c r="A176" i="9"/>
  <c r="B176" i="9"/>
  <c r="S176" i="9"/>
  <c r="U176" i="9"/>
  <c r="V176" i="9"/>
  <c r="W176" i="9"/>
  <c r="X176" i="9"/>
  <c r="Y176" i="9"/>
  <c r="Z176" i="9"/>
  <c r="AA176" i="9"/>
  <c r="AB176" i="9"/>
  <c r="AC176" i="9"/>
  <c r="AD176" i="9"/>
  <c r="AE176" i="9"/>
  <c r="AF176" i="9"/>
  <c r="A177" i="9"/>
  <c r="B177" i="9"/>
  <c r="S177" i="9"/>
  <c r="U177" i="9"/>
  <c r="V177" i="9"/>
  <c r="W177" i="9"/>
  <c r="X177" i="9"/>
  <c r="Y177" i="9"/>
  <c r="Z177" i="9"/>
  <c r="AA177" i="9"/>
  <c r="AB177" i="9"/>
  <c r="AC177" i="9"/>
  <c r="AD177" i="9"/>
  <c r="AE177" i="9"/>
  <c r="AF177" i="9"/>
  <c r="A178" i="9"/>
  <c r="B178" i="9"/>
  <c r="S178" i="9"/>
  <c r="U178" i="9"/>
  <c r="V178" i="9"/>
  <c r="W178" i="9"/>
  <c r="X178" i="9"/>
  <c r="Y178" i="9"/>
  <c r="Z178" i="9"/>
  <c r="AA178" i="9"/>
  <c r="AB178" i="9"/>
  <c r="AC178" i="9"/>
  <c r="AD178" i="9"/>
  <c r="AE178" i="9"/>
  <c r="AF178" i="9"/>
  <c r="A179" i="9"/>
  <c r="B179" i="9"/>
  <c r="S179" i="9"/>
  <c r="U179" i="9"/>
  <c r="V179" i="9"/>
  <c r="W179" i="9"/>
  <c r="X179" i="9"/>
  <c r="Y179" i="9"/>
  <c r="Z179" i="9"/>
  <c r="AA179" i="9"/>
  <c r="AB179" i="9"/>
  <c r="AC179" i="9"/>
  <c r="AD179" i="9"/>
  <c r="AE179" i="9"/>
  <c r="AF179" i="9"/>
  <c r="A180" i="9"/>
  <c r="B180" i="9"/>
  <c r="S180" i="9"/>
  <c r="U180" i="9"/>
  <c r="V180" i="9"/>
  <c r="W180" i="9"/>
  <c r="X180" i="9"/>
  <c r="Y180" i="9"/>
  <c r="Z180" i="9"/>
  <c r="AA180" i="9"/>
  <c r="AB180" i="9"/>
  <c r="AC180" i="9"/>
  <c r="AD180" i="9"/>
  <c r="AE180" i="9"/>
  <c r="AF180" i="9"/>
  <c r="A181" i="9"/>
  <c r="B181" i="9"/>
  <c r="S181" i="9"/>
  <c r="U181" i="9"/>
  <c r="V181" i="9"/>
  <c r="W181" i="9"/>
  <c r="X181" i="9"/>
  <c r="Y181" i="9"/>
  <c r="Z181" i="9"/>
  <c r="AA181" i="9"/>
  <c r="AB181" i="9"/>
  <c r="AC181" i="9"/>
  <c r="AD181" i="9"/>
  <c r="AE181" i="9"/>
  <c r="AF181" i="9"/>
  <c r="A182" i="9"/>
  <c r="B182" i="9"/>
  <c r="S182" i="9"/>
  <c r="U182" i="9"/>
  <c r="V182" i="9"/>
  <c r="W182" i="9"/>
  <c r="X182" i="9"/>
  <c r="Y182" i="9"/>
  <c r="Z182" i="9"/>
  <c r="AA182" i="9"/>
  <c r="AB182" i="9"/>
  <c r="AC182" i="9"/>
  <c r="AD182" i="9"/>
  <c r="AE182" i="9"/>
  <c r="AF182" i="9"/>
  <c r="A183" i="9"/>
  <c r="B183" i="9"/>
  <c r="S183" i="9"/>
  <c r="U183" i="9"/>
  <c r="V183" i="9"/>
  <c r="W183" i="9"/>
  <c r="X183" i="9"/>
  <c r="Y183" i="9"/>
  <c r="Z183" i="9"/>
  <c r="AA183" i="9"/>
  <c r="AB183" i="9"/>
  <c r="AC183" i="9"/>
  <c r="AD183" i="9"/>
  <c r="AE183" i="9"/>
  <c r="AF183" i="9"/>
  <c r="A184" i="9"/>
  <c r="B184" i="9"/>
  <c r="S184" i="9"/>
  <c r="U184" i="9"/>
  <c r="V184" i="9"/>
  <c r="W184" i="9"/>
  <c r="X184" i="9"/>
  <c r="Y184" i="9"/>
  <c r="Z184" i="9"/>
  <c r="AA184" i="9"/>
  <c r="AB184" i="9"/>
  <c r="AC184" i="9"/>
  <c r="AD184" i="9"/>
  <c r="AE184" i="9"/>
  <c r="AF184" i="9"/>
  <c r="A185" i="9"/>
  <c r="B185" i="9"/>
  <c r="S185" i="9"/>
  <c r="U185" i="9"/>
  <c r="V185" i="9"/>
  <c r="W185" i="9"/>
  <c r="X185" i="9"/>
  <c r="Y185" i="9"/>
  <c r="Z185" i="9"/>
  <c r="AA185" i="9"/>
  <c r="AB185" i="9"/>
  <c r="AC185" i="9"/>
  <c r="AD185" i="9"/>
  <c r="AE185" i="9"/>
  <c r="AF185" i="9"/>
  <c r="A186" i="9"/>
  <c r="B186" i="9"/>
  <c r="S186" i="9"/>
  <c r="U186" i="9"/>
  <c r="V186" i="9"/>
  <c r="W186" i="9"/>
  <c r="X186" i="9"/>
  <c r="Y186" i="9"/>
  <c r="Z186" i="9"/>
  <c r="AA186" i="9"/>
  <c r="AB186" i="9"/>
  <c r="AC186" i="9"/>
  <c r="AD186" i="9"/>
  <c r="AE186" i="9"/>
  <c r="AF186" i="9"/>
  <c r="A187" i="9"/>
  <c r="B187" i="9"/>
  <c r="S187" i="9"/>
  <c r="U187" i="9"/>
  <c r="V187" i="9"/>
  <c r="W187" i="9"/>
  <c r="X187" i="9"/>
  <c r="Y187" i="9"/>
  <c r="Z187" i="9"/>
  <c r="AA187" i="9"/>
  <c r="AB187" i="9"/>
  <c r="AC187" i="9"/>
  <c r="AD187" i="9"/>
  <c r="AE187" i="9"/>
  <c r="AF187" i="9"/>
  <c r="A188" i="9"/>
  <c r="B188" i="9"/>
  <c r="S188" i="9"/>
  <c r="U188" i="9"/>
  <c r="V188" i="9"/>
  <c r="W188" i="9"/>
  <c r="X188" i="9"/>
  <c r="Y188" i="9"/>
  <c r="Z188" i="9"/>
  <c r="AA188" i="9"/>
  <c r="AB188" i="9"/>
  <c r="AC188" i="9"/>
  <c r="AD188" i="9"/>
  <c r="AE188" i="9"/>
  <c r="AF188" i="9"/>
  <c r="A189" i="9"/>
  <c r="B189" i="9"/>
  <c r="S189" i="9"/>
  <c r="U189" i="9"/>
  <c r="V189" i="9"/>
  <c r="W189" i="9"/>
  <c r="X189" i="9"/>
  <c r="Y189" i="9"/>
  <c r="Z189" i="9"/>
  <c r="AA189" i="9"/>
  <c r="AB189" i="9"/>
  <c r="AC189" i="9"/>
  <c r="AD189" i="9"/>
  <c r="AE189" i="9"/>
  <c r="AF189" i="9"/>
  <c r="A190" i="9"/>
  <c r="B190" i="9"/>
  <c r="S190" i="9"/>
  <c r="U190" i="9"/>
  <c r="V190" i="9"/>
  <c r="W190" i="9"/>
  <c r="X190" i="9"/>
  <c r="Y190" i="9"/>
  <c r="Z190" i="9"/>
  <c r="AA190" i="9"/>
  <c r="AB190" i="9"/>
  <c r="AC190" i="9"/>
  <c r="AD190" i="9"/>
  <c r="AE190" i="9"/>
  <c r="AF190" i="9"/>
  <c r="A191" i="9"/>
  <c r="B191" i="9"/>
  <c r="S191" i="9"/>
  <c r="U191" i="9"/>
  <c r="V191" i="9"/>
  <c r="W191" i="9"/>
  <c r="X191" i="9"/>
  <c r="Y191" i="9"/>
  <c r="Z191" i="9"/>
  <c r="AA191" i="9"/>
  <c r="AB191" i="9"/>
  <c r="AC191" i="9"/>
  <c r="AD191" i="9"/>
  <c r="AE191" i="9"/>
  <c r="AF191" i="9"/>
  <c r="A192" i="9"/>
  <c r="B192" i="9"/>
  <c r="S192" i="9"/>
  <c r="U192" i="9"/>
  <c r="V192" i="9"/>
  <c r="W192" i="9"/>
  <c r="X192" i="9"/>
  <c r="Y192" i="9"/>
  <c r="Z192" i="9"/>
  <c r="AA192" i="9"/>
  <c r="AB192" i="9"/>
  <c r="AC192" i="9"/>
  <c r="AD192" i="9"/>
  <c r="AE192" i="9"/>
  <c r="AF192" i="9"/>
  <c r="A193" i="9"/>
  <c r="B193" i="9"/>
  <c r="S193" i="9"/>
  <c r="U193" i="9"/>
  <c r="V193" i="9"/>
  <c r="W193" i="9"/>
  <c r="X193" i="9"/>
  <c r="Y193" i="9"/>
  <c r="Z193" i="9"/>
  <c r="AA193" i="9"/>
  <c r="AB193" i="9"/>
  <c r="AC193" i="9"/>
  <c r="AD193" i="9"/>
  <c r="AE193" i="9"/>
  <c r="AF193" i="9"/>
  <c r="A194" i="9"/>
  <c r="B194" i="9"/>
  <c r="S194" i="9"/>
  <c r="U194" i="9"/>
  <c r="V194" i="9"/>
  <c r="W194" i="9"/>
  <c r="X194" i="9"/>
  <c r="Y194" i="9"/>
  <c r="Z194" i="9"/>
  <c r="AA194" i="9"/>
  <c r="AB194" i="9"/>
  <c r="AC194" i="9"/>
  <c r="AD194" i="9"/>
  <c r="AE194" i="9"/>
  <c r="AF194" i="9"/>
  <c r="A195" i="9"/>
  <c r="B195" i="9"/>
  <c r="S195" i="9"/>
  <c r="U195" i="9"/>
  <c r="V195" i="9"/>
  <c r="W195" i="9"/>
  <c r="X195" i="9"/>
  <c r="Y195" i="9"/>
  <c r="Z195" i="9"/>
  <c r="AA195" i="9"/>
  <c r="AB195" i="9"/>
  <c r="AC195" i="9"/>
  <c r="AD195" i="9"/>
  <c r="AE195" i="9"/>
  <c r="AF195" i="9"/>
  <c r="A196" i="9"/>
  <c r="B196" i="9"/>
  <c r="S196" i="9"/>
  <c r="U196" i="9"/>
  <c r="V196" i="9"/>
  <c r="W196" i="9"/>
  <c r="X196" i="9"/>
  <c r="Y196" i="9"/>
  <c r="Z196" i="9"/>
  <c r="AA196" i="9"/>
  <c r="AB196" i="9"/>
  <c r="AC196" i="9"/>
  <c r="AD196" i="9"/>
  <c r="AE196" i="9"/>
  <c r="AF196" i="9"/>
  <c r="A197" i="9"/>
  <c r="B197" i="9"/>
  <c r="S197" i="9"/>
  <c r="U197" i="9"/>
  <c r="V197" i="9"/>
  <c r="W197" i="9"/>
  <c r="X197" i="9"/>
  <c r="Y197" i="9"/>
  <c r="Z197" i="9"/>
  <c r="AA197" i="9"/>
  <c r="AB197" i="9"/>
  <c r="AC197" i="9"/>
  <c r="AD197" i="9"/>
  <c r="AE197" i="9"/>
  <c r="AF197" i="9"/>
  <c r="A198" i="9"/>
  <c r="B198" i="9"/>
  <c r="S198" i="9"/>
  <c r="U198" i="9"/>
  <c r="V198" i="9"/>
  <c r="W198" i="9"/>
  <c r="X198" i="9"/>
  <c r="Y198" i="9"/>
  <c r="Z198" i="9"/>
  <c r="AA198" i="9"/>
  <c r="AB198" i="9"/>
  <c r="AC198" i="9"/>
  <c r="AD198" i="9"/>
  <c r="AE198" i="9"/>
  <c r="AF198" i="9"/>
  <c r="A199" i="9"/>
  <c r="B199" i="9"/>
  <c r="S199" i="9"/>
  <c r="U199" i="9"/>
  <c r="V199" i="9"/>
  <c r="W199" i="9"/>
  <c r="X199" i="9"/>
  <c r="Y199" i="9"/>
  <c r="Z199" i="9"/>
  <c r="AA199" i="9"/>
  <c r="AB199" i="9"/>
  <c r="AC199" i="9"/>
  <c r="AD199" i="9"/>
  <c r="AE199" i="9"/>
  <c r="AF199" i="9"/>
  <c r="A200" i="9"/>
  <c r="B200" i="9"/>
  <c r="S200" i="9"/>
  <c r="U200" i="9"/>
  <c r="V200" i="9"/>
  <c r="W200" i="9"/>
  <c r="X200" i="9"/>
  <c r="Y200" i="9"/>
  <c r="Z200" i="9"/>
  <c r="AA200" i="9"/>
  <c r="AB200" i="9"/>
  <c r="AC200" i="9"/>
  <c r="AD200" i="9"/>
  <c r="AE200" i="9"/>
  <c r="AF200" i="9"/>
  <c r="A201" i="9"/>
  <c r="B201" i="9"/>
  <c r="S201" i="9"/>
  <c r="U201" i="9"/>
  <c r="V201" i="9"/>
  <c r="W201" i="9"/>
  <c r="X201" i="9"/>
  <c r="Y201" i="9"/>
  <c r="Z201" i="9"/>
  <c r="AA201" i="9"/>
  <c r="AB201" i="9"/>
  <c r="AC201" i="9"/>
  <c r="AD201" i="9"/>
  <c r="AE201" i="9"/>
  <c r="AF201" i="9"/>
  <c r="A202" i="9"/>
  <c r="B202" i="9"/>
  <c r="S202" i="9"/>
  <c r="U202" i="9"/>
  <c r="V202" i="9"/>
  <c r="W202" i="9"/>
  <c r="X202" i="9"/>
  <c r="Y202" i="9"/>
  <c r="Z202" i="9"/>
  <c r="AA202" i="9"/>
  <c r="AB202" i="9"/>
  <c r="AC202" i="9"/>
  <c r="AD202" i="9"/>
  <c r="AE202" i="9"/>
  <c r="AF202" i="9"/>
  <c r="A203" i="9"/>
  <c r="B203" i="9"/>
  <c r="S203" i="9"/>
  <c r="U203" i="9"/>
  <c r="V203" i="9"/>
  <c r="W203" i="9"/>
  <c r="X203" i="9"/>
  <c r="Y203" i="9"/>
  <c r="Z203" i="9"/>
  <c r="AA203" i="9"/>
  <c r="AB203" i="9"/>
  <c r="AC203" i="9"/>
  <c r="AD203" i="9"/>
  <c r="AE203" i="9"/>
  <c r="AF203" i="9"/>
  <c r="A204" i="9"/>
  <c r="B204" i="9"/>
  <c r="S204" i="9"/>
  <c r="U204" i="9"/>
  <c r="V204" i="9"/>
  <c r="W204" i="9"/>
  <c r="X204" i="9"/>
  <c r="Y204" i="9"/>
  <c r="Z204" i="9"/>
  <c r="AA204" i="9"/>
  <c r="AB204" i="9"/>
  <c r="AC204" i="9"/>
  <c r="AD204" i="9"/>
  <c r="AE204" i="9"/>
  <c r="AF204" i="9"/>
  <c r="A205" i="9"/>
  <c r="B205" i="9"/>
  <c r="S205" i="9"/>
  <c r="U205" i="9"/>
  <c r="V205" i="9"/>
  <c r="W205" i="9"/>
  <c r="X205" i="9"/>
  <c r="Y205" i="9"/>
  <c r="Z205" i="9"/>
  <c r="AA205" i="9"/>
  <c r="AB205" i="9"/>
  <c r="AC205" i="9"/>
  <c r="AD205" i="9"/>
  <c r="AE205" i="9"/>
  <c r="AF205" i="9"/>
  <c r="A206" i="9"/>
  <c r="B206" i="9"/>
  <c r="S206" i="9"/>
  <c r="U206" i="9"/>
  <c r="V206" i="9"/>
  <c r="W206" i="9"/>
  <c r="X206" i="9"/>
  <c r="Y206" i="9"/>
  <c r="Z206" i="9"/>
  <c r="AA206" i="9"/>
  <c r="AB206" i="9"/>
  <c r="AC206" i="9"/>
  <c r="AD206" i="9"/>
  <c r="AE206" i="9"/>
  <c r="AF206" i="9"/>
  <c r="A207" i="9"/>
  <c r="B207" i="9"/>
  <c r="S207" i="9"/>
  <c r="U207" i="9"/>
  <c r="V207" i="9"/>
  <c r="W207" i="9"/>
  <c r="X207" i="9"/>
  <c r="Y207" i="9"/>
  <c r="Z207" i="9"/>
  <c r="AA207" i="9"/>
  <c r="AB207" i="9"/>
  <c r="AC207" i="9"/>
  <c r="AD207" i="9"/>
  <c r="AE207" i="9"/>
  <c r="AF207" i="9"/>
  <c r="A208" i="9"/>
  <c r="B208" i="9"/>
  <c r="S208" i="9"/>
  <c r="U208" i="9"/>
  <c r="V208" i="9"/>
  <c r="W208" i="9"/>
  <c r="X208" i="9"/>
  <c r="Y208" i="9"/>
  <c r="Z208" i="9"/>
  <c r="AA208" i="9"/>
  <c r="AB208" i="9"/>
  <c r="AC208" i="9"/>
  <c r="AD208" i="9"/>
  <c r="AE208" i="9"/>
  <c r="AF208" i="9"/>
  <c r="A209" i="9"/>
  <c r="B209" i="9"/>
  <c r="S209" i="9"/>
  <c r="U209" i="9"/>
  <c r="V209" i="9"/>
  <c r="W209" i="9"/>
  <c r="X209" i="9"/>
  <c r="Y209" i="9"/>
  <c r="Z209" i="9"/>
  <c r="AA209" i="9"/>
  <c r="AB209" i="9"/>
  <c r="AC209" i="9"/>
  <c r="AD209" i="9"/>
  <c r="AE209" i="9"/>
  <c r="AF209" i="9"/>
  <c r="A210" i="9"/>
  <c r="B210" i="9"/>
  <c r="S210" i="9"/>
  <c r="U210" i="9"/>
  <c r="V210" i="9"/>
  <c r="W210" i="9"/>
  <c r="X210" i="9"/>
  <c r="Y210" i="9"/>
  <c r="Z210" i="9"/>
  <c r="AA210" i="9"/>
  <c r="AB210" i="9"/>
  <c r="AC210" i="9"/>
  <c r="AD210" i="9"/>
  <c r="AE210" i="9"/>
  <c r="AF210" i="9"/>
  <c r="A211" i="9"/>
  <c r="B211" i="9"/>
  <c r="S211" i="9"/>
  <c r="U211" i="9"/>
  <c r="V211" i="9"/>
  <c r="W211" i="9"/>
  <c r="X211" i="9"/>
  <c r="Y211" i="9"/>
  <c r="Z211" i="9"/>
  <c r="AA211" i="9"/>
  <c r="AB211" i="9"/>
  <c r="AC211" i="9"/>
  <c r="AD211" i="9"/>
  <c r="AE211" i="9"/>
  <c r="AF211" i="9"/>
  <c r="A212" i="9"/>
  <c r="B212" i="9"/>
  <c r="S212" i="9"/>
  <c r="U212" i="9"/>
  <c r="V212" i="9"/>
  <c r="W212" i="9"/>
  <c r="X212" i="9"/>
  <c r="Y212" i="9"/>
  <c r="Z212" i="9"/>
  <c r="AA212" i="9"/>
  <c r="AB212" i="9"/>
  <c r="AC212" i="9"/>
  <c r="AD212" i="9"/>
  <c r="AE212" i="9"/>
  <c r="AF212" i="9"/>
  <c r="A213" i="9"/>
  <c r="B213" i="9"/>
  <c r="S213" i="9"/>
  <c r="U213" i="9"/>
  <c r="V213" i="9"/>
  <c r="W213" i="9"/>
  <c r="X213" i="9"/>
  <c r="Y213" i="9"/>
  <c r="Z213" i="9"/>
  <c r="AA213" i="9"/>
  <c r="AB213" i="9"/>
  <c r="AC213" i="9"/>
  <c r="AD213" i="9"/>
  <c r="AE213" i="9"/>
  <c r="AF213" i="9"/>
  <c r="A214" i="9"/>
  <c r="B214" i="9"/>
  <c r="S214" i="9"/>
  <c r="U214" i="9"/>
  <c r="V214" i="9"/>
  <c r="W214" i="9"/>
  <c r="X214" i="9"/>
  <c r="Y214" i="9"/>
  <c r="Z214" i="9"/>
  <c r="AA214" i="9"/>
  <c r="AB214" i="9"/>
  <c r="AC214" i="9"/>
  <c r="AD214" i="9"/>
  <c r="AE214" i="9"/>
  <c r="AF214" i="9"/>
  <c r="A215" i="9"/>
  <c r="B215" i="9"/>
  <c r="S215" i="9"/>
  <c r="U215" i="9"/>
  <c r="V215" i="9"/>
  <c r="W215" i="9"/>
  <c r="X215" i="9"/>
  <c r="Y215" i="9"/>
  <c r="Z215" i="9"/>
  <c r="AA215" i="9"/>
  <c r="AB215" i="9"/>
  <c r="AC215" i="9"/>
  <c r="AD215" i="9"/>
  <c r="AE215" i="9"/>
  <c r="AF215" i="9"/>
  <c r="A216" i="9"/>
  <c r="B216" i="9"/>
  <c r="S216" i="9"/>
  <c r="U216" i="9"/>
  <c r="V216" i="9"/>
  <c r="W216" i="9"/>
  <c r="X216" i="9"/>
  <c r="Y216" i="9"/>
  <c r="Z216" i="9"/>
  <c r="AA216" i="9"/>
  <c r="AB216" i="9"/>
  <c r="AC216" i="9"/>
  <c r="AD216" i="9"/>
  <c r="AE216" i="9"/>
  <c r="AF216" i="9"/>
  <c r="A217" i="9"/>
  <c r="B217" i="9"/>
  <c r="S217" i="9"/>
  <c r="U217" i="9"/>
  <c r="V217" i="9"/>
  <c r="W217" i="9"/>
  <c r="X217" i="9"/>
  <c r="Y217" i="9"/>
  <c r="Z217" i="9"/>
  <c r="AA217" i="9"/>
  <c r="AB217" i="9"/>
  <c r="AC217" i="9"/>
  <c r="AD217" i="9"/>
  <c r="AE217" i="9"/>
  <c r="AF217" i="9"/>
  <c r="A218" i="9"/>
  <c r="B218" i="9"/>
  <c r="S218" i="9"/>
  <c r="U218" i="9"/>
  <c r="V218" i="9"/>
  <c r="W218" i="9"/>
  <c r="X218" i="9"/>
  <c r="Y218" i="9"/>
  <c r="Z218" i="9"/>
  <c r="AA218" i="9"/>
  <c r="AB218" i="9"/>
  <c r="AC218" i="9"/>
  <c r="AD218" i="9"/>
  <c r="AE218" i="9"/>
  <c r="AF218" i="9"/>
  <c r="A219" i="9"/>
  <c r="B219" i="9"/>
  <c r="S219" i="9"/>
  <c r="U219" i="9"/>
  <c r="V219" i="9"/>
  <c r="W219" i="9"/>
  <c r="X219" i="9"/>
  <c r="Y219" i="9"/>
  <c r="Z219" i="9"/>
  <c r="AA219" i="9"/>
  <c r="AB219" i="9"/>
  <c r="AC219" i="9"/>
  <c r="AD219" i="9"/>
  <c r="AE219" i="9"/>
  <c r="AF219" i="9"/>
  <c r="A220" i="9"/>
  <c r="B220" i="9"/>
  <c r="S220" i="9"/>
  <c r="U220" i="9"/>
  <c r="V220" i="9"/>
  <c r="W220" i="9"/>
  <c r="X220" i="9"/>
  <c r="Y220" i="9"/>
  <c r="Z220" i="9"/>
  <c r="AA220" i="9"/>
  <c r="AB220" i="9"/>
  <c r="AC220" i="9"/>
  <c r="AD220" i="9"/>
  <c r="AE220" i="9"/>
  <c r="AF220" i="9"/>
  <c r="A221" i="9"/>
  <c r="B221" i="9"/>
  <c r="S221" i="9"/>
  <c r="U221" i="9"/>
  <c r="V221" i="9"/>
  <c r="W221" i="9"/>
  <c r="X221" i="9"/>
  <c r="Y221" i="9"/>
  <c r="Z221" i="9"/>
  <c r="AA221" i="9"/>
  <c r="AB221" i="9"/>
  <c r="AC221" i="9"/>
  <c r="AD221" i="9"/>
  <c r="AE221" i="9"/>
  <c r="AF221" i="9"/>
  <c r="A222" i="9"/>
  <c r="B222" i="9"/>
  <c r="S222" i="9"/>
  <c r="U222" i="9"/>
  <c r="V222" i="9"/>
  <c r="W222" i="9"/>
  <c r="X222" i="9"/>
  <c r="Y222" i="9"/>
  <c r="Z222" i="9"/>
  <c r="AA222" i="9"/>
  <c r="AB222" i="9"/>
  <c r="AC222" i="9"/>
  <c r="AD222" i="9"/>
  <c r="AE222" i="9"/>
  <c r="AF222" i="9"/>
  <c r="A223" i="9"/>
  <c r="B223" i="9"/>
  <c r="S223" i="9"/>
  <c r="U223" i="9"/>
  <c r="V223" i="9"/>
  <c r="W223" i="9"/>
  <c r="X223" i="9"/>
  <c r="Y223" i="9"/>
  <c r="Z223" i="9"/>
  <c r="AA223" i="9"/>
  <c r="AB223" i="9"/>
  <c r="AC223" i="9"/>
  <c r="AD223" i="9"/>
  <c r="AE223" i="9"/>
  <c r="AF223" i="9"/>
  <c r="A224" i="9"/>
  <c r="B224" i="9"/>
  <c r="S224" i="9"/>
  <c r="U224" i="9"/>
  <c r="V224" i="9"/>
  <c r="W224" i="9"/>
  <c r="X224" i="9"/>
  <c r="Y224" i="9"/>
  <c r="Z224" i="9"/>
  <c r="AA224" i="9"/>
  <c r="AB224" i="9"/>
  <c r="AC224" i="9"/>
  <c r="AD224" i="9"/>
  <c r="AE224" i="9"/>
  <c r="AF224" i="9"/>
  <c r="A225" i="9"/>
  <c r="B225" i="9"/>
  <c r="S225" i="9"/>
  <c r="U225" i="9"/>
  <c r="V225" i="9"/>
  <c r="W225" i="9"/>
  <c r="X225" i="9"/>
  <c r="Y225" i="9"/>
  <c r="Z225" i="9"/>
  <c r="AA225" i="9"/>
  <c r="AB225" i="9"/>
  <c r="AC225" i="9"/>
  <c r="AD225" i="9"/>
  <c r="AE225" i="9"/>
  <c r="AF225" i="9"/>
  <c r="A226" i="9"/>
  <c r="B226" i="9"/>
  <c r="S226" i="9"/>
  <c r="U226" i="9"/>
  <c r="V226" i="9"/>
  <c r="W226" i="9"/>
  <c r="X226" i="9"/>
  <c r="Y226" i="9"/>
  <c r="Z226" i="9"/>
  <c r="AA226" i="9"/>
  <c r="AB226" i="9"/>
  <c r="AC226" i="9"/>
  <c r="AD226" i="9"/>
  <c r="AE226" i="9"/>
  <c r="AF226" i="9"/>
  <c r="A227" i="9"/>
  <c r="B227" i="9"/>
  <c r="S227" i="9"/>
  <c r="U227" i="9"/>
  <c r="V227" i="9"/>
  <c r="W227" i="9"/>
  <c r="X227" i="9"/>
  <c r="Y227" i="9"/>
  <c r="Z227" i="9"/>
  <c r="AA227" i="9"/>
  <c r="AB227" i="9"/>
  <c r="AC227" i="9"/>
  <c r="AD227" i="9"/>
  <c r="AE227" i="9"/>
  <c r="AF227" i="9"/>
  <c r="A228" i="9"/>
  <c r="B228" i="9"/>
  <c r="S228" i="9"/>
  <c r="U228" i="9"/>
  <c r="V228" i="9"/>
  <c r="W228" i="9"/>
  <c r="X228" i="9"/>
  <c r="Y228" i="9"/>
  <c r="Z228" i="9"/>
  <c r="AA228" i="9"/>
  <c r="AB228" i="9"/>
  <c r="AC228" i="9"/>
  <c r="AD228" i="9"/>
  <c r="AE228" i="9"/>
  <c r="AF228" i="9"/>
  <c r="A229" i="9"/>
  <c r="B229" i="9"/>
  <c r="S229" i="9"/>
  <c r="U229" i="9"/>
  <c r="V229" i="9"/>
  <c r="W229" i="9"/>
  <c r="X229" i="9"/>
  <c r="Y229" i="9"/>
  <c r="Z229" i="9"/>
  <c r="AA229" i="9"/>
  <c r="AB229" i="9"/>
  <c r="AC229" i="9"/>
  <c r="AD229" i="9"/>
  <c r="AE229" i="9"/>
  <c r="AF229" i="9"/>
  <c r="A230" i="9"/>
  <c r="B230" i="9"/>
  <c r="S230" i="9"/>
  <c r="U230" i="9"/>
  <c r="V230" i="9"/>
  <c r="W230" i="9"/>
  <c r="X230" i="9"/>
  <c r="Y230" i="9"/>
  <c r="Z230" i="9"/>
  <c r="AA230" i="9"/>
  <c r="AB230" i="9"/>
  <c r="AC230" i="9"/>
  <c r="AD230" i="9"/>
  <c r="AE230" i="9"/>
  <c r="AF230" i="9"/>
  <c r="A231" i="9"/>
  <c r="B231" i="9"/>
  <c r="S231" i="9"/>
  <c r="U231" i="9"/>
  <c r="V231" i="9"/>
  <c r="W231" i="9"/>
  <c r="X231" i="9"/>
  <c r="Y231" i="9"/>
  <c r="Z231" i="9"/>
  <c r="AA231" i="9"/>
  <c r="AB231" i="9"/>
  <c r="AC231" i="9"/>
  <c r="AD231" i="9"/>
  <c r="AE231" i="9"/>
  <c r="AF231" i="9"/>
  <c r="A232" i="9"/>
  <c r="B232" i="9"/>
  <c r="S232" i="9"/>
  <c r="U232" i="9"/>
  <c r="V232" i="9"/>
  <c r="W232" i="9"/>
  <c r="X232" i="9"/>
  <c r="Y232" i="9"/>
  <c r="Z232" i="9"/>
  <c r="AA232" i="9"/>
  <c r="AB232" i="9"/>
  <c r="AC232" i="9"/>
  <c r="AD232" i="9"/>
  <c r="AE232" i="9"/>
  <c r="AF232" i="9"/>
  <c r="A233" i="9"/>
  <c r="B233" i="9"/>
  <c r="S233" i="9"/>
  <c r="U233" i="9"/>
  <c r="V233" i="9"/>
  <c r="W233" i="9"/>
  <c r="X233" i="9"/>
  <c r="Y233" i="9"/>
  <c r="Z233" i="9"/>
  <c r="AA233" i="9"/>
  <c r="AB233" i="9"/>
  <c r="AC233" i="9"/>
  <c r="AD233" i="9"/>
  <c r="AE233" i="9"/>
  <c r="AF233" i="9"/>
  <c r="A234" i="9"/>
  <c r="B234" i="9"/>
  <c r="S234" i="9"/>
  <c r="U234" i="9"/>
  <c r="V234" i="9"/>
  <c r="W234" i="9"/>
  <c r="X234" i="9"/>
  <c r="Y234" i="9"/>
  <c r="Z234" i="9"/>
  <c r="AA234" i="9"/>
  <c r="AB234" i="9"/>
  <c r="AC234" i="9"/>
  <c r="AD234" i="9"/>
  <c r="AE234" i="9"/>
  <c r="AF234" i="9"/>
  <c r="A235" i="9"/>
  <c r="B235" i="9"/>
  <c r="S235" i="9"/>
  <c r="U235" i="9"/>
  <c r="V235" i="9"/>
  <c r="W235" i="9"/>
  <c r="X235" i="9"/>
  <c r="Y235" i="9"/>
  <c r="Z235" i="9"/>
  <c r="AA235" i="9"/>
  <c r="AB235" i="9"/>
  <c r="AC235" i="9"/>
  <c r="AD235" i="9"/>
  <c r="AE235" i="9"/>
  <c r="AF235" i="9"/>
  <c r="A236" i="9"/>
  <c r="B236" i="9"/>
  <c r="S236" i="9"/>
  <c r="U236" i="9"/>
  <c r="V236" i="9"/>
  <c r="W236" i="9"/>
  <c r="X236" i="9"/>
  <c r="Y236" i="9"/>
  <c r="Z236" i="9"/>
  <c r="AA236" i="9"/>
  <c r="AB236" i="9"/>
  <c r="AC236" i="9"/>
  <c r="AD236" i="9"/>
  <c r="AE236" i="9"/>
  <c r="AF236" i="9"/>
  <c r="A237" i="9"/>
  <c r="B237" i="9"/>
  <c r="S237" i="9"/>
  <c r="U237" i="9"/>
  <c r="V237" i="9"/>
  <c r="W237" i="9"/>
  <c r="X237" i="9"/>
  <c r="Y237" i="9"/>
  <c r="Z237" i="9"/>
  <c r="AA237" i="9"/>
  <c r="AB237" i="9"/>
  <c r="AC237" i="9"/>
  <c r="AD237" i="9"/>
  <c r="AE237" i="9"/>
  <c r="AF237" i="9"/>
  <c r="A238" i="9"/>
  <c r="B238" i="9"/>
  <c r="S238" i="9"/>
  <c r="U238" i="9"/>
  <c r="V238" i="9"/>
  <c r="W238" i="9"/>
  <c r="X238" i="9"/>
  <c r="Y238" i="9"/>
  <c r="Z238" i="9"/>
  <c r="AA238" i="9"/>
  <c r="AB238" i="9"/>
  <c r="AC238" i="9"/>
  <c r="AD238" i="9"/>
  <c r="AE238" i="9"/>
  <c r="AF238" i="9"/>
  <c r="A239" i="9"/>
  <c r="B239" i="9"/>
  <c r="S239" i="9"/>
  <c r="U239" i="9"/>
  <c r="V239" i="9"/>
  <c r="W239" i="9"/>
  <c r="X239" i="9"/>
  <c r="Y239" i="9"/>
  <c r="Z239" i="9"/>
  <c r="AA239" i="9"/>
  <c r="AB239" i="9"/>
  <c r="AC239" i="9"/>
  <c r="AD239" i="9"/>
  <c r="AE239" i="9"/>
  <c r="AF239" i="9"/>
  <c r="A240" i="9"/>
  <c r="B240" i="9"/>
  <c r="S240" i="9"/>
  <c r="U240" i="9"/>
  <c r="V240" i="9"/>
  <c r="W240" i="9"/>
  <c r="X240" i="9"/>
  <c r="Y240" i="9"/>
  <c r="Z240" i="9"/>
  <c r="AA240" i="9"/>
  <c r="AB240" i="9"/>
  <c r="AC240" i="9"/>
  <c r="AD240" i="9"/>
  <c r="AE240" i="9"/>
  <c r="AF240" i="9"/>
  <c r="A241" i="9"/>
  <c r="B241" i="9"/>
  <c r="S241" i="9"/>
  <c r="U241" i="9"/>
  <c r="V241" i="9"/>
  <c r="W241" i="9"/>
  <c r="X241" i="9"/>
  <c r="Y241" i="9"/>
  <c r="Z241" i="9"/>
  <c r="AA241" i="9"/>
  <c r="AB241" i="9"/>
  <c r="AC241" i="9"/>
  <c r="AD241" i="9"/>
  <c r="AE241" i="9"/>
  <c r="AF241" i="9"/>
  <c r="A242" i="9"/>
  <c r="B242" i="9"/>
  <c r="S242" i="9"/>
  <c r="U242" i="9"/>
  <c r="V242" i="9"/>
  <c r="W242" i="9"/>
  <c r="X242" i="9"/>
  <c r="Y242" i="9"/>
  <c r="Z242" i="9"/>
  <c r="AA242" i="9"/>
  <c r="AB242" i="9"/>
  <c r="AC242" i="9"/>
  <c r="AD242" i="9"/>
  <c r="AE242" i="9"/>
  <c r="AF242" i="9"/>
  <c r="A243" i="9"/>
  <c r="B243" i="9"/>
  <c r="S243" i="9"/>
  <c r="U243" i="9"/>
  <c r="V243" i="9"/>
  <c r="W243" i="9"/>
  <c r="X243" i="9"/>
  <c r="Y243" i="9"/>
  <c r="Z243" i="9"/>
  <c r="AA243" i="9"/>
  <c r="AB243" i="9"/>
  <c r="AC243" i="9"/>
  <c r="AD243" i="9"/>
  <c r="AE243" i="9"/>
  <c r="AF243" i="9"/>
  <c r="A244" i="9"/>
  <c r="B244" i="9"/>
  <c r="S244" i="9"/>
  <c r="U244" i="9"/>
  <c r="V244" i="9"/>
  <c r="W244" i="9"/>
  <c r="X244" i="9"/>
  <c r="Y244" i="9"/>
  <c r="Z244" i="9"/>
  <c r="AA244" i="9"/>
  <c r="AB244" i="9"/>
  <c r="AC244" i="9"/>
  <c r="AD244" i="9"/>
  <c r="AE244" i="9"/>
  <c r="AF244" i="9"/>
  <c r="A245" i="9"/>
  <c r="B245" i="9"/>
  <c r="S245" i="9"/>
  <c r="U245" i="9"/>
  <c r="V245" i="9"/>
  <c r="W245" i="9"/>
  <c r="X245" i="9"/>
  <c r="Y245" i="9"/>
  <c r="Z245" i="9"/>
  <c r="AA245" i="9"/>
  <c r="AB245" i="9"/>
  <c r="AC245" i="9"/>
  <c r="AD245" i="9"/>
  <c r="AE245" i="9"/>
  <c r="AF245" i="9"/>
  <c r="A246" i="9"/>
  <c r="B246" i="9"/>
  <c r="S246" i="9"/>
  <c r="U246" i="9"/>
  <c r="V246" i="9"/>
  <c r="W246" i="9"/>
  <c r="X246" i="9"/>
  <c r="Y246" i="9"/>
  <c r="Z246" i="9"/>
  <c r="AA246" i="9"/>
  <c r="AB246" i="9"/>
  <c r="AC246" i="9"/>
  <c r="AD246" i="9"/>
  <c r="AE246" i="9"/>
  <c r="AF246" i="9"/>
  <c r="A247" i="9"/>
  <c r="B247" i="9"/>
  <c r="S247" i="9"/>
  <c r="U247" i="9"/>
  <c r="V247" i="9"/>
  <c r="W247" i="9"/>
  <c r="X247" i="9"/>
  <c r="Y247" i="9"/>
  <c r="Z247" i="9"/>
  <c r="AA247" i="9"/>
  <c r="AB247" i="9"/>
  <c r="AC247" i="9"/>
  <c r="AD247" i="9"/>
  <c r="AE247" i="9"/>
  <c r="AF247" i="9"/>
  <c r="A248" i="9"/>
  <c r="B248" i="9"/>
  <c r="S248" i="9"/>
  <c r="U248" i="9"/>
  <c r="V248" i="9"/>
  <c r="W248" i="9"/>
  <c r="X248" i="9"/>
  <c r="Y248" i="9"/>
  <c r="Z248" i="9"/>
  <c r="AA248" i="9"/>
  <c r="AB248" i="9"/>
  <c r="AC248" i="9"/>
  <c r="AD248" i="9"/>
  <c r="AE248" i="9"/>
  <c r="AF248" i="9"/>
  <c r="A249" i="9"/>
  <c r="B249" i="9"/>
  <c r="S249" i="9"/>
  <c r="U249" i="9"/>
  <c r="V249" i="9"/>
  <c r="W249" i="9"/>
  <c r="X249" i="9"/>
  <c r="Y249" i="9"/>
  <c r="Z249" i="9"/>
  <c r="AA249" i="9"/>
  <c r="AB249" i="9"/>
  <c r="AC249" i="9"/>
  <c r="AD249" i="9"/>
  <c r="AE249" i="9"/>
  <c r="AF249" i="9"/>
  <c r="A250" i="9"/>
  <c r="B250" i="9"/>
  <c r="S250" i="9"/>
  <c r="U250" i="9"/>
  <c r="V250" i="9"/>
  <c r="W250" i="9"/>
  <c r="X250" i="9"/>
  <c r="Y250" i="9"/>
  <c r="Z250" i="9"/>
  <c r="AA250" i="9"/>
  <c r="AB250" i="9"/>
  <c r="AC250" i="9"/>
  <c r="AD250" i="9"/>
  <c r="AE250" i="9"/>
  <c r="AF250" i="9"/>
  <c r="A251" i="9"/>
  <c r="B251" i="9"/>
  <c r="S251" i="9"/>
  <c r="U251" i="9"/>
  <c r="V251" i="9"/>
  <c r="W251" i="9"/>
  <c r="X251" i="9"/>
  <c r="Y251" i="9"/>
  <c r="Z251" i="9"/>
  <c r="AA251" i="9"/>
  <c r="AB251" i="9"/>
  <c r="AC251" i="9"/>
  <c r="AD251" i="9"/>
  <c r="AE251" i="9"/>
  <c r="AF251" i="9"/>
  <c r="A252" i="9"/>
  <c r="B252" i="9"/>
  <c r="S252" i="9"/>
  <c r="U252" i="9"/>
  <c r="V252" i="9"/>
  <c r="W252" i="9"/>
  <c r="X252" i="9"/>
  <c r="Y252" i="9"/>
  <c r="Z252" i="9"/>
  <c r="AA252" i="9"/>
  <c r="AB252" i="9"/>
  <c r="AC252" i="9"/>
  <c r="AD252" i="9"/>
  <c r="AE252" i="9"/>
  <c r="AF252" i="9"/>
  <c r="A253" i="9"/>
  <c r="B253" i="9"/>
  <c r="S253" i="9"/>
  <c r="U253" i="9"/>
  <c r="V253" i="9"/>
  <c r="W253" i="9"/>
  <c r="X253" i="9"/>
  <c r="Y253" i="9"/>
  <c r="Z253" i="9"/>
  <c r="AA253" i="9"/>
  <c r="AB253" i="9"/>
  <c r="AC253" i="9"/>
  <c r="AD253" i="9"/>
  <c r="AE253" i="9"/>
  <c r="AF253" i="9"/>
  <c r="A254" i="9"/>
  <c r="B254" i="9"/>
  <c r="S254" i="9"/>
  <c r="U254" i="9"/>
  <c r="V254" i="9"/>
  <c r="W254" i="9"/>
  <c r="X254" i="9"/>
  <c r="Y254" i="9"/>
  <c r="Z254" i="9"/>
  <c r="AA254" i="9"/>
  <c r="AB254" i="9"/>
  <c r="AC254" i="9"/>
  <c r="AD254" i="9"/>
  <c r="AE254" i="9"/>
  <c r="AF254" i="9"/>
  <c r="A255" i="9"/>
  <c r="B255" i="9"/>
  <c r="S255" i="9"/>
  <c r="U255" i="9"/>
  <c r="V255" i="9"/>
  <c r="W255" i="9"/>
  <c r="X255" i="9"/>
  <c r="Y255" i="9"/>
  <c r="Z255" i="9"/>
  <c r="AA255" i="9"/>
  <c r="AB255" i="9"/>
  <c r="AC255" i="9"/>
  <c r="AD255" i="9"/>
  <c r="AE255" i="9"/>
  <c r="AF255" i="9"/>
  <c r="A256" i="9"/>
  <c r="B256" i="9"/>
  <c r="S256" i="9"/>
  <c r="U256" i="9"/>
  <c r="V256" i="9"/>
  <c r="W256" i="9"/>
  <c r="X256" i="9"/>
  <c r="Y256" i="9"/>
  <c r="Z256" i="9"/>
  <c r="AA256" i="9"/>
  <c r="AB256" i="9"/>
  <c r="AC256" i="9"/>
  <c r="AD256" i="9"/>
  <c r="AE256" i="9"/>
  <c r="AF256" i="9"/>
  <c r="A257" i="9"/>
  <c r="B257" i="9"/>
  <c r="S257" i="9"/>
  <c r="U257" i="9"/>
  <c r="V257" i="9"/>
  <c r="W257" i="9"/>
  <c r="X257" i="9"/>
  <c r="Y257" i="9"/>
  <c r="Z257" i="9"/>
  <c r="AA257" i="9"/>
  <c r="AB257" i="9"/>
  <c r="AC257" i="9"/>
  <c r="AD257" i="9"/>
  <c r="AE257" i="9"/>
  <c r="AF257" i="9"/>
  <c r="A258" i="9"/>
  <c r="B258" i="9"/>
  <c r="S258" i="9"/>
  <c r="U258" i="9"/>
  <c r="V258" i="9"/>
  <c r="W258" i="9"/>
  <c r="X258" i="9"/>
  <c r="Y258" i="9"/>
  <c r="Z258" i="9"/>
  <c r="AA258" i="9"/>
  <c r="AB258" i="9"/>
  <c r="AC258" i="9"/>
  <c r="AD258" i="9"/>
  <c r="AE258" i="9"/>
  <c r="AF258" i="9"/>
  <c r="A259" i="9"/>
  <c r="B259" i="9"/>
  <c r="S259" i="9"/>
  <c r="U259" i="9"/>
  <c r="V259" i="9"/>
  <c r="W259" i="9"/>
  <c r="X259" i="9"/>
  <c r="Y259" i="9"/>
  <c r="Z259" i="9"/>
  <c r="AA259" i="9"/>
  <c r="AB259" i="9"/>
  <c r="AC259" i="9"/>
  <c r="AD259" i="9"/>
  <c r="AE259" i="9"/>
  <c r="AF259" i="9"/>
  <c r="A260" i="9"/>
  <c r="B260" i="9"/>
  <c r="S260" i="9"/>
  <c r="U260" i="9"/>
  <c r="V260" i="9"/>
  <c r="W260" i="9"/>
  <c r="X260" i="9"/>
  <c r="Y260" i="9"/>
  <c r="Z260" i="9"/>
  <c r="AA260" i="9"/>
  <c r="AB260" i="9"/>
  <c r="AC260" i="9"/>
  <c r="AD260" i="9"/>
  <c r="AE260" i="9"/>
  <c r="AF260" i="9"/>
  <c r="B262" i="9"/>
  <c r="G262" i="9"/>
  <c r="H262" i="9"/>
  <c r="I262" i="9"/>
  <c r="J262" i="9"/>
  <c r="K262" i="9"/>
  <c r="L262" i="9"/>
  <c r="M262" i="9"/>
  <c r="N262" i="9"/>
  <c r="O262" i="9"/>
  <c r="P262" i="9"/>
  <c r="Q262" i="9"/>
  <c r="R262" i="9"/>
  <c r="B265" i="9"/>
  <c r="U265" i="9"/>
  <c r="V265" i="9"/>
  <c r="W265" i="9"/>
  <c r="X265" i="9"/>
  <c r="Y265" i="9"/>
  <c r="Z265" i="9"/>
  <c r="AA265" i="9"/>
  <c r="AB265" i="9"/>
  <c r="AC265" i="9"/>
  <c r="AD265" i="9"/>
  <c r="AE265" i="9"/>
  <c r="AF265" i="9"/>
  <c r="A266" i="9"/>
  <c r="B266" i="9"/>
  <c r="S266" i="9"/>
  <c r="U266" i="9"/>
  <c r="V266" i="9"/>
  <c r="W266" i="9"/>
  <c r="X266" i="9"/>
  <c r="Y266" i="9"/>
  <c r="Z266" i="9"/>
  <c r="AA266" i="9"/>
  <c r="AB266" i="9"/>
  <c r="AC266" i="9"/>
  <c r="AD266" i="9"/>
  <c r="AE266" i="9"/>
  <c r="AF266" i="9"/>
  <c r="A267" i="9"/>
  <c r="B267" i="9"/>
  <c r="S267" i="9"/>
  <c r="U267" i="9"/>
  <c r="V267" i="9"/>
  <c r="W267" i="9"/>
  <c r="X267" i="9"/>
  <c r="Y267" i="9"/>
  <c r="Z267" i="9"/>
  <c r="AA267" i="9"/>
  <c r="AB267" i="9"/>
  <c r="AC267" i="9"/>
  <c r="AD267" i="9"/>
  <c r="AE267" i="9"/>
  <c r="AF267" i="9"/>
  <c r="B270" i="9"/>
  <c r="G270" i="9"/>
  <c r="H270" i="9"/>
  <c r="I270" i="9"/>
  <c r="J270" i="9"/>
  <c r="K270" i="9"/>
  <c r="L270" i="9"/>
  <c r="M270" i="9"/>
  <c r="N270" i="9"/>
  <c r="O270" i="9"/>
  <c r="P270" i="9"/>
  <c r="Q270" i="9"/>
  <c r="R270" i="9"/>
  <c r="A273" i="9"/>
  <c r="B273" i="9"/>
  <c r="S273" i="9"/>
  <c r="U273" i="9"/>
  <c r="V273" i="9"/>
  <c r="W273" i="9"/>
  <c r="X273" i="9"/>
  <c r="Y273" i="9"/>
  <c r="Z273" i="9"/>
  <c r="AA273" i="9"/>
  <c r="AB273" i="9"/>
  <c r="AC273" i="9"/>
  <c r="AD273" i="9"/>
  <c r="AE273" i="9"/>
  <c r="AF273" i="9"/>
  <c r="A274" i="9"/>
  <c r="B274" i="9"/>
  <c r="S274" i="9"/>
  <c r="U274" i="9"/>
  <c r="V274" i="9"/>
  <c r="W274" i="9"/>
  <c r="X274" i="9"/>
  <c r="Y274" i="9"/>
  <c r="Z274" i="9"/>
  <c r="AA274" i="9"/>
  <c r="AB274" i="9"/>
  <c r="AC274" i="9"/>
  <c r="AD274" i="9"/>
  <c r="AE274" i="9"/>
  <c r="AF274" i="9"/>
  <c r="A275" i="9"/>
  <c r="B275" i="9"/>
  <c r="S275" i="9"/>
  <c r="U275" i="9"/>
  <c r="V275" i="9"/>
  <c r="W275" i="9"/>
  <c r="X275" i="9"/>
  <c r="Y275" i="9"/>
  <c r="Z275" i="9"/>
  <c r="AA275" i="9"/>
  <c r="AB275" i="9"/>
  <c r="AC275" i="9"/>
  <c r="AD275" i="9"/>
  <c r="AE275" i="9"/>
  <c r="AF275" i="9"/>
  <c r="A276" i="9"/>
  <c r="B276" i="9"/>
  <c r="S276" i="9"/>
  <c r="U276" i="9"/>
  <c r="V276" i="9"/>
  <c r="W276" i="9"/>
  <c r="X276" i="9"/>
  <c r="Y276" i="9"/>
  <c r="Z276" i="9"/>
  <c r="AA276" i="9"/>
  <c r="AB276" i="9"/>
  <c r="AC276" i="9"/>
  <c r="AD276" i="9"/>
  <c r="AE276" i="9"/>
  <c r="AF276" i="9"/>
  <c r="A277" i="9"/>
  <c r="B277" i="9"/>
  <c r="S277" i="9"/>
  <c r="U277" i="9"/>
  <c r="V277" i="9"/>
  <c r="W277" i="9"/>
  <c r="X277" i="9"/>
  <c r="Y277" i="9"/>
  <c r="Z277" i="9"/>
  <c r="AA277" i="9"/>
  <c r="AB277" i="9"/>
  <c r="AC277" i="9"/>
  <c r="AD277" i="9"/>
  <c r="AE277" i="9"/>
  <c r="AF277" i="9"/>
  <c r="A278" i="9"/>
  <c r="B278" i="9"/>
  <c r="S278" i="9"/>
  <c r="U278" i="9"/>
  <c r="V278" i="9"/>
  <c r="W278" i="9"/>
  <c r="X278" i="9"/>
  <c r="Y278" i="9"/>
  <c r="Z278" i="9"/>
  <c r="AA278" i="9"/>
  <c r="AB278" i="9"/>
  <c r="AC278" i="9"/>
  <c r="AD278" i="9"/>
  <c r="AE278" i="9"/>
  <c r="AF278" i="9"/>
  <c r="A279" i="9"/>
  <c r="B279" i="9"/>
  <c r="S279" i="9"/>
  <c r="U279" i="9"/>
  <c r="V279" i="9"/>
  <c r="W279" i="9"/>
  <c r="X279" i="9"/>
  <c r="Y279" i="9"/>
  <c r="Z279" i="9"/>
  <c r="AA279" i="9"/>
  <c r="AB279" i="9"/>
  <c r="AC279" i="9"/>
  <c r="AD279" i="9"/>
  <c r="AE279" i="9"/>
  <c r="AF279" i="9"/>
  <c r="A280" i="9"/>
  <c r="B280" i="9"/>
  <c r="S280" i="9"/>
  <c r="U280" i="9"/>
  <c r="V280" i="9"/>
  <c r="W280" i="9"/>
  <c r="X280" i="9"/>
  <c r="Y280" i="9"/>
  <c r="Z280" i="9"/>
  <c r="AA280" i="9"/>
  <c r="AB280" i="9"/>
  <c r="AC280" i="9"/>
  <c r="AD280" i="9"/>
  <c r="AE280" i="9"/>
  <c r="AF280" i="9"/>
  <c r="A281" i="9"/>
  <c r="B281" i="9"/>
  <c r="S281" i="9"/>
  <c r="U281" i="9"/>
  <c r="V281" i="9"/>
  <c r="W281" i="9"/>
  <c r="X281" i="9"/>
  <c r="Y281" i="9"/>
  <c r="Z281" i="9"/>
  <c r="AA281" i="9"/>
  <c r="AB281" i="9"/>
  <c r="AC281" i="9"/>
  <c r="AD281" i="9"/>
  <c r="AE281" i="9"/>
  <c r="AF281" i="9"/>
  <c r="A282" i="9"/>
  <c r="B282" i="9"/>
  <c r="S282" i="9"/>
  <c r="U282" i="9"/>
  <c r="V282" i="9"/>
  <c r="W282" i="9"/>
  <c r="X282" i="9"/>
  <c r="Y282" i="9"/>
  <c r="Z282" i="9"/>
  <c r="AA282" i="9"/>
  <c r="AB282" i="9"/>
  <c r="AC282" i="9"/>
  <c r="AD282" i="9"/>
  <c r="AE282" i="9"/>
  <c r="AF282" i="9"/>
  <c r="A283" i="9"/>
  <c r="B283" i="9"/>
  <c r="S283" i="9"/>
  <c r="U283" i="9"/>
  <c r="V283" i="9"/>
  <c r="W283" i="9"/>
  <c r="X283" i="9"/>
  <c r="Y283" i="9"/>
  <c r="Z283" i="9"/>
  <c r="AA283" i="9"/>
  <c r="AB283" i="9"/>
  <c r="AC283" i="9"/>
  <c r="AD283" i="9"/>
  <c r="AE283" i="9"/>
  <c r="AF283" i="9"/>
  <c r="A284" i="9"/>
  <c r="B284" i="9"/>
  <c r="S284" i="9"/>
  <c r="U284" i="9"/>
  <c r="V284" i="9"/>
  <c r="W284" i="9"/>
  <c r="X284" i="9"/>
  <c r="Y284" i="9"/>
  <c r="Z284" i="9"/>
  <c r="AA284" i="9"/>
  <c r="AB284" i="9"/>
  <c r="AC284" i="9"/>
  <c r="AD284" i="9"/>
  <c r="AE284" i="9"/>
  <c r="AF284" i="9"/>
  <c r="A285" i="9"/>
  <c r="B285" i="9"/>
  <c r="S285" i="9"/>
  <c r="U285" i="9"/>
  <c r="V285" i="9"/>
  <c r="W285" i="9"/>
  <c r="X285" i="9"/>
  <c r="Y285" i="9"/>
  <c r="Z285" i="9"/>
  <c r="AA285" i="9"/>
  <c r="AB285" i="9"/>
  <c r="AC285" i="9"/>
  <c r="AD285" i="9"/>
  <c r="AE285" i="9"/>
  <c r="AF285" i="9"/>
  <c r="A286" i="9"/>
  <c r="B286" i="9"/>
  <c r="S286" i="9"/>
  <c r="U286" i="9"/>
  <c r="V286" i="9"/>
  <c r="W286" i="9"/>
  <c r="X286" i="9"/>
  <c r="Y286" i="9"/>
  <c r="Z286" i="9"/>
  <c r="AA286" i="9"/>
  <c r="AB286" i="9"/>
  <c r="AC286" i="9"/>
  <c r="AD286" i="9"/>
  <c r="AE286" i="9"/>
  <c r="AF286" i="9"/>
  <c r="A287" i="9"/>
  <c r="B287" i="9"/>
  <c r="S287" i="9"/>
  <c r="U287" i="9"/>
  <c r="V287" i="9"/>
  <c r="W287" i="9"/>
  <c r="X287" i="9"/>
  <c r="Y287" i="9"/>
  <c r="Z287" i="9"/>
  <c r="AA287" i="9"/>
  <c r="AB287" i="9"/>
  <c r="AC287" i="9"/>
  <c r="AD287" i="9"/>
  <c r="AE287" i="9"/>
  <c r="AF287" i="9"/>
  <c r="A288" i="9"/>
  <c r="B288" i="9"/>
  <c r="S288" i="9"/>
  <c r="U288" i="9"/>
  <c r="V288" i="9"/>
  <c r="W288" i="9"/>
  <c r="X288" i="9"/>
  <c r="Y288" i="9"/>
  <c r="Z288" i="9"/>
  <c r="AA288" i="9"/>
  <c r="AB288" i="9"/>
  <c r="AC288" i="9"/>
  <c r="AD288" i="9"/>
  <c r="AE288" i="9"/>
  <c r="AF288" i="9"/>
  <c r="A289" i="9"/>
  <c r="B289" i="9"/>
  <c r="S289" i="9"/>
  <c r="U289" i="9"/>
  <c r="V289" i="9"/>
  <c r="W289" i="9"/>
  <c r="X289" i="9"/>
  <c r="Y289" i="9"/>
  <c r="Z289" i="9"/>
  <c r="AA289" i="9"/>
  <c r="AB289" i="9"/>
  <c r="AC289" i="9"/>
  <c r="AD289" i="9"/>
  <c r="AE289" i="9"/>
  <c r="AF289" i="9"/>
  <c r="A290" i="9"/>
  <c r="B290" i="9"/>
  <c r="S290" i="9"/>
  <c r="U290" i="9"/>
  <c r="V290" i="9"/>
  <c r="W290" i="9"/>
  <c r="X290" i="9"/>
  <c r="Y290" i="9"/>
  <c r="Z290" i="9"/>
  <c r="AA290" i="9"/>
  <c r="AB290" i="9"/>
  <c r="AC290" i="9"/>
  <c r="AD290" i="9"/>
  <c r="AE290" i="9"/>
  <c r="AF290" i="9"/>
  <c r="A291" i="9"/>
  <c r="B291" i="9"/>
  <c r="S291" i="9"/>
  <c r="U291" i="9"/>
  <c r="V291" i="9"/>
  <c r="W291" i="9"/>
  <c r="X291" i="9"/>
  <c r="Y291" i="9"/>
  <c r="Z291" i="9"/>
  <c r="AA291" i="9"/>
  <c r="AB291" i="9"/>
  <c r="AC291" i="9"/>
  <c r="AD291" i="9"/>
  <c r="AE291" i="9"/>
  <c r="AF291" i="9"/>
  <c r="A292" i="9"/>
  <c r="B292" i="9"/>
  <c r="S292" i="9"/>
  <c r="U292" i="9"/>
  <c r="V292" i="9"/>
  <c r="W292" i="9"/>
  <c r="X292" i="9"/>
  <c r="Y292" i="9"/>
  <c r="Z292" i="9"/>
  <c r="AA292" i="9"/>
  <c r="AB292" i="9"/>
  <c r="AC292" i="9"/>
  <c r="AD292" i="9"/>
  <c r="AE292" i="9"/>
  <c r="AF292" i="9"/>
  <c r="A293" i="9"/>
  <c r="B293" i="9"/>
  <c r="S293" i="9"/>
  <c r="U293" i="9"/>
  <c r="V293" i="9"/>
  <c r="W293" i="9"/>
  <c r="X293" i="9"/>
  <c r="Y293" i="9"/>
  <c r="Z293" i="9"/>
  <c r="AA293" i="9"/>
  <c r="AB293" i="9"/>
  <c r="AC293" i="9"/>
  <c r="AD293" i="9"/>
  <c r="AE293" i="9"/>
  <c r="AF293" i="9"/>
  <c r="B295" i="9"/>
  <c r="G295" i="9"/>
  <c r="H295" i="9"/>
  <c r="I295" i="9"/>
  <c r="J295" i="9"/>
  <c r="K295" i="9"/>
  <c r="L295" i="9"/>
  <c r="M295" i="9"/>
  <c r="N295" i="9"/>
  <c r="O295" i="9"/>
  <c r="P295" i="9"/>
  <c r="Q295" i="9"/>
  <c r="R295" i="9"/>
  <c r="B298" i="9"/>
  <c r="B300" i="9"/>
  <c r="U300" i="9"/>
  <c r="V300" i="9"/>
  <c r="W300" i="9"/>
  <c r="X300" i="9"/>
  <c r="Y300" i="9"/>
  <c r="Z300" i="9"/>
  <c r="AA300" i="9"/>
  <c r="AB300" i="9"/>
  <c r="AC300" i="9"/>
  <c r="AD300" i="9"/>
  <c r="AE300" i="9"/>
  <c r="AF300" i="9"/>
  <c r="A301" i="9"/>
  <c r="B301" i="9"/>
  <c r="S301" i="9"/>
  <c r="U301" i="9"/>
  <c r="V301" i="9"/>
  <c r="W301" i="9"/>
  <c r="X301" i="9"/>
  <c r="Y301" i="9"/>
  <c r="Z301" i="9"/>
  <c r="AA301" i="9"/>
  <c r="AB301" i="9"/>
  <c r="AC301" i="9"/>
  <c r="AD301" i="9"/>
  <c r="AE301" i="9"/>
  <c r="AF301" i="9"/>
  <c r="A302" i="9"/>
  <c r="B302" i="9"/>
  <c r="S302" i="9"/>
  <c r="U302" i="9"/>
  <c r="V302" i="9"/>
  <c r="W302" i="9"/>
  <c r="X302" i="9"/>
  <c r="Y302" i="9"/>
  <c r="Z302" i="9"/>
  <c r="AA302" i="9"/>
  <c r="AB302" i="9"/>
  <c r="AC302" i="9"/>
  <c r="AD302" i="9"/>
  <c r="AE302" i="9"/>
  <c r="AF302" i="9"/>
  <c r="A303" i="9"/>
  <c r="B303" i="9"/>
  <c r="S303" i="9"/>
  <c r="U303" i="9"/>
  <c r="V303" i="9"/>
  <c r="W303" i="9"/>
  <c r="X303" i="9"/>
  <c r="Y303" i="9"/>
  <c r="Z303" i="9"/>
  <c r="AA303" i="9"/>
  <c r="AB303" i="9"/>
  <c r="AC303" i="9"/>
  <c r="AD303" i="9"/>
  <c r="AE303" i="9"/>
  <c r="AF303" i="9"/>
  <c r="A304" i="9"/>
  <c r="B304" i="9"/>
  <c r="S304" i="9"/>
  <c r="U304" i="9"/>
  <c r="V304" i="9"/>
  <c r="W304" i="9"/>
  <c r="X304" i="9"/>
  <c r="Y304" i="9"/>
  <c r="Z304" i="9"/>
  <c r="AA304" i="9"/>
  <c r="AB304" i="9"/>
  <c r="AC304" i="9"/>
  <c r="AD304" i="9"/>
  <c r="AE304" i="9"/>
  <c r="AF304" i="9"/>
  <c r="A305" i="9"/>
  <c r="B305" i="9"/>
  <c r="S305" i="9"/>
  <c r="U305" i="9"/>
  <c r="V305" i="9"/>
  <c r="W305" i="9"/>
  <c r="X305" i="9"/>
  <c r="Y305" i="9"/>
  <c r="Z305" i="9"/>
  <c r="AA305" i="9"/>
  <c r="AB305" i="9"/>
  <c r="AC305" i="9"/>
  <c r="AD305" i="9"/>
  <c r="AE305" i="9"/>
  <c r="AF305" i="9"/>
  <c r="A306" i="9"/>
  <c r="B306" i="9"/>
  <c r="S306" i="9"/>
  <c r="U306" i="9"/>
  <c r="V306" i="9"/>
  <c r="W306" i="9"/>
  <c r="X306" i="9"/>
  <c r="Y306" i="9"/>
  <c r="Z306" i="9"/>
  <c r="AA306" i="9"/>
  <c r="AB306" i="9"/>
  <c r="AC306" i="9"/>
  <c r="AD306" i="9"/>
  <c r="AE306" i="9"/>
  <c r="AF306" i="9"/>
  <c r="A307" i="9"/>
  <c r="B307" i="9"/>
  <c r="S307" i="9"/>
  <c r="U307" i="9"/>
  <c r="V307" i="9"/>
  <c r="W307" i="9"/>
  <c r="X307" i="9"/>
  <c r="Y307" i="9"/>
  <c r="Z307" i="9"/>
  <c r="AA307" i="9"/>
  <c r="AB307" i="9"/>
  <c r="AC307" i="9"/>
  <c r="AD307" i="9"/>
  <c r="AE307" i="9"/>
  <c r="AF307" i="9"/>
  <c r="A308" i="9"/>
  <c r="B308" i="9"/>
  <c r="S308" i="9"/>
  <c r="U308" i="9"/>
  <c r="V308" i="9"/>
  <c r="W308" i="9"/>
  <c r="X308" i="9"/>
  <c r="Y308" i="9"/>
  <c r="Z308" i="9"/>
  <c r="AA308" i="9"/>
  <c r="AB308" i="9"/>
  <c r="AC308" i="9"/>
  <c r="AD308" i="9"/>
  <c r="AE308" i="9"/>
  <c r="AF308" i="9"/>
  <c r="A309" i="9"/>
  <c r="B309" i="9"/>
  <c r="S309" i="9"/>
  <c r="U309" i="9"/>
  <c r="V309" i="9"/>
  <c r="W309" i="9"/>
  <c r="X309" i="9"/>
  <c r="Y309" i="9"/>
  <c r="Z309" i="9"/>
  <c r="AA309" i="9"/>
  <c r="AB309" i="9"/>
  <c r="AC309" i="9"/>
  <c r="AD309" i="9"/>
  <c r="AE309" i="9"/>
  <c r="AF309" i="9"/>
  <c r="A310" i="9"/>
  <c r="B310" i="9"/>
  <c r="S310" i="9"/>
  <c r="U310" i="9"/>
  <c r="V310" i="9"/>
  <c r="W310" i="9"/>
  <c r="X310" i="9"/>
  <c r="Y310" i="9"/>
  <c r="Z310" i="9"/>
  <c r="AA310" i="9"/>
  <c r="AB310" i="9"/>
  <c r="AC310" i="9"/>
  <c r="AD310" i="9"/>
  <c r="AE310" i="9"/>
  <c r="AF310" i="9"/>
  <c r="A311" i="9"/>
  <c r="B311" i="9"/>
  <c r="S311" i="9"/>
  <c r="U311" i="9"/>
  <c r="V311" i="9"/>
  <c r="W311" i="9"/>
  <c r="X311" i="9"/>
  <c r="Y311" i="9"/>
  <c r="Z311" i="9"/>
  <c r="AA311" i="9"/>
  <c r="AB311" i="9"/>
  <c r="AC311" i="9"/>
  <c r="AD311" i="9"/>
  <c r="AE311" i="9"/>
  <c r="AF311" i="9"/>
  <c r="A312" i="9"/>
  <c r="B312" i="9"/>
  <c r="S312" i="9"/>
  <c r="U312" i="9"/>
  <c r="V312" i="9"/>
  <c r="W312" i="9"/>
  <c r="X312" i="9"/>
  <c r="Y312" i="9"/>
  <c r="Z312" i="9"/>
  <c r="AA312" i="9"/>
  <c r="AB312" i="9"/>
  <c r="AC312" i="9"/>
  <c r="AD312" i="9"/>
  <c r="AE312" i="9"/>
  <c r="AF312" i="9"/>
  <c r="A313" i="9"/>
  <c r="B313" i="9"/>
  <c r="S313" i="9"/>
  <c r="U313" i="9"/>
  <c r="V313" i="9"/>
  <c r="W313" i="9"/>
  <c r="X313" i="9"/>
  <c r="Y313" i="9"/>
  <c r="Z313" i="9"/>
  <c r="AA313" i="9"/>
  <c r="AB313" i="9"/>
  <c r="AC313" i="9"/>
  <c r="AD313" i="9"/>
  <c r="AE313" i="9"/>
  <c r="AF313" i="9"/>
  <c r="A314" i="9"/>
  <c r="B314" i="9"/>
  <c r="S314" i="9"/>
  <c r="U314" i="9"/>
  <c r="V314" i="9"/>
  <c r="W314" i="9"/>
  <c r="X314" i="9"/>
  <c r="Y314" i="9"/>
  <c r="Z314" i="9"/>
  <c r="AA314" i="9"/>
  <c r="AB314" i="9"/>
  <c r="AC314" i="9"/>
  <c r="AD314" i="9"/>
  <c r="AE314" i="9"/>
  <c r="AF314" i="9"/>
  <c r="A315" i="9"/>
  <c r="B315" i="9"/>
  <c r="S315" i="9"/>
  <c r="U315" i="9"/>
  <c r="V315" i="9"/>
  <c r="W315" i="9"/>
  <c r="X315" i="9"/>
  <c r="Y315" i="9"/>
  <c r="Z315" i="9"/>
  <c r="AA315" i="9"/>
  <c r="AB315" i="9"/>
  <c r="AC315" i="9"/>
  <c r="AD315" i="9"/>
  <c r="AE315" i="9"/>
  <c r="AF315" i="9"/>
  <c r="A316" i="9"/>
  <c r="B316" i="9"/>
  <c r="S316" i="9"/>
  <c r="U316" i="9"/>
  <c r="V316" i="9"/>
  <c r="W316" i="9"/>
  <c r="X316" i="9"/>
  <c r="Y316" i="9"/>
  <c r="Z316" i="9"/>
  <c r="AA316" i="9"/>
  <c r="AB316" i="9"/>
  <c r="AC316" i="9"/>
  <c r="AD316" i="9"/>
  <c r="AE316" i="9"/>
  <c r="AF316" i="9"/>
  <c r="A317" i="9"/>
  <c r="B317" i="9"/>
  <c r="S317" i="9"/>
  <c r="U317" i="9"/>
  <c r="V317" i="9"/>
  <c r="W317" i="9"/>
  <c r="X317" i="9"/>
  <c r="Y317" i="9"/>
  <c r="Z317" i="9"/>
  <c r="AA317" i="9"/>
  <c r="AB317" i="9"/>
  <c r="AC317" i="9"/>
  <c r="AD317" i="9"/>
  <c r="AE317" i="9"/>
  <c r="AF317" i="9"/>
  <c r="A318" i="9"/>
  <c r="B318" i="9"/>
  <c r="S318" i="9"/>
  <c r="U318" i="9"/>
  <c r="V318" i="9"/>
  <c r="W318" i="9"/>
  <c r="X318" i="9"/>
  <c r="Y318" i="9"/>
  <c r="Z318" i="9"/>
  <c r="AA318" i="9"/>
  <c r="AB318" i="9"/>
  <c r="AC318" i="9"/>
  <c r="AD318" i="9"/>
  <c r="AE318" i="9"/>
  <c r="AF318" i="9"/>
  <c r="A319" i="9"/>
  <c r="B319" i="9"/>
  <c r="S319" i="9"/>
  <c r="U319" i="9"/>
  <c r="V319" i="9"/>
  <c r="W319" i="9"/>
  <c r="X319" i="9"/>
  <c r="Y319" i="9"/>
  <c r="Z319" i="9"/>
  <c r="AA319" i="9"/>
  <c r="AB319" i="9"/>
  <c r="AC319" i="9"/>
  <c r="AD319" i="9"/>
  <c r="AE319" i="9"/>
  <c r="AF319" i="9"/>
  <c r="A320" i="9"/>
  <c r="B320" i="9"/>
  <c r="S320" i="9"/>
  <c r="U320" i="9"/>
  <c r="V320" i="9"/>
  <c r="W320" i="9"/>
  <c r="X320" i="9"/>
  <c r="Y320" i="9"/>
  <c r="Z320" i="9"/>
  <c r="AA320" i="9"/>
  <c r="AB320" i="9"/>
  <c r="AC320" i="9"/>
  <c r="AD320" i="9"/>
  <c r="AE320" i="9"/>
  <c r="AF320" i="9"/>
  <c r="A321" i="9"/>
  <c r="B321" i="9"/>
  <c r="S321" i="9"/>
  <c r="U321" i="9"/>
  <c r="V321" i="9"/>
  <c r="W321" i="9"/>
  <c r="X321" i="9"/>
  <c r="Y321" i="9"/>
  <c r="Z321" i="9"/>
  <c r="AA321" i="9"/>
  <c r="AB321" i="9"/>
  <c r="AC321" i="9"/>
  <c r="AD321" i="9"/>
  <c r="AE321" i="9"/>
  <c r="AF321" i="9"/>
  <c r="A322" i="9"/>
  <c r="B322" i="9"/>
  <c r="S322" i="9"/>
  <c r="U322" i="9"/>
  <c r="V322" i="9"/>
  <c r="W322" i="9"/>
  <c r="X322" i="9"/>
  <c r="Y322" i="9"/>
  <c r="Z322" i="9"/>
  <c r="AA322" i="9"/>
  <c r="AB322" i="9"/>
  <c r="AC322" i="9"/>
  <c r="AD322" i="9"/>
  <c r="AE322" i="9"/>
  <c r="AF322" i="9"/>
  <c r="A323" i="9"/>
  <c r="B323" i="9"/>
  <c r="S323" i="9"/>
  <c r="U323" i="9"/>
  <c r="V323" i="9"/>
  <c r="W323" i="9"/>
  <c r="X323" i="9"/>
  <c r="Y323" i="9"/>
  <c r="Z323" i="9"/>
  <c r="AA323" i="9"/>
  <c r="AB323" i="9"/>
  <c r="AC323" i="9"/>
  <c r="AD323" i="9"/>
  <c r="AE323" i="9"/>
  <c r="AF323" i="9"/>
  <c r="A324" i="9"/>
  <c r="B324" i="9"/>
  <c r="S324" i="9"/>
  <c r="U324" i="9"/>
  <c r="V324" i="9"/>
  <c r="W324" i="9"/>
  <c r="X324" i="9"/>
  <c r="Y324" i="9"/>
  <c r="Z324" i="9"/>
  <c r="AA324" i="9"/>
  <c r="AB324" i="9"/>
  <c r="AC324" i="9"/>
  <c r="AD324" i="9"/>
  <c r="AE324" i="9"/>
  <c r="AF324" i="9"/>
  <c r="A325" i="9"/>
  <c r="B325" i="9"/>
  <c r="S325" i="9"/>
  <c r="U325" i="9"/>
  <c r="V325" i="9"/>
  <c r="W325" i="9"/>
  <c r="X325" i="9"/>
  <c r="Y325" i="9"/>
  <c r="Z325" i="9"/>
  <c r="AA325" i="9"/>
  <c r="AB325" i="9"/>
  <c r="AC325" i="9"/>
  <c r="AD325" i="9"/>
  <c r="AE325" i="9"/>
  <c r="AF325" i="9"/>
  <c r="A326" i="9"/>
  <c r="B326" i="9"/>
  <c r="S326" i="9"/>
  <c r="U326" i="9"/>
  <c r="V326" i="9"/>
  <c r="W326" i="9"/>
  <c r="X326" i="9"/>
  <c r="Y326" i="9"/>
  <c r="Z326" i="9"/>
  <c r="AA326" i="9"/>
  <c r="AB326" i="9"/>
  <c r="AC326" i="9"/>
  <c r="AD326" i="9"/>
  <c r="AE326" i="9"/>
  <c r="AF326" i="9"/>
  <c r="A327" i="9"/>
  <c r="B327" i="9"/>
  <c r="S327" i="9"/>
  <c r="U327" i="9"/>
  <c r="V327" i="9"/>
  <c r="W327" i="9"/>
  <c r="X327" i="9"/>
  <c r="Y327" i="9"/>
  <c r="Z327" i="9"/>
  <c r="AA327" i="9"/>
  <c r="AB327" i="9"/>
  <c r="AC327" i="9"/>
  <c r="AD327" i="9"/>
  <c r="AE327" i="9"/>
  <c r="AF327" i="9"/>
  <c r="A328" i="9"/>
  <c r="B328" i="9"/>
  <c r="S328" i="9"/>
  <c r="U328" i="9"/>
  <c r="V328" i="9"/>
  <c r="W328" i="9"/>
  <c r="X328" i="9"/>
  <c r="Y328" i="9"/>
  <c r="Z328" i="9"/>
  <c r="AA328" i="9"/>
  <c r="AB328" i="9"/>
  <c r="AC328" i="9"/>
  <c r="AD328" i="9"/>
  <c r="AE328" i="9"/>
  <c r="AF328" i="9"/>
  <c r="A329" i="9"/>
  <c r="B329" i="9"/>
  <c r="S329" i="9"/>
  <c r="U329" i="9"/>
  <c r="V329" i="9"/>
  <c r="W329" i="9"/>
  <c r="X329" i="9"/>
  <c r="Y329" i="9"/>
  <c r="Z329" i="9"/>
  <c r="AA329" i="9"/>
  <c r="AB329" i="9"/>
  <c r="AC329" i="9"/>
  <c r="AD329" i="9"/>
  <c r="AE329" i="9"/>
  <c r="AF329" i="9"/>
  <c r="A330" i="9"/>
  <c r="B330" i="9"/>
  <c r="S330" i="9"/>
  <c r="U330" i="9"/>
  <c r="V330" i="9"/>
  <c r="W330" i="9"/>
  <c r="X330" i="9"/>
  <c r="Y330" i="9"/>
  <c r="Z330" i="9"/>
  <c r="AA330" i="9"/>
  <c r="AB330" i="9"/>
  <c r="AC330" i="9"/>
  <c r="AD330" i="9"/>
  <c r="AE330" i="9"/>
  <c r="AF330" i="9"/>
  <c r="A331" i="9"/>
  <c r="B331" i="9"/>
  <c r="S331" i="9"/>
  <c r="U331" i="9"/>
  <c r="V331" i="9"/>
  <c r="W331" i="9"/>
  <c r="X331" i="9"/>
  <c r="Y331" i="9"/>
  <c r="Z331" i="9"/>
  <c r="AA331" i="9"/>
  <c r="AB331" i="9"/>
  <c r="AC331" i="9"/>
  <c r="AD331" i="9"/>
  <c r="AE331" i="9"/>
  <c r="AF331" i="9"/>
  <c r="A332" i="9"/>
  <c r="B332" i="9"/>
  <c r="S332" i="9"/>
  <c r="U332" i="9"/>
  <c r="V332" i="9"/>
  <c r="W332" i="9"/>
  <c r="X332" i="9"/>
  <c r="Y332" i="9"/>
  <c r="Z332" i="9"/>
  <c r="AA332" i="9"/>
  <c r="AB332" i="9"/>
  <c r="AC332" i="9"/>
  <c r="AD332" i="9"/>
  <c r="AE332" i="9"/>
  <c r="AF332" i="9"/>
  <c r="A333" i="9"/>
  <c r="B333" i="9"/>
  <c r="S333" i="9"/>
  <c r="U333" i="9"/>
  <c r="V333" i="9"/>
  <c r="W333" i="9"/>
  <c r="X333" i="9"/>
  <c r="Y333" i="9"/>
  <c r="Z333" i="9"/>
  <c r="AA333" i="9"/>
  <c r="AB333" i="9"/>
  <c r="AC333" i="9"/>
  <c r="AD333" i="9"/>
  <c r="AE333" i="9"/>
  <c r="AF333" i="9"/>
  <c r="A334" i="9"/>
  <c r="B334" i="9"/>
  <c r="S334" i="9"/>
  <c r="U334" i="9"/>
  <c r="V334" i="9"/>
  <c r="W334" i="9"/>
  <c r="X334" i="9"/>
  <c r="Y334" i="9"/>
  <c r="Z334" i="9"/>
  <c r="AA334" i="9"/>
  <c r="AB334" i="9"/>
  <c r="AC334" i="9"/>
  <c r="AD334" i="9"/>
  <c r="AE334" i="9"/>
  <c r="AF334" i="9"/>
  <c r="A335" i="9"/>
  <c r="B335" i="9"/>
  <c r="S335" i="9"/>
  <c r="U335" i="9"/>
  <c r="V335" i="9"/>
  <c r="W335" i="9"/>
  <c r="X335" i="9"/>
  <c r="Y335" i="9"/>
  <c r="Z335" i="9"/>
  <c r="AA335" i="9"/>
  <c r="AB335" i="9"/>
  <c r="AC335" i="9"/>
  <c r="AD335" i="9"/>
  <c r="AE335" i="9"/>
  <c r="AF335" i="9"/>
  <c r="A336" i="9"/>
  <c r="B336" i="9"/>
  <c r="S336" i="9"/>
  <c r="U336" i="9"/>
  <c r="V336" i="9"/>
  <c r="W336" i="9"/>
  <c r="X336" i="9"/>
  <c r="Y336" i="9"/>
  <c r="Z336" i="9"/>
  <c r="AA336" i="9"/>
  <c r="AB336" i="9"/>
  <c r="AC336" i="9"/>
  <c r="AD336" i="9"/>
  <c r="AE336" i="9"/>
  <c r="AF336" i="9"/>
  <c r="A337" i="9"/>
  <c r="B337" i="9"/>
  <c r="S337" i="9"/>
  <c r="U337" i="9"/>
  <c r="V337" i="9"/>
  <c r="W337" i="9"/>
  <c r="X337" i="9"/>
  <c r="Y337" i="9"/>
  <c r="Z337" i="9"/>
  <c r="AA337" i="9"/>
  <c r="AB337" i="9"/>
  <c r="AC337" i="9"/>
  <c r="AD337" i="9"/>
  <c r="AE337" i="9"/>
  <c r="AF337" i="9"/>
  <c r="A338" i="9"/>
  <c r="B338" i="9"/>
  <c r="S338" i="9"/>
  <c r="U338" i="9"/>
  <c r="V338" i="9"/>
  <c r="W338" i="9"/>
  <c r="X338" i="9"/>
  <c r="Y338" i="9"/>
  <c r="Z338" i="9"/>
  <c r="AA338" i="9"/>
  <c r="AB338" i="9"/>
  <c r="AC338" i="9"/>
  <c r="AD338" i="9"/>
  <c r="AE338" i="9"/>
  <c r="AF338" i="9"/>
  <c r="A339" i="9"/>
  <c r="B339" i="9"/>
  <c r="S339" i="9"/>
  <c r="U339" i="9"/>
  <c r="V339" i="9"/>
  <c r="W339" i="9"/>
  <c r="X339" i="9"/>
  <c r="Y339" i="9"/>
  <c r="Z339" i="9"/>
  <c r="AA339" i="9"/>
  <c r="AB339" i="9"/>
  <c r="AC339" i="9"/>
  <c r="AD339" i="9"/>
  <c r="AE339" i="9"/>
  <c r="AF339" i="9"/>
  <c r="A340" i="9"/>
  <c r="B340" i="9"/>
  <c r="S340" i="9"/>
  <c r="U340" i="9"/>
  <c r="V340" i="9"/>
  <c r="W340" i="9"/>
  <c r="X340" i="9"/>
  <c r="Y340" i="9"/>
  <c r="Z340" i="9"/>
  <c r="AA340" i="9"/>
  <c r="AB340" i="9"/>
  <c r="AC340" i="9"/>
  <c r="AD340" i="9"/>
  <c r="AE340" i="9"/>
  <c r="AF340" i="9"/>
  <c r="A341" i="9"/>
  <c r="B341" i="9"/>
  <c r="S341" i="9"/>
  <c r="U341" i="9"/>
  <c r="V341" i="9"/>
  <c r="W341" i="9"/>
  <c r="X341" i="9"/>
  <c r="Y341" i="9"/>
  <c r="Z341" i="9"/>
  <c r="AA341" i="9"/>
  <c r="AB341" i="9"/>
  <c r="AC341" i="9"/>
  <c r="AD341" i="9"/>
  <c r="AE341" i="9"/>
  <c r="AF341" i="9"/>
  <c r="A342" i="9"/>
  <c r="B342" i="9"/>
  <c r="S342" i="9"/>
  <c r="U342" i="9"/>
  <c r="V342" i="9"/>
  <c r="W342" i="9"/>
  <c r="X342" i="9"/>
  <c r="Y342" i="9"/>
  <c r="Z342" i="9"/>
  <c r="AA342" i="9"/>
  <c r="AB342" i="9"/>
  <c r="AC342" i="9"/>
  <c r="AD342" i="9"/>
  <c r="AE342" i="9"/>
  <c r="AF342" i="9"/>
  <c r="A343" i="9"/>
  <c r="B343" i="9"/>
  <c r="S343" i="9"/>
  <c r="U343" i="9"/>
  <c r="V343" i="9"/>
  <c r="W343" i="9"/>
  <c r="X343" i="9"/>
  <c r="Y343" i="9"/>
  <c r="Z343" i="9"/>
  <c r="AA343" i="9"/>
  <c r="AB343" i="9"/>
  <c r="AC343" i="9"/>
  <c r="AD343" i="9"/>
  <c r="AE343" i="9"/>
  <c r="AF343" i="9"/>
  <c r="A344" i="9"/>
  <c r="B344" i="9"/>
  <c r="S344" i="9"/>
  <c r="U344" i="9"/>
  <c r="V344" i="9"/>
  <c r="W344" i="9"/>
  <c r="X344" i="9"/>
  <c r="Y344" i="9"/>
  <c r="Z344" i="9"/>
  <c r="AA344" i="9"/>
  <c r="AB344" i="9"/>
  <c r="AC344" i="9"/>
  <c r="AD344" i="9"/>
  <c r="AE344" i="9"/>
  <c r="AF344" i="9"/>
  <c r="A345" i="9"/>
  <c r="B345" i="9"/>
  <c r="S345" i="9"/>
  <c r="U345" i="9"/>
  <c r="V345" i="9"/>
  <c r="W345" i="9"/>
  <c r="X345" i="9"/>
  <c r="Y345" i="9"/>
  <c r="Z345" i="9"/>
  <c r="AA345" i="9"/>
  <c r="AB345" i="9"/>
  <c r="AC345" i="9"/>
  <c r="AD345" i="9"/>
  <c r="AE345" i="9"/>
  <c r="AF345" i="9"/>
  <c r="A346" i="9"/>
  <c r="B346" i="9"/>
  <c r="S346" i="9"/>
  <c r="U346" i="9"/>
  <c r="V346" i="9"/>
  <c r="W346" i="9"/>
  <c r="X346" i="9"/>
  <c r="Y346" i="9"/>
  <c r="Z346" i="9"/>
  <c r="AA346" i="9"/>
  <c r="AB346" i="9"/>
  <c r="AC346" i="9"/>
  <c r="AD346" i="9"/>
  <c r="AE346" i="9"/>
  <c r="AF346" i="9"/>
  <c r="A347" i="9"/>
  <c r="B347" i="9"/>
  <c r="S347" i="9"/>
  <c r="U347" i="9"/>
  <c r="V347" i="9"/>
  <c r="W347" i="9"/>
  <c r="X347" i="9"/>
  <c r="Y347" i="9"/>
  <c r="Z347" i="9"/>
  <c r="AA347" i="9"/>
  <c r="AB347" i="9"/>
  <c r="AC347" i="9"/>
  <c r="AD347" i="9"/>
  <c r="AE347" i="9"/>
  <c r="AF347" i="9"/>
  <c r="A348" i="9"/>
  <c r="B348" i="9"/>
  <c r="S348" i="9"/>
  <c r="U348" i="9"/>
  <c r="V348" i="9"/>
  <c r="W348" i="9"/>
  <c r="X348" i="9"/>
  <c r="Y348" i="9"/>
  <c r="Z348" i="9"/>
  <c r="AA348" i="9"/>
  <c r="AB348" i="9"/>
  <c r="AC348" i="9"/>
  <c r="AD348" i="9"/>
  <c r="AE348" i="9"/>
  <c r="AF348" i="9"/>
  <c r="A349" i="9"/>
  <c r="B349" i="9"/>
  <c r="S349" i="9"/>
  <c r="U349" i="9"/>
  <c r="V349" i="9"/>
  <c r="W349" i="9"/>
  <c r="X349" i="9"/>
  <c r="Y349" i="9"/>
  <c r="Z349" i="9"/>
  <c r="AA349" i="9"/>
  <c r="AB349" i="9"/>
  <c r="AC349" i="9"/>
  <c r="AD349" i="9"/>
  <c r="AE349" i="9"/>
  <c r="AF349" i="9"/>
  <c r="A350" i="9"/>
  <c r="B350" i="9"/>
  <c r="S350" i="9"/>
  <c r="U350" i="9"/>
  <c r="V350" i="9"/>
  <c r="W350" i="9"/>
  <c r="X350" i="9"/>
  <c r="Y350" i="9"/>
  <c r="Z350" i="9"/>
  <c r="AA350" i="9"/>
  <c r="AB350" i="9"/>
  <c r="AC350" i="9"/>
  <c r="AD350" i="9"/>
  <c r="AE350" i="9"/>
  <c r="AF350" i="9"/>
  <c r="A351" i="9"/>
  <c r="B351" i="9"/>
  <c r="S351" i="9"/>
  <c r="U351" i="9"/>
  <c r="V351" i="9"/>
  <c r="W351" i="9"/>
  <c r="X351" i="9"/>
  <c r="Y351" i="9"/>
  <c r="Z351" i="9"/>
  <c r="AA351" i="9"/>
  <c r="AB351" i="9"/>
  <c r="AC351" i="9"/>
  <c r="AD351" i="9"/>
  <c r="AE351" i="9"/>
  <c r="AF351" i="9"/>
  <c r="A352" i="9"/>
  <c r="B352" i="9"/>
  <c r="S352" i="9"/>
  <c r="U352" i="9"/>
  <c r="V352" i="9"/>
  <c r="W352" i="9"/>
  <c r="X352" i="9"/>
  <c r="Y352" i="9"/>
  <c r="Z352" i="9"/>
  <c r="AA352" i="9"/>
  <c r="AB352" i="9"/>
  <c r="AC352" i="9"/>
  <c r="AD352" i="9"/>
  <c r="AE352" i="9"/>
  <c r="AF352" i="9"/>
  <c r="A353" i="9"/>
  <c r="B353" i="9"/>
  <c r="S353" i="9"/>
  <c r="U353" i="9"/>
  <c r="V353" i="9"/>
  <c r="W353" i="9"/>
  <c r="X353" i="9"/>
  <c r="Y353" i="9"/>
  <c r="Z353" i="9"/>
  <c r="AA353" i="9"/>
  <c r="AB353" i="9"/>
  <c r="AC353" i="9"/>
  <c r="AD353" i="9"/>
  <c r="AE353" i="9"/>
  <c r="AF353" i="9"/>
  <c r="A354" i="9"/>
  <c r="B354" i="9"/>
  <c r="S354" i="9"/>
  <c r="U354" i="9"/>
  <c r="V354" i="9"/>
  <c r="W354" i="9"/>
  <c r="X354" i="9"/>
  <c r="Y354" i="9"/>
  <c r="Z354" i="9"/>
  <c r="AA354" i="9"/>
  <c r="AB354" i="9"/>
  <c r="AC354" i="9"/>
  <c r="AD354" i="9"/>
  <c r="AE354" i="9"/>
  <c r="AF354" i="9"/>
  <c r="A355" i="9"/>
  <c r="B355" i="9"/>
  <c r="S355" i="9"/>
  <c r="U355" i="9"/>
  <c r="V355" i="9"/>
  <c r="W355" i="9"/>
  <c r="X355" i="9"/>
  <c r="Y355" i="9"/>
  <c r="Z355" i="9"/>
  <c r="AA355" i="9"/>
  <c r="AB355" i="9"/>
  <c r="AC355" i="9"/>
  <c r="AD355" i="9"/>
  <c r="AE355" i="9"/>
  <c r="AF355" i="9"/>
  <c r="A356" i="9"/>
  <c r="B356" i="9"/>
  <c r="S356" i="9"/>
  <c r="U356" i="9"/>
  <c r="V356" i="9"/>
  <c r="W356" i="9"/>
  <c r="X356" i="9"/>
  <c r="Y356" i="9"/>
  <c r="Z356" i="9"/>
  <c r="AA356" i="9"/>
  <c r="AB356" i="9"/>
  <c r="AC356" i="9"/>
  <c r="AD356" i="9"/>
  <c r="AE356" i="9"/>
  <c r="AF356" i="9"/>
  <c r="A357" i="9"/>
  <c r="B357" i="9"/>
  <c r="S357" i="9"/>
  <c r="U357" i="9"/>
  <c r="V357" i="9"/>
  <c r="W357" i="9"/>
  <c r="X357" i="9"/>
  <c r="Y357" i="9"/>
  <c r="Z357" i="9"/>
  <c r="AA357" i="9"/>
  <c r="AB357" i="9"/>
  <c r="AC357" i="9"/>
  <c r="AD357" i="9"/>
  <c r="AE357" i="9"/>
  <c r="AF357" i="9"/>
  <c r="A358" i="9"/>
  <c r="B358" i="9"/>
  <c r="S358" i="9"/>
  <c r="U358" i="9"/>
  <c r="V358" i="9"/>
  <c r="W358" i="9"/>
  <c r="X358" i="9"/>
  <c r="Y358" i="9"/>
  <c r="Z358" i="9"/>
  <c r="AA358" i="9"/>
  <c r="AB358" i="9"/>
  <c r="AC358" i="9"/>
  <c r="AD358" i="9"/>
  <c r="AE358" i="9"/>
  <c r="AF358" i="9"/>
  <c r="A359" i="9"/>
  <c r="B359" i="9"/>
  <c r="S359" i="9"/>
  <c r="U359" i="9"/>
  <c r="V359" i="9"/>
  <c r="W359" i="9"/>
  <c r="X359" i="9"/>
  <c r="Y359" i="9"/>
  <c r="Z359" i="9"/>
  <c r="AA359" i="9"/>
  <c r="AB359" i="9"/>
  <c r="AC359" i="9"/>
  <c r="AD359" i="9"/>
  <c r="AE359" i="9"/>
  <c r="AF359" i="9"/>
  <c r="A360" i="9"/>
  <c r="B360" i="9"/>
  <c r="S360" i="9"/>
  <c r="U360" i="9"/>
  <c r="V360" i="9"/>
  <c r="W360" i="9"/>
  <c r="X360" i="9"/>
  <c r="Y360" i="9"/>
  <c r="Z360" i="9"/>
  <c r="AA360" i="9"/>
  <c r="AB360" i="9"/>
  <c r="AC360" i="9"/>
  <c r="AD360" i="9"/>
  <c r="AE360" i="9"/>
  <c r="AF360" i="9"/>
  <c r="A361" i="9"/>
  <c r="B361" i="9"/>
  <c r="S361" i="9"/>
  <c r="U361" i="9"/>
  <c r="V361" i="9"/>
  <c r="W361" i="9"/>
  <c r="X361" i="9"/>
  <c r="Y361" i="9"/>
  <c r="Z361" i="9"/>
  <c r="AA361" i="9"/>
  <c r="AB361" i="9"/>
  <c r="AC361" i="9"/>
  <c r="AD361" i="9"/>
  <c r="AE361" i="9"/>
  <c r="AF361" i="9"/>
  <c r="A362" i="9"/>
  <c r="B362" i="9"/>
  <c r="S362" i="9"/>
  <c r="U362" i="9"/>
  <c r="V362" i="9"/>
  <c r="W362" i="9"/>
  <c r="X362" i="9"/>
  <c r="Y362" i="9"/>
  <c r="Z362" i="9"/>
  <c r="AA362" i="9"/>
  <c r="AB362" i="9"/>
  <c r="AC362" i="9"/>
  <c r="AD362" i="9"/>
  <c r="AE362" i="9"/>
  <c r="AF362" i="9"/>
  <c r="A363" i="9"/>
  <c r="B363" i="9"/>
  <c r="S363" i="9"/>
  <c r="U363" i="9"/>
  <c r="V363" i="9"/>
  <c r="W363" i="9"/>
  <c r="X363" i="9"/>
  <c r="Y363" i="9"/>
  <c r="Z363" i="9"/>
  <c r="AA363" i="9"/>
  <c r="AB363" i="9"/>
  <c r="AC363" i="9"/>
  <c r="AD363" i="9"/>
  <c r="AE363" i="9"/>
  <c r="AF363" i="9"/>
  <c r="A364" i="9"/>
  <c r="B364" i="9"/>
  <c r="S364" i="9"/>
  <c r="U364" i="9"/>
  <c r="V364" i="9"/>
  <c r="W364" i="9"/>
  <c r="X364" i="9"/>
  <c r="Y364" i="9"/>
  <c r="Z364" i="9"/>
  <c r="AA364" i="9"/>
  <c r="AB364" i="9"/>
  <c r="AC364" i="9"/>
  <c r="AD364" i="9"/>
  <c r="AE364" i="9"/>
  <c r="AF364" i="9"/>
  <c r="A365" i="9"/>
  <c r="B365" i="9"/>
  <c r="S365" i="9"/>
  <c r="U365" i="9"/>
  <c r="V365" i="9"/>
  <c r="W365" i="9"/>
  <c r="X365" i="9"/>
  <c r="Y365" i="9"/>
  <c r="Z365" i="9"/>
  <c r="AA365" i="9"/>
  <c r="AB365" i="9"/>
  <c r="AC365" i="9"/>
  <c r="AD365" i="9"/>
  <c r="AE365" i="9"/>
  <c r="AF365" i="9"/>
  <c r="A366" i="9"/>
  <c r="B366" i="9"/>
  <c r="S366" i="9"/>
  <c r="U366" i="9"/>
  <c r="V366" i="9"/>
  <c r="W366" i="9"/>
  <c r="X366" i="9"/>
  <c r="Y366" i="9"/>
  <c r="Z366" i="9"/>
  <c r="AA366" i="9"/>
  <c r="AB366" i="9"/>
  <c r="AC366" i="9"/>
  <c r="AD366" i="9"/>
  <c r="AE366" i="9"/>
  <c r="AF366" i="9"/>
  <c r="A367" i="9"/>
  <c r="B367" i="9"/>
  <c r="S367" i="9"/>
  <c r="U367" i="9"/>
  <c r="V367" i="9"/>
  <c r="W367" i="9"/>
  <c r="X367" i="9"/>
  <c r="Y367" i="9"/>
  <c r="Z367" i="9"/>
  <c r="AA367" i="9"/>
  <c r="AB367" i="9"/>
  <c r="AC367" i="9"/>
  <c r="AD367" i="9"/>
  <c r="AE367" i="9"/>
  <c r="AF367" i="9"/>
  <c r="A368" i="9"/>
  <c r="B368" i="9"/>
  <c r="S368" i="9"/>
  <c r="U368" i="9"/>
  <c r="V368" i="9"/>
  <c r="W368" i="9"/>
  <c r="X368" i="9"/>
  <c r="Y368" i="9"/>
  <c r="Z368" i="9"/>
  <c r="AA368" i="9"/>
  <c r="AB368" i="9"/>
  <c r="AC368" i="9"/>
  <c r="AD368" i="9"/>
  <c r="AE368" i="9"/>
  <c r="AF368" i="9"/>
  <c r="A369" i="9"/>
  <c r="B369" i="9"/>
  <c r="S369" i="9"/>
  <c r="U369" i="9"/>
  <c r="V369" i="9"/>
  <c r="W369" i="9"/>
  <c r="X369" i="9"/>
  <c r="Y369" i="9"/>
  <c r="Z369" i="9"/>
  <c r="AA369" i="9"/>
  <c r="AB369" i="9"/>
  <c r="AC369" i="9"/>
  <c r="AD369" i="9"/>
  <c r="AE369" i="9"/>
  <c r="AF369" i="9"/>
  <c r="A370" i="9"/>
  <c r="B370" i="9"/>
  <c r="S370" i="9"/>
  <c r="U370" i="9"/>
  <c r="V370" i="9"/>
  <c r="W370" i="9"/>
  <c r="X370" i="9"/>
  <c r="Y370" i="9"/>
  <c r="Z370" i="9"/>
  <c r="AA370" i="9"/>
  <c r="AB370" i="9"/>
  <c r="AC370" i="9"/>
  <c r="AD370" i="9"/>
  <c r="AE370" i="9"/>
  <c r="AF370" i="9"/>
  <c r="A371" i="9"/>
  <c r="B371" i="9"/>
  <c r="S371" i="9"/>
  <c r="U371" i="9"/>
  <c r="V371" i="9"/>
  <c r="W371" i="9"/>
  <c r="X371" i="9"/>
  <c r="Y371" i="9"/>
  <c r="Z371" i="9"/>
  <c r="AA371" i="9"/>
  <c r="AB371" i="9"/>
  <c r="AC371" i="9"/>
  <c r="AD371" i="9"/>
  <c r="AE371" i="9"/>
  <c r="AF371" i="9"/>
  <c r="A372" i="9"/>
  <c r="B372" i="9"/>
  <c r="S372" i="9"/>
  <c r="U372" i="9"/>
  <c r="V372" i="9"/>
  <c r="W372" i="9"/>
  <c r="X372" i="9"/>
  <c r="Y372" i="9"/>
  <c r="Z372" i="9"/>
  <c r="AA372" i="9"/>
  <c r="AB372" i="9"/>
  <c r="AC372" i="9"/>
  <c r="AD372" i="9"/>
  <c r="AE372" i="9"/>
  <c r="AF372" i="9"/>
  <c r="A373" i="9"/>
  <c r="B373" i="9"/>
  <c r="S373" i="9"/>
  <c r="U373" i="9"/>
  <c r="V373" i="9"/>
  <c r="W373" i="9"/>
  <c r="X373" i="9"/>
  <c r="Y373" i="9"/>
  <c r="Z373" i="9"/>
  <c r="AA373" i="9"/>
  <c r="AB373" i="9"/>
  <c r="AC373" i="9"/>
  <c r="AD373" i="9"/>
  <c r="AE373" i="9"/>
  <c r="AF373" i="9"/>
  <c r="A374" i="9"/>
  <c r="B374" i="9"/>
  <c r="S374" i="9"/>
  <c r="U374" i="9"/>
  <c r="V374" i="9"/>
  <c r="W374" i="9"/>
  <c r="X374" i="9"/>
  <c r="Y374" i="9"/>
  <c r="Z374" i="9"/>
  <c r="AA374" i="9"/>
  <c r="AB374" i="9"/>
  <c r="AC374" i="9"/>
  <c r="AD374" i="9"/>
  <c r="AE374" i="9"/>
  <c r="AF374" i="9"/>
  <c r="A375" i="9"/>
  <c r="B375" i="9"/>
  <c r="S375" i="9"/>
  <c r="U375" i="9"/>
  <c r="V375" i="9"/>
  <c r="W375" i="9"/>
  <c r="X375" i="9"/>
  <c r="Y375" i="9"/>
  <c r="Z375" i="9"/>
  <c r="AA375" i="9"/>
  <c r="AB375" i="9"/>
  <c r="AC375" i="9"/>
  <c r="AD375" i="9"/>
  <c r="AE375" i="9"/>
  <c r="AF375" i="9"/>
  <c r="A376" i="9"/>
  <c r="B376" i="9"/>
  <c r="S376" i="9"/>
  <c r="U376" i="9"/>
  <c r="V376" i="9"/>
  <c r="W376" i="9"/>
  <c r="X376" i="9"/>
  <c r="Y376" i="9"/>
  <c r="Z376" i="9"/>
  <c r="AA376" i="9"/>
  <c r="AB376" i="9"/>
  <c r="AC376" i="9"/>
  <c r="AD376" i="9"/>
  <c r="AE376" i="9"/>
  <c r="AF376" i="9"/>
  <c r="B379" i="9"/>
  <c r="G379" i="9"/>
  <c r="H379" i="9"/>
  <c r="I379" i="9"/>
  <c r="J379" i="9"/>
  <c r="K379" i="9"/>
  <c r="L379" i="9"/>
  <c r="M379" i="9"/>
  <c r="N379" i="9"/>
  <c r="O379" i="9"/>
  <c r="P379" i="9"/>
  <c r="Q379" i="9"/>
  <c r="R379" i="9"/>
  <c r="B381" i="9"/>
  <c r="U381" i="9"/>
  <c r="V381" i="9"/>
  <c r="W381" i="9"/>
  <c r="X381" i="9"/>
  <c r="Y381" i="9"/>
  <c r="Z381" i="9"/>
  <c r="AA381" i="9"/>
  <c r="AB381" i="9"/>
  <c r="AC381" i="9"/>
  <c r="AD381" i="9"/>
  <c r="AE381" i="9"/>
  <c r="AF381" i="9"/>
  <c r="A382" i="9"/>
  <c r="B382" i="9"/>
  <c r="S382" i="9"/>
  <c r="U382" i="9"/>
  <c r="V382" i="9"/>
  <c r="W382" i="9"/>
  <c r="X382" i="9"/>
  <c r="Y382" i="9"/>
  <c r="Z382" i="9"/>
  <c r="AA382" i="9"/>
  <c r="AB382" i="9"/>
  <c r="AC382" i="9"/>
  <c r="AD382" i="9"/>
  <c r="AE382" i="9"/>
  <c r="AF382" i="9"/>
  <c r="A383" i="9"/>
  <c r="B383" i="9"/>
  <c r="S383" i="9"/>
  <c r="U383" i="9"/>
  <c r="V383" i="9"/>
  <c r="W383" i="9"/>
  <c r="X383" i="9"/>
  <c r="Y383" i="9"/>
  <c r="Z383" i="9"/>
  <c r="AA383" i="9"/>
  <c r="AB383" i="9"/>
  <c r="AC383" i="9"/>
  <c r="AD383" i="9"/>
  <c r="AE383" i="9"/>
  <c r="AF383" i="9"/>
  <c r="A384" i="9"/>
  <c r="B384" i="9"/>
  <c r="S384" i="9"/>
  <c r="U384" i="9"/>
  <c r="V384" i="9"/>
  <c r="W384" i="9"/>
  <c r="X384" i="9"/>
  <c r="Y384" i="9"/>
  <c r="Z384" i="9"/>
  <c r="AA384" i="9"/>
  <c r="AB384" i="9"/>
  <c r="AC384" i="9"/>
  <c r="AD384" i="9"/>
  <c r="AE384" i="9"/>
  <c r="AF384" i="9"/>
  <c r="A385" i="9"/>
  <c r="B385" i="9"/>
  <c r="S385" i="9"/>
  <c r="U385" i="9"/>
  <c r="V385" i="9"/>
  <c r="W385" i="9"/>
  <c r="X385" i="9"/>
  <c r="Y385" i="9"/>
  <c r="Z385" i="9"/>
  <c r="AA385" i="9"/>
  <c r="AB385" i="9"/>
  <c r="AC385" i="9"/>
  <c r="AD385" i="9"/>
  <c r="AE385" i="9"/>
  <c r="AF385" i="9"/>
  <c r="A386" i="9"/>
  <c r="B386" i="9"/>
  <c r="S386" i="9"/>
  <c r="U386" i="9"/>
  <c r="V386" i="9"/>
  <c r="W386" i="9"/>
  <c r="X386" i="9"/>
  <c r="Y386" i="9"/>
  <c r="Z386" i="9"/>
  <c r="AA386" i="9"/>
  <c r="AB386" i="9"/>
  <c r="AC386" i="9"/>
  <c r="AD386" i="9"/>
  <c r="AE386" i="9"/>
  <c r="AF386" i="9"/>
  <c r="A387" i="9"/>
  <c r="B387" i="9"/>
  <c r="S387" i="9"/>
  <c r="U387" i="9"/>
  <c r="V387" i="9"/>
  <c r="W387" i="9"/>
  <c r="X387" i="9"/>
  <c r="Y387" i="9"/>
  <c r="Z387" i="9"/>
  <c r="AA387" i="9"/>
  <c r="AB387" i="9"/>
  <c r="AC387" i="9"/>
  <c r="AD387" i="9"/>
  <c r="AE387" i="9"/>
  <c r="AF387" i="9"/>
  <c r="A388" i="9"/>
  <c r="B388" i="9"/>
  <c r="S388" i="9"/>
  <c r="U388" i="9"/>
  <c r="V388" i="9"/>
  <c r="W388" i="9"/>
  <c r="X388" i="9"/>
  <c r="Y388" i="9"/>
  <c r="Z388" i="9"/>
  <c r="AA388" i="9"/>
  <c r="AB388" i="9"/>
  <c r="AC388" i="9"/>
  <c r="AD388" i="9"/>
  <c r="AE388" i="9"/>
  <c r="AF388" i="9"/>
  <c r="A389" i="9"/>
  <c r="B389" i="9"/>
  <c r="S389" i="9"/>
  <c r="U389" i="9"/>
  <c r="V389" i="9"/>
  <c r="W389" i="9"/>
  <c r="X389" i="9"/>
  <c r="Y389" i="9"/>
  <c r="Z389" i="9"/>
  <c r="AA389" i="9"/>
  <c r="AB389" i="9"/>
  <c r="AC389" i="9"/>
  <c r="AD389" i="9"/>
  <c r="AE389" i="9"/>
  <c r="AF389" i="9"/>
  <c r="A390" i="9"/>
  <c r="B390" i="9"/>
  <c r="S390" i="9"/>
  <c r="U390" i="9"/>
  <c r="V390" i="9"/>
  <c r="W390" i="9"/>
  <c r="X390" i="9"/>
  <c r="Y390" i="9"/>
  <c r="Z390" i="9"/>
  <c r="AA390" i="9"/>
  <c r="AB390" i="9"/>
  <c r="AC390" i="9"/>
  <c r="AD390" i="9"/>
  <c r="AE390" i="9"/>
  <c r="AF390" i="9"/>
  <c r="B392" i="9"/>
  <c r="G392" i="9"/>
  <c r="H392" i="9"/>
  <c r="I392" i="9"/>
  <c r="J392" i="9"/>
  <c r="K392" i="9"/>
  <c r="L392" i="9"/>
  <c r="M392" i="9"/>
  <c r="N392" i="9"/>
  <c r="O392" i="9"/>
  <c r="P392" i="9"/>
  <c r="Q392" i="9"/>
  <c r="R392" i="9"/>
  <c r="A394" i="9"/>
  <c r="B394" i="9"/>
  <c r="S394" i="9"/>
  <c r="U394" i="9"/>
  <c r="V394" i="9"/>
  <c r="W394" i="9"/>
  <c r="X394" i="9"/>
  <c r="Y394" i="9"/>
  <c r="Z394" i="9"/>
  <c r="AA394" i="9"/>
  <c r="AB394" i="9"/>
  <c r="AC394" i="9"/>
  <c r="AD394" i="9"/>
  <c r="AE394" i="9"/>
  <c r="AF394" i="9"/>
  <c r="B396" i="9"/>
  <c r="U396" i="9"/>
  <c r="V396" i="9"/>
  <c r="W396" i="9"/>
  <c r="X396" i="9"/>
  <c r="Y396" i="9"/>
  <c r="Z396" i="9"/>
  <c r="AA396" i="9"/>
  <c r="AB396" i="9"/>
  <c r="AC396" i="9"/>
  <c r="AD396" i="9"/>
  <c r="AE396" i="9"/>
  <c r="AF396" i="9"/>
  <c r="A397" i="9"/>
  <c r="B397" i="9"/>
  <c r="S397" i="9"/>
  <c r="U397" i="9"/>
  <c r="V397" i="9"/>
  <c r="W397" i="9"/>
  <c r="X397" i="9"/>
  <c r="Y397" i="9"/>
  <c r="Z397" i="9"/>
  <c r="AA397" i="9"/>
  <c r="AB397" i="9"/>
  <c r="AC397" i="9"/>
  <c r="AD397" i="9"/>
  <c r="AE397" i="9"/>
  <c r="AF397" i="9"/>
  <c r="A398" i="9"/>
  <c r="B398" i="9"/>
  <c r="S398" i="9"/>
  <c r="U398" i="9"/>
  <c r="V398" i="9"/>
  <c r="W398" i="9"/>
  <c r="X398" i="9"/>
  <c r="Y398" i="9"/>
  <c r="Z398" i="9"/>
  <c r="AA398" i="9"/>
  <c r="AB398" i="9"/>
  <c r="AC398" i="9"/>
  <c r="AD398" i="9"/>
  <c r="AE398" i="9"/>
  <c r="AF398" i="9"/>
  <c r="A399" i="9"/>
  <c r="B399" i="9"/>
  <c r="S399" i="9"/>
  <c r="U399" i="9"/>
  <c r="V399" i="9"/>
  <c r="W399" i="9"/>
  <c r="X399" i="9"/>
  <c r="Y399" i="9"/>
  <c r="Z399" i="9"/>
  <c r="AA399" i="9"/>
  <c r="AB399" i="9"/>
  <c r="AC399" i="9"/>
  <c r="AD399" i="9"/>
  <c r="AE399" i="9"/>
  <c r="AF399" i="9"/>
  <c r="A400" i="9"/>
  <c r="B400" i="9"/>
  <c r="S400" i="9"/>
  <c r="U400" i="9"/>
  <c r="V400" i="9"/>
  <c r="W400" i="9"/>
  <c r="X400" i="9"/>
  <c r="Y400" i="9"/>
  <c r="Z400" i="9"/>
  <c r="AA400" i="9"/>
  <c r="AB400" i="9"/>
  <c r="AC400" i="9"/>
  <c r="AD400" i="9"/>
  <c r="AE400" i="9"/>
  <c r="AF400" i="9"/>
  <c r="A401" i="9"/>
  <c r="B401" i="9"/>
  <c r="S401" i="9"/>
  <c r="U401" i="9"/>
  <c r="V401" i="9"/>
  <c r="W401" i="9"/>
  <c r="X401" i="9"/>
  <c r="Y401" i="9"/>
  <c r="Z401" i="9"/>
  <c r="AA401" i="9"/>
  <c r="AB401" i="9"/>
  <c r="AC401" i="9"/>
  <c r="AD401" i="9"/>
  <c r="AE401" i="9"/>
  <c r="AF401" i="9"/>
  <c r="A402" i="9"/>
  <c r="B402" i="9"/>
  <c r="S402" i="9"/>
  <c r="U402" i="9"/>
  <c r="V402" i="9"/>
  <c r="W402" i="9"/>
  <c r="X402" i="9"/>
  <c r="Y402" i="9"/>
  <c r="Z402" i="9"/>
  <c r="AA402" i="9"/>
  <c r="AB402" i="9"/>
  <c r="AC402" i="9"/>
  <c r="AD402" i="9"/>
  <c r="AE402" i="9"/>
  <c r="AF402" i="9"/>
  <c r="G404" i="9"/>
  <c r="H404" i="9"/>
  <c r="I404" i="9"/>
  <c r="J404" i="9"/>
  <c r="K404" i="9"/>
  <c r="L404" i="9"/>
  <c r="M404" i="9"/>
  <c r="N404" i="9"/>
  <c r="O404" i="9"/>
  <c r="P404" i="9"/>
  <c r="Q404" i="9"/>
  <c r="R404" i="9"/>
  <c r="U405" i="9"/>
  <c r="V405" i="9"/>
  <c r="W405" i="9"/>
  <c r="X405" i="9"/>
  <c r="Y405" i="9"/>
  <c r="Z405" i="9"/>
  <c r="AA405" i="9"/>
  <c r="AB405" i="9"/>
  <c r="AC405" i="9"/>
  <c r="AD405" i="9"/>
  <c r="AE405" i="9"/>
  <c r="AF405" i="9"/>
  <c r="AB268" i="9" l="1"/>
  <c r="AA268" i="9"/>
  <c r="U268" i="9"/>
  <c r="Y268" i="9"/>
  <c r="AF268" i="9"/>
  <c r="X268" i="9"/>
  <c r="AE268" i="9"/>
  <c r="W268" i="9"/>
  <c r="AD268" i="9"/>
  <c r="V268" i="9"/>
  <c r="AC268" i="9"/>
  <c r="AE270" i="9"/>
  <c r="W392" i="9"/>
  <c r="AA270" i="9"/>
  <c r="AC79" i="9"/>
  <c r="W404" i="9"/>
  <c r="Z404" i="9"/>
  <c r="V379" i="9"/>
  <c r="AG100" i="9"/>
  <c r="AE90" i="9"/>
  <c r="W90" i="9"/>
  <c r="Y404" i="9"/>
  <c r="AF404" i="9"/>
  <c r="X404" i="9"/>
  <c r="AE404" i="9"/>
  <c r="N406" i="9"/>
  <c r="AB295" i="9"/>
  <c r="Z295" i="9"/>
  <c r="AF270" i="9"/>
  <c r="X270" i="9"/>
  <c r="AC404" i="9"/>
  <c r="U404" i="9"/>
  <c r="L406" i="9"/>
  <c r="W270" i="9"/>
  <c r="Z392" i="9"/>
  <c r="Y392" i="9"/>
  <c r="AF392" i="9"/>
  <c r="AE392" i="9"/>
  <c r="AD392" i="9"/>
  <c r="V392" i="9"/>
  <c r="AC379" i="9"/>
  <c r="O406" i="9"/>
  <c r="G406" i="9"/>
  <c r="AG371" i="9"/>
  <c r="AG365" i="9"/>
  <c r="AG341" i="9"/>
  <c r="AG333" i="9"/>
  <c r="AG331" i="9"/>
  <c r="AG325" i="9"/>
  <c r="AG323" i="9"/>
  <c r="AG317" i="9"/>
  <c r="AD270" i="9"/>
  <c r="V270" i="9"/>
  <c r="AC270" i="9"/>
  <c r="U270" i="9"/>
  <c r="AB270" i="9"/>
  <c r="AG257" i="9"/>
  <c r="AG249" i="9"/>
  <c r="AG241" i="9"/>
  <c r="AG233" i="9"/>
  <c r="AG225" i="9"/>
  <c r="AG217" i="9"/>
  <c r="AG209" i="9"/>
  <c r="AG207" i="9"/>
  <c r="AG193" i="9"/>
  <c r="AG191" i="9"/>
  <c r="AG185" i="9"/>
  <c r="AG177" i="9"/>
  <c r="AG161" i="9"/>
  <c r="AG154" i="9"/>
  <c r="Y71" i="9"/>
  <c r="AF379" i="9"/>
  <c r="AE379" i="9"/>
  <c r="W379" i="9"/>
  <c r="AD379" i="9"/>
  <c r="AA379" i="9"/>
  <c r="AG366" i="9"/>
  <c r="AG364" i="9"/>
  <c r="AG358" i="9"/>
  <c r="AG350" i="9"/>
  <c r="AG334" i="9"/>
  <c r="AG326" i="9"/>
  <c r="AG318" i="9"/>
  <c r="AG310" i="9"/>
  <c r="AG303" i="9"/>
  <c r="Z379" i="9"/>
  <c r="Y295" i="9"/>
  <c r="X295" i="9"/>
  <c r="AG40" i="9"/>
  <c r="J406" i="9"/>
  <c r="AG242" i="9"/>
  <c r="S295" i="9"/>
  <c r="AG258" i="9"/>
  <c r="AG250" i="9"/>
  <c r="AG248" i="9"/>
  <c r="AG226" i="9"/>
  <c r="AG218" i="9"/>
  <c r="AG216" i="9"/>
  <c r="AG210" i="9"/>
  <c r="AG202" i="9"/>
  <c r="AG194" i="9"/>
  <c r="AG186" i="9"/>
  <c r="AG170" i="9"/>
  <c r="AG160" i="9"/>
  <c r="AG155" i="9"/>
  <c r="AB392" i="9"/>
  <c r="AG349" i="9"/>
  <c r="AG343" i="9"/>
  <c r="AG327" i="9"/>
  <c r="AG319" i="9"/>
  <c r="AG311" i="9"/>
  <c r="AG259" i="9"/>
  <c r="AG227" i="9"/>
  <c r="AG203" i="9"/>
  <c r="AG201" i="9"/>
  <c r="AG195" i="9"/>
  <c r="AG187" i="9"/>
  <c r="AG179" i="9"/>
  <c r="AG171" i="9"/>
  <c r="AG169" i="9"/>
  <c r="AG156" i="9"/>
  <c r="AG394" i="9"/>
  <c r="AG344" i="9"/>
  <c r="AG328" i="9"/>
  <c r="AG312" i="9"/>
  <c r="AG305" i="9"/>
  <c r="AG399" i="9"/>
  <c r="AB404" i="9"/>
  <c r="S404" i="9"/>
  <c r="AG253" i="9"/>
  <c r="AG251" i="9"/>
  <c r="AG245" i="9"/>
  <c r="AG243" i="9"/>
  <c r="AG237" i="9"/>
  <c r="AG229" i="9"/>
  <c r="AG221" i="9"/>
  <c r="AG219" i="9"/>
  <c r="AG213" i="9"/>
  <c r="AG211" i="9"/>
  <c r="AG205" i="9"/>
  <c r="AG197" i="9"/>
  <c r="AG189" i="9"/>
  <c r="AG173" i="9"/>
  <c r="AG165" i="9"/>
  <c r="AG163" i="9"/>
  <c r="AG158" i="9"/>
  <c r="AG36" i="9"/>
  <c r="AA404" i="9"/>
  <c r="AG376" i="9"/>
  <c r="AG370" i="9"/>
  <c r="AG362" i="9"/>
  <c r="AG360" i="9"/>
  <c r="AG354" i="9"/>
  <c r="AG123" i="9"/>
  <c r="AG117" i="9"/>
  <c r="X79" i="9"/>
  <c r="AG64" i="9"/>
  <c r="AG234" i="9"/>
  <c r="AG184" i="9"/>
  <c r="AG178" i="9"/>
  <c r="AG168" i="9"/>
  <c r="AG162" i="9"/>
  <c r="AG75" i="9"/>
  <c r="AG383" i="9"/>
  <c r="AG375" i="9"/>
  <c r="AG373" i="9"/>
  <c r="AG367" i="9"/>
  <c r="AG359" i="9"/>
  <c r="AG357" i="9"/>
  <c r="AG335" i="9"/>
  <c r="AG304" i="9"/>
  <c r="AG235" i="9"/>
  <c r="AG374" i="9"/>
  <c r="AG368" i="9"/>
  <c r="AG352" i="9"/>
  <c r="AG342" i="9"/>
  <c r="AG320" i="9"/>
  <c r="X379" i="9"/>
  <c r="AG38" i="9"/>
  <c r="X392" i="9"/>
  <c r="AG372" i="9"/>
  <c r="AG356" i="9"/>
  <c r="AG348" i="9"/>
  <c r="AG340" i="9"/>
  <c r="AG332" i="9"/>
  <c r="AG330" i="9"/>
  <c r="AG324" i="9"/>
  <c r="AG316" i="9"/>
  <c r="AG309" i="9"/>
  <c r="AG119" i="9"/>
  <c r="AF90" i="9"/>
  <c r="X90" i="9"/>
  <c r="AF295" i="9"/>
  <c r="AG266" i="9"/>
  <c r="AG260" i="9"/>
  <c r="AG252" i="9"/>
  <c r="AG244" i="9"/>
  <c r="AG236" i="9"/>
  <c r="AG228" i="9"/>
  <c r="AG220" i="9"/>
  <c r="AG212" i="9"/>
  <c r="AG196" i="9"/>
  <c r="AG188" i="9"/>
  <c r="AG164" i="9"/>
  <c r="AG157" i="9"/>
  <c r="AG129" i="9"/>
  <c r="AG104" i="9"/>
  <c r="K406" i="9"/>
  <c r="AG361" i="9"/>
  <c r="AG353" i="9"/>
  <c r="AG351" i="9"/>
  <c r="AG345" i="9"/>
  <c r="AG337" i="9"/>
  <c r="AG329" i="9"/>
  <c r="AG321" i="9"/>
  <c r="AG313" i="9"/>
  <c r="AG306" i="9"/>
  <c r="Y379" i="9"/>
  <c r="AG246" i="9"/>
  <c r="AG238" i="9"/>
  <c r="AG230" i="9"/>
  <c r="AG222" i="9"/>
  <c r="AG214" i="9"/>
  <c r="AG206" i="9"/>
  <c r="AG204" i="9"/>
  <c r="AG190" i="9"/>
  <c r="AG182" i="9"/>
  <c r="AG180" i="9"/>
  <c r="AG174" i="9"/>
  <c r="AG172" i="9"/>
  <c r="AG166" i="9"/>
  <c r="AG159" i="9"/>
  <c r="V262" i="9"/>
  <c r="Y79" i="9"/>
  <c r="AA79" i="9"/>
  <c r="AG62" i="9"/>
  <c r="AG56" i="9"/>
  <c r="AG22" i="9"/>
  <c r="AB71" i="9"/>
  <c r="S71" i="9"/>
  <c r="AG346" i="9"/>
  <c r="AG338" i="9"/>
  <c r="AG336" i="9"/>
  <c r="AG322" i="9"/>
  <c r="AG314" i="9"/>
  <c r="AG307" i="9"/>
  <c r="R406" i="9"/>
  <c r="AG255" i="9"/>
  <c r="AG247" i="9"/>
  <c r="AG239" i="9"/>
  <c r="AG231" i="9"/>
  <c r="AG223" i="9"/>
  <c r="AG215" i="9"/>
  <c r="AG199" i="9"/>
  <c r="AG183" i="9"/>
  <c r="AG181" i="9"/>
  <c r="AG175" i="9"/>
  <c r="AG167" i="9"/>
  <c r="AF262" i="9"/>
  <c r="AF79" i="9"/>
  <c r="Z79" i="9"/>
  <c r="AG33" i="9"/>
  <c r="AG24" i="9"/>
  <c r="AG389" i="9"/>
  <c r="AG381" i="9"/>
  <c r="M406" i="9"/>
  <c r="AG369" i="9"/>
  <c r="AG363" i="9"/>
  <c r="AG355" i="9"/>
  <c r="AG347" i="9"/>
  <c r="AG339" i="9"/>
  <c r="AG315" i="9"/>
  <c r="AG308" i="9"/>
  <c r="AG256" i="9"/>
  <c r="AG254" i="9"/>
  <c r="AG240" i="9"/>
  <c r="AG232" i="9"/>
  <c r="AG224" i="9"/>
  <c r="AG208" i="9"/>
  <c r="AG200" i="9"/>
  <c r="AG198" i="9"/>
  <c r="AG192" i="9"/>
  <c r="AG176" i="9"/>
  <c r="AG153" i="9"/>
  <c r="AG108" i="9"/>
  <c r="AC90" i="9"/>
  <c r="U90" i="9"/>
  <c r="AG68" i="9"/>
  <c r="AG130" i="9"/>
  <c r="AB79" i="9"/>
  <c r="S79" i="9"/>
  <c r="AG69" i="9"/>
  <c r="AG37" i="9"/>
  <c r="AG144" i="9"/>
  <c r="AG402" i="9"/>
  <c r="AG282" i="9"/>
  <c r="AG131" i="9"/>
  <c r="AG96" i="9"/>
  <c r="X262" i="9"/>
  <c r="AG291" i="9"/>
  <c r="AG275" i="9"/>
  <c r="AA295" i="9"/>
  <c r="AG267" i="9"/>
  <c r="Q406" i="9"/>
  <c r="I406" i="9"/>
  <c r="AD404" i="9"/>
  <c r="AG397" i="9"/>
  <c r="V404" i="9"/>
  <c r="AG386" i="9"/>
  <c r="AB379" i="9"/>
  <c r="S379" i="9"/>
  <c r="AG300" i="9"/>
  <c r="AG150" i="9"/>
  <c r="AG142" i="9"/>
  <c r="AG134" i="9"/>
  <c r="S262" i="9"/>
  <c r="AC262" i="9"/>
  <c r="AG97" i="9"/>
  <c r="U262" i="9"/>
  <c r="AG67" i="9"/>
  <c r="W71" i="9"/>
  <c r="AG50" i="9"/>
  <c r="U71" i="9"/>
  <c r="AG388" i="9"/>
  <c r="AG136" i="9"/>
  <c r="AG400" i="9"/>
  <c r="S392" i="9"/>
  <c r="AC295" i="9"/>
  <c r="AG274" i="9"/>
  <c r="AG112" i="9"/>
  <c r="AG283" i="9"/>
  <c r="AG113" i="9"/>
  <c r="AD262" i="9"/>
  <c r="AG98" i="9"/>
  <c r="AE262" i="9"/>
  <c r="W262" i="9"/>
  <c r="AG85" i="9"/>
  <c r="AG61" i="9"/>
  <c r="AG396" i="9"/>
  <c r="AG385" i="9"/>
  <c r="AG292" i="9"/>
  <c r="AG284" i="9"/>
  <c r="AG276" i="9"/>
  <c r="AG121" i="9"/>
  <c r="P406" i="9"/>
  <c r="H406" i="9"/>
  <c r="AG398" i="9"/>
  <c r="AG387" i="9"/>
  <c r="AG301" i="9"/>
  <c r="AG151" i="9"/>
  <c r="AG143" i="9"/>
  <c r="AG135" i="9"/>
  <c r="AG77" i="9"/>
  <c r="AG54" i="9"/>
  <c r="AG51" i="9"/>
  <c r="AG20" i="9"/>
  <c r="AG58" i="9"/>
  <c r="AG111" i="9"/>
  <c r="Y262" i="9"/>
  <c r="AG405" i="9"/>
  <c r="AG401" i="9"/>
  <c r="AG390" i="9"/>
  <c r="AC392" i="9"/>
  <c r="AG382" i="9"/>
  <c r="U392" i="9"/>
  <c r="AG302" i="9"/>
  <c r="Z270" i="9"/>
  <c r="AG265" i="9"/>
  <c r="AG125" i="9"/>
  <c r="Z262" i="9"/>
  <c r="Z90" i="9"/>
  <c r="AG60" i="9"/>
  <c r="V6" i="9"/>
  <c r="I6" i="9"/>
  <c r="AG152" i="9"/>
  <c r="AG290" i="9"/>
  <c r="AG384" i="9"/>
  <c r="AA392" i="9"/>
  <c r="U295" i="9"/>
  <c r="AG147" i="9"/>
  <c r="AG139" i="9"/>
  <c r="AG128" i="9"/>
  <c r="AG107" i="9"/>
  <c r="AG103" i="9"/>
  <c r="AG82" i="9"/>
  <c r="W79" i="9"/>
  <c r="AG46" i="9"/>
  <c r="AG43" i="9"/>
  <c r="AG19" i="9"/>
  <c r="AG15" i="9"/>
  <c r="AF71" i="9"/>
  <c r="AG12" i="9"/>
  <c r="X71" i="9"/>
  <c r="AG293" i="9"/>
  <c r="AG287" i="9"/>
  <c r="AE295" i="9"/>
  <c r="W295" i="9"/>
  <c r="AG280" i="9"/>
  <c r="AG148" i="9"/>
  <c r="AG124" i="9"/>
  <c r="AG101" i="9"/>
  <c r="AB262" i="9"/>
  <c r="AG73" i="9"/>
  <c r="AC71" i="9"/>
  <c r="AG48" i="9"/>
  <c r="AG35" i="9"/>
  <c r="AG31" i="9"/>
  <c r="AE71" i="9"/>
  <c r="AG13" i="9"/>
  <c r="AG279" i="9"/>
  <c r="AG288" i="9"/>
  <c r="AD295" i="9"/>
  <c r="V295" i="9"/>
  <c r="AG140" i="9"/>
  <c r="AG115" i="9"/>
  <c r="AG114" i="9"/>
  <c r="U379" i="9"/>
  <c r="AG289" i="9"/>
  <c r="AG281" i="9"/>
  <c r="AG273" i="9"/>
  <c r="AG149" i="9"/>
  <c r="AG141" i="9"/>
  <c r="AG133" i="9"/>
  <c r="AG109" i="9"/>
  <c r="AG87" i="9"/>
  <c r="AA90" i="9"/>
  <c r="AB90" i="9"/>
  <c r="S90" i="9"/>
  <c r="AG66" i="9"/>
  <c r="AG65" i="9"/>
  <c r="AG49" i="9"/>
  <c r="AG34" i="9"/>
  <c r="AG18" i="9"/>
  <c r="AG285" i="9"/>
  <c r="AG277" i="9"/>
  <c r="Y270" i="9"/>
  <c r="AG145" i="9"/>
  <c r="AG137" i="9"/>
  <c r="AG127" i="9"/>
  <c r="AG105" i="9"/>
  <c r="AA262" i="9"/>
  <c r="AG86" i="9"/>
  <c r="AE79" i="9"/>
  <c r="AG55" i="9"/>
  <c r="Z71" i="9"/>
  <c r="AG286" i="9"/>
  <c r="AG278" i="9"/>
  <c r="AG146" i="9"/>
  <c r="AG138" i="9"/>
  <c r="AG118" i="9"/>
  <c r="AG106" i="9"/>
  <c r="AG102" i="9"/>
  <c r="AG76" i="9"/>
  <c r="U79" i="9"/>
  <c r="AG45" i="9"/>
  <c r="AG17" i="9"/>
  <c r="AG126" i="9"/>
  <c r="AG110" i="9"/>
  <c r="AG53" i="9"/>
  <c r="AG41" i="9"/>
  <c r="AG30" i="9"/>
  <c r="AG27" i="9"/>
  <c r="AG25" i="9"/>
  <c r="AG14" i="9"/>
  <c r="AG132" i="9"/>
  <c r="AG116" i="9"/>
  <c r="AG88" i="9"/>
  <c r="AG84" i="9"/>
  <c r="AG63" i="9"/>
  <c r="AG42" i="9"/>
  <c r="AG28" i="9"/>
  <c r="AG23" i="9"/>
  <c r="AG122" i="9"/>
  <c r="AG99" i="9"/>
  <c r="AG95" i="9"/>
  <c r="AD90" i="9"/>
  <c r="V90" i="9"/>
  <c r="AG74" i="9"/>
  <c r="AG57" i="9"/>
  <c r="AG47" i="9"/>
  <c r="AG39" i="9"/>
  <c r="AG26" i="9"/>
  <c r="AG21" i="9"/>
  <c r="AA71" i="9"/>
  <c r="AG120" i="9"/>
  <c r="AG83" i="9"/>
  <c r="Y90" i="9"/>
  <c r="AD79" i="9"/>
  <c r="V79" i="9"/>
  <c r="AG59" i="9"/>
  <c r="AG52" i="9"/>
  <c r="AG44" i="9"/>
  <c r="AG32" i="9"/>
  <c r="AG29" i="9"/>
  <c r="AG16" i="9"/>
  <c r="AD71" i="9"/>
  <c r="V71" i="9"/>
  <c r="AG295" i="9" l="1"/>
  <c r="AG268" i="9"/>
  <c r="AG270" i="9" s="1"/>
  <c r="AG406" i="9" s="1"/>
  <c r="S268" i="9"/>
  <c r="S270" i="9" s="1"/>
  <c r="AF406" i="9"/>
  <c r="AA406" i="9"/>
  <c r="Z406" i="9"/>
  <c r="AG262" i="9"/>
  <c r="AC406" i="9"/>
  <c r="Y406" i="9"/>
  <c r="S406" i="9"/>
  <c r="AB406" i="9"/>
  <c r="X406" i="9"/>
  <c r="AG90" i="9"/>
  <c r="J6" i="9"/>
  <c r="W6" i="9"/>
  <c r="AG392" i="9"/>
  <c r="W406" i="9"/>
  <c r="AD406" i="9"/>
  <c r="AE406" i="9"/>
  <c r="AG71" i="9"/>
  <c r="V406" i="9"/>
  <c r="AG79" i="9"/>
  <c r="U406" i="9"/>
  <c r="AG404" i="9"/>
  <c r="X6" i="9" l="1"/>
  <c r="K6" i="9"/>
  <c r="L6" i="9" l="1"/>
  <c r="Y6" i="9"/>
  <c r="Z6" i="9" l="1"/>
  <c r="M6" i="9"/>
  <c r="N6" i="9" l="1"/>
  <c r="AA6" i="9"/>
  <c r="AB6" i="9" l="1"/>
  <c r="O6" i="9"/>
  <c r="AC6" i="9" l="1"/>
  <c r="P6" i="9"/>
  <c r="AD6" i="9" l="1"/>
  <c r="Q6" i="9"/>
  <c r="R6" i="9" l="1"/>
  <c r="AF6" i="9" s="1"/>
  <c r="AE6" i="9"/>
  <c r="F176" i="7" l="1"/>
  <c r="F175" i="7"/>
  <c r="F174" i="7"/>
  <c r="F173" i="7"/>
  <c r="F172" i="7"/>
  <c r="F171" i="7"/>
  <c r="D777" i="1"/>
  <c r="D776" i="1"/>
  <c r="G196" i="6"/>
  <c r="G198" i="6" s="1"/>
  <c r="C196" i="6"/>
  <c r="C197" i="6" s="1"/>
  <c r="E195" i="6"/>
  <c r="D195" i="6"/>
  <c r="C195" i="6"/>
  <c r="C198" i="6" s="1"/>
  <c r="C192" i="6"/>
  <c r="G192" i="6" s="1"/>
  <c r="G193" i="6" s="1"/>
  <c r="G194" i="6" s="1"/>
  <c r="G191" i="6"/>
  <c r="D191" i="6"/>
  <c r="C191" i="6"/>
  <c r="E190" i="6"/>
  <c r="D190" i="6"/>
  <c r="C190" i="6"/>
  <c r="C193" i="6" s="1"/>
  <c r="C188" i="6"/>
  <c r="G186" i="6"/>
  <c r="D186" i="6"/>
  <c r="C186" i="6"/>
  <c r="E185" i="6"/>
  <c r="D185" i="6"/>
  <c r="C185" i="6"/>
  <c r="C187" i="6" s="1"/>
  <c r="E178" i="6"/>
  <c r="D178" i="6"/>
  <c r="C178" i="6"/>
  <c r="F171" i="6"/>
  <c r="D171" i="6"/>
  <c r="C171" i="6"/>
  <c r="H164" i="6"/>
  <c r="G164" i="6"/>
  <c r="F164" i="6"/>
  <c r="E164" i="6"/>
  <c r="D164" i="6"/>
  <c r="C164" i="6"/>
  <c r="H163" i="6"/>
  <c r="G163" i="6"/>
  <c r="F163" i="6"/>
  <c r="E163" i="6"/>
  <c r="D163" i="6"/>
  <c r="C163" i="6"/>
  <c r="H161" i="6"/>
  <c r="G161" i="6"/>
  <c r="F161" i="6"/>
  <c r="E161" i="6"/>
  <c r="D161" i="6"/>
  <c r="C161" i="6"/>
  <c r="H160" i="6"/>
  <c r="G160" i="6"/>
  <c r="F160" i="6"/>
  <c r="E160" i="6"/>
  <c r="D160" i="6"/>
  <c r="C160" i="6"/>
  <c r="H159" i="6"/>
  <c r="G159" i="6"/>
  <c r="F159" i="6"/>
  <c r="E159" i="6"/>
  <c r="D159" i="6"/>
  <c r="C159" i="6"/>
  <c r="H158" i="6"/>
  <c r="G158" i="6"/>
  <c r="F158" i="6"/>
  <c r="E158" i="6"/>
  <c r="D158" i="6"/>
  <c r="C158" i="6"/>
  <c r="H157" i="6"/>
  <c r="G157" i="6"/>
  <c r="F157" i="6"/>
  <c r="E157" i="6"/>
  <c r="D157" i="6"/>
  <c r="C157" i="6"/>
  <c r="H156" i="6"/>
  <c r="G156" i="6"/>
  <c r="F156" i="6"/>
  <c r="E156" i="6"/>
  <c r="D156" i="6"/>
  <c r="C156" i="6"/>
  <c r="E150" i="6"/>
  <c r="C150" i="6"/>
  <c r="E149" i="6"/>
  <c r="D149" i="6"/>
  <c r="C149" i="6"/>
  <c r="E148" i="6"/>
  <c r="C148" i="6"/>
  <c r="E147" i="6"/>
  <c r="D147" i="6"/>
  <c r="C147" i="6"/>
  <c r="H133" i="6"/>
  <c r="G133" i="6"/>
  <c r="F133" i="6"/>
  <c r="E133" i="6"/>
  <c r="D133" i="6"/>
  <c r="C133" i="6"/>
  <c r="H132" i="6"/>
  <c r="G132" i="6"/>
  <c r="F132" i="6"/>
  <c r="E132" i="6"/>
  <c r="D132" i="6"/>
  <c r="C132" i="6"/>
  <c r="H131" i="6"/>
  <c r="G131" i="6"/>
  <c r="F131" i="6"/>
  <c r="E131" i="6"/>
  <c r="D131" i="6"/>
  <c r="C131" i="6"/>
  <c r="H130" i="6"/>
  <c r="G130" i="6"/>
  <c r="F130" i="6"/>
  <c r="E130" i="6"/>
  <c r="D130" i="6"/>
  <c r="C130" i="6"/>
  <c r="H126" i="6"/>
  <c r="G126" i="6"/>
  <c r="F126" i="6"/>
  <c r="E126" i="6"/>
  <c r="D126" i="6"/>
  <c r="C126" i="6"/>
  <c r="H125" i="6"/>
  <c r="G125" i="6"/>
  <c r="F125" i="6"/>
  <c r="E125" i="6"/>
  <c r="D125" i="6"/>
  <c r="C125" i="6"/>
  <c r="H124" i="6"/>
  <c r="G124" i="6"/>
  <c r="F124" i="6"/>
  <c r="E124" i="6"/>
  <c r="D124" i="6"/>
  <c r="C124" i="6"/>
  <c r="H122" i="6"/>
  <c r="G122" i="6"/>
  <c r="F121" i="6"/>
  <c r="E121" i="6"/>
  <c r="D121" i="6"/>
  <c r="C121" i="6"/>
  <c r="F120" i="6"/>
  <c r="E120" i="6"/>
  <c r="D120" i="6"/>
  <c r="C120" i="6"/>
  <c r="F119" i="6"/>
  <c r="E119" i="6"/>
  <c r="D119" i="6"/>
  <c r="C119" i="6"/>
  <c r="F118" i="6"/>
  <c r="E118" i="6"/>
  <c r="E122" i="6" s="1"/>
  <c r="D118" i="6"/>
  <c r="D122" i="6" s="1"/>
  <c r="C118" i="6"/>
  <c r="C122" i="6" s="1"/>
  <c r="H115" i="6"/>
  <c r="G115" i="6"/>
  <c r="F114" i="6"/>
  <c r="E114" i="6"/>
  <c r="D114" i="6"/>
  <c r="C114" i="6"/>
  <c r="F113" i="6"/>
  <c r="E113" i="6"/>
  <c r="D113" i="6"/>
  <c r="C113" i="6"/>
  <c r="F112" i="6"/>
  <c r="E112" i="6"/>
  <c r="D112" i="6"/>
  <c r="C112" i="6"/>
  <c r="F111" i="6"/>
  <c r="F115" i="6" s="1"/>
  <c r="E111" i="6"/>
  <c r="E115" i="6" s="1"/>
  <c r="D111" i="6"/>
  <c r="C111" i="6"/>
  <c r="H97" i="6"/>
  <c r="G97" i="6"/>
  <c r="F97" i="6"/>
  <c r="E97" i="6"/>
  <c r="D97" i="6"/>
  <c r="C97" i="6"/>
  <c r="H96" i="6"/>
  <c r="G96" i="6"/>
  <c r="F96" i="6"/>
  <c r="E96" i="6"/>
  <c r="D96" i="6"/>
  <c r="C96" i="6"/>
  <c r="H95" i="6"/>
  <c r="G95" i="6"/>
  <c r="F95" i="6"/>
  <c r="E95" i="6"/>
  <c r="D95" i="6"/>
  <c r="C95" i="6"/>
  <c r="H91" i="6"/>
  <c r="G91" i="6"/>
  <c r="F91" i="6"/>
  <c r="E91" i="6"/>
  <c r="D91" i="6"/>
  <c r="C91" i="6"/>
  <c r="H90" i="6"/>
  <c r="G90" i="6"/>
  <c r="F90" i="6"/>
  <c r="E90" i="6"/>
  <c r="D90" i="6"/>
  <c r="C90" i="6"/>
  <c r="H89" i="6"/>
  <c r="G89" i="6"/>
  <c r="F89" i="6"/>
  <c r="E89" i="6"/>
  <c r="D89" i="6"/>
  <c r="C89" i="6"/>
  <c r="H87" i="6"/>
  <c r="G87" i="6"/>
  <c r="F86" i="6"/>
  <c r="E86" i="6"/>
  <c r="D86" i="6"/>
  <c r="C86" i="6"/>
  <c r="F85" i="6"/>
  <c r="E85" i="6"/>
  <c r="D85" i="6"/>
  <c r="C85" i="6"/>
  <c r="F84" i="6"/>
  <c r="E84" i="6"/>
  <c r="D84" i="6"/>
  <c r="C84" i="6"/>
  <c r="F83" i="6"/>
  <c r="E83" i="6"/>
  <c r="E87" i="6" s="1"/>
  <c r="D83" i="6"/>
  <c r="D87" i="6" s="1"/>
  <c r="C83" i="6"/>
  <c r="H80" i="6"/>
  <c r="G80" i="6"/>
  <c r="E79" i="6"/>
  <c r="D79" i="6"/>
  <c r="C79" i="6"/>
  <c r="F78" i="6"/>
  <c r="E78" i="6"/>
  <c r="D78" i="6"/>
  <c r="C78" i="6"/>
  <c r="F77" i="6"/>
  <c r="E77" i="6"/>
  <c r="D77" i="6"/>
  <c r="C77" i="6"/>
  <c r="E76" i="6"/>
  <c r="D76" i="6"/>
  <c r="C76" i="6"/>
  <c r="G52" i="6"/>
  <c r="G54" i="6" s="1"/>
  <c r="F51" i="6"/>
  <c r="I51" i="6" s="1"/>
  <c r="I50" i="6"/>
  <c r="F50" i="6"/>
  <c r="F54" i="6" s="1"/>
  <c r="H49" i="6"/>
  <c r="H54" i="6" s="1"/>
  <c r="E48" i="6"/>
  <c r="D48" i="6"/>
  <c r="C48" i="6"/>
  <c r="I48" i="6" s="1"/>
  <c r="E47" i="6"/>
  <c r="E68" i="6" s="1"/>
  <c r="D47" i="6"/>
  <c r="C47" i="6"/>
  <c r="D68" i="6" s="1"/>
  <c r="E46" i="6"/>
  <c r="E66" i="6" s="1"/>
  <c r="D46" i="6"/>
  <c r="D66" i="6" s="1"/>
  <c r="C46" i="6"/>
  <c r="I46" i="6" s="1"/>
  <c r="E45" i="6"/>
  <c r="D45" i="6"/>
  <c r="D64" i="6" s="1"/>
  <c r="C45" i="6"/>
  <c r="I45" i="6" s="1"/>
  <c r="I44" i="6"/>
  <c r="E43" i="6"/>
  <c r="E54" i="6" s="1"/>
  <c r="D43" i="6"/>
  <c r="D54" i="6" s="1"/>
  <c r="C43" i="6"/>
  <c r="C54" i="6" s="1"/>
  <c r="F37" i="6"/>
  <c r="E37" i="6"/>
  <c r="D37" i="6"/>
  <c r="C37" i="6"/>
  <c r="I33" i="6"/>
  <c r="E33" i="6"/>
  <c r="D33" i="6"/>
  <c r="C33" i="6"/>
  <c r="E31" i="6"/>
  <c r="D31" i="6"/>
  <c r="C31" i="6"/>
  <c r="I31" i="6" s="1"/>
  <c r="I29" i="6"/>
  <c r="E29" i="6"/>
  <c r="D29" i="6"/>
  <c r="C29" i="6"/>
  <c r="E27" i="6"/>
  <c r="D27" i="6"/>
  <c r="C27" i="6"/>
  <c r="I27" i="6" s="1"/>
  <c r="I25" i="6"/>
  <c r="F25" i="6"/>
  <c r="E25" i="6"/>
  <c r="D25" i="6"/>
  <c r="C25" i="6"/>
  <c r="D23" i="6"/>
  <c r="D173" i="6" s="1"/>
  <c r="C23" i="6"/>
  <c r="G17" i="6"/>
  <c r="F17" i="6"/>
  <c r="E17" i="6"/>
  <c r="E19" i="6" s="1"/>
  <c r="D17" i="6"/>
  <c r="D19" i="6" s="1"/>
  <c r="C17" i="6"/>
  <c r="C19" i="6" s="1"/>
  <c r="I15" i="6"/>
  <c r="I14" i="6"/>
  <c r="H14" i="6"/>
  <c r="H17" i="6" s="1"/>
  <c r="I13" i="6"/>
  <c r="I12" i="6"/>
  <c r="I17" i="6" s="1"/>
  <c r="G19" i="6" s="1"/>
  <c r="I11" i="6"/>
  <c r="I10" i="6"/>
  <c r="I9" i="6"/>
  <c r="L8" i="6"/>
  <c r="K8" i="6"/>
  <c r="I8" i="6"/>
  <c r="L7" i="6"/>
  <c r="K7" i="6"/>
  <c r="I7" i="6"/>
  <c r="A1" i="6"/>
  <c r="E98" i="6" l="1"/>
  <c r="I178" i="6"/>
  <c r="E179" i="6" s="1"/>
  <c r="F87" i="6"/>
  <c r="H134" i="6"/>
  <c r="H136" i="6" s="1"/>
  <c r="H137" i="6" s="1"/>
  <c r="F122" i="6"/>
  <c r="C80" i="6"/>
  <c r="D134" i="6"/>
  <c r="E136" i="6"/>
  <c r="E137" i="6" s="1"/>
  <c r="F98" i="6"/>
  <c r="F134" i="6"/>
  <c r="D80" i="6"/>
  <c r="G98" i="6"/>
  <c r="G100" i="6" s="1"/>
  <c r="C98" i="6"/>
  <c r="C115" i="6"/>
  <c r="G134" i="6"/>
  <c r="G136" i="6" s="1"/>
  <c r="G137" i="6" s="1"/>
  <c r="F136" i="6"/>
  <c r="F137" i="6" s="1"/>
  <c r="C134" i="6"/>
  <c r="E80" i="6"/>
  <c r="E100" i="6" s="1"/>
  <c r="F80" i="6"/>
  <c r="F100" i="6" s="1"/>
  <c r="E134" i="6"/>
  <c r="C87" i="6"/>
  <c r="C100" i="6" s="1"/>
  <c r="H98" i="6"/>
  <c r="H100" i="6" s="1"/>
  <c r="D98" i="6"/>
  <c r="D115" i="6"/>
  <c r="D136" i="6" s="1"/>
  <c r="D137" i="6" s="1"/>
  <c r="H19" i="6"/>
  <c r="H35" i="6"/>
  <c r="F58" i="6"/>
  <c r="F60" i="6"/>
  <c r="H179" i="6"/>
  <c r="G179" i="6"/>
  <c r="F179" i="6"/>
  <c r="C179" i="6"/>
  <c r="D179" i="6"/>
  <c r="I19" i="6"/>
  <c r="I23" i="6"/>
  <c r="H58" i="6"/>
  <c r="F187" i="6"/>
  <c r="E187" i="6"/>
  <c r="E188" i="6" s="1"/>
  <c r="E189" i="6" s="1"/>
  <c r="D187" i="6"/>
  <c r="D188" i="6" s="1"/>
  <c r="D189" i="6" s="1"/>
  <c r="D193" i="6"/>
  <c r="D194" i="6" s="1"/>
  <c r="C62" i="6"/>
  <c r="C58" i="6"/>
  <c r="C60" i="6"/>
  <c r="E62" i="6"/>
  <c r="E56" i="6"/>
  <c r="E58" i="6"/>
  <c r="E60" i="6"/>
  <c r="F197" i="6"/>
  <c r="F198" i="6" s="1"/>
  <c r="F199" i="6" s="1"/>
  <c r="E197" i="6"/>
  <c r="E198" i="6" s="1"/>
  <c r="E199" i="6" s="1"/>
  <c r="D197" i="6"/>
  <c r="D198" i="6" s="1"/>
  <c r="D199" i="6" s="1"/>
  <c r="D58" i="6"/>
  <c r="D62" i="6"/>
  <c r="D60" i="6"/>
  <c r="F19" i="6"/>
  <c r="G199" i="6"/>
  <c r="C35" i="6"/>
  <c r="I49" i="6"/>
  <c r="C173" i="6"/>
  <c r="D192" i="6"/>
  <c r="E23" i="6"/>
  <c r="D35" i="6"/>
  <c r="L54" i="6"/>
  <c r="E192" i="6"/>
  <c r="E193" i="6" s="1"/>
  <c r="E194" i="6" s="1"/>
  <c r="F192" i="6"/>
  <c r="F193" i="6" s="1"/>
  <c r="F194" i="6" s="1"/>
  <c r="E64" i="6"/>
  <c r="D21" i="6"/>
  <c r="F35" i="6"/>
  <c r="F64" i="6"/>
  <c r="C64" i="6"/>
  <c r="I47" i="6"/>
  <c r="E21" i="6"/>
  <c r="C66" i="6"/>
  <c r="F21" i="6"/>
  <c r="I43" i="6"/>
  <c r="I54" i="6" s="1"/>
  <c r="F56" i="6" s="1"/>
  <c r="C68" i="6"/>
  <c r="C21" i="6"/>
  <c r="I21" i="6" s="1"/>
  <c r="E35" i="6"/>
  <c r="I52" i="6"/>
  <c r="D100" i="6" l="1"/>
  <c r="C136" i="6"/>
  <c r="C137" i="6" s="1"/>
  <c r="M52" i="6"/>
  <c r="L52" i="6"/>
  <c r="G187" i="6"/>
  <c r="G188" i="6" s="1"/>
  <c r="G189" i="6" s="1"/>
  <c r="F188" i="6"/>
  <c r="F189" i="6" s="1"/>
  <c r="N52" i="6"/>
  <c r="E173" i="6"/>
  <c r="E171" i="6"/>
  <c r="I58" i="6"/>
  <c r="D56" i="6"/>
  <c r="G56" i="6"/>
  <c r="C56" i="6"/>
  <c r="H56" i="6"/>
  <c r="I35" i="6"/>
  <c r="I60" i="6"/>
  <c r="I62" i="6"/>
  <c r="I56" i="6" l="1"/>
  <c r="E172" i="6"/>
  <c r="C172" i="6"/>
  <c r="D172" i="6"/>
  <c r="F172" i="6"/>
  <c r="H172" i="6"/>
  <c r="G172" i="6"/>
  <c r="E777" i="1" l="1"/>
  <c r="C776" i="1"/>
  <c r="C778" i="1" l="1"/>
  <c r="E780" i="1" s="1"/>
  <c r="E776" i="1"/>
  <c r="E778" i="1" s="1"/>
  <c r="AM3" i="9" l="1"/>
  <c r="AK4" i="9" s="1"/>
  <c r="AM4" i="9" s="1"/>
  <c r="AN2" i="9"/>
  <c r="AS504" i="1"/>
  <c r="AQ504" i="1"/>
  <c r="AS503" i="1"/>
  <c r="AQ503" i="1"/>
  <c r="AS502" i="1"/>
  <c r="AQ502" i="1"/>
  <c r="AS501" i="1"/>
  <c r="AQ501" i="1"/>
  <c r="AS500" i="1"/>
  <c r="AQ500" i="1"/>
  <c r="AS499" i="1"/>
  <c r="AQ499" i="1"/>
  <c r="AS498" i="1"/>
  <c r="AQ498" i="1"/>
  <c r="AS497" i="1"/>
  <c r="AQ497" i="1"/>
  <c r="AS496" i="1"/>
  <c r="AQ496" i="1"/>
  <c r="AS495" i="1"/>
  <c r="AQ495" i="1"/>
  <c r="AS494" i="1"/>
  <c r="AQ494" i="1"/>
  <c r="AS493" i="1"/>
  <c r="AQ493" i="1"/>
  <c r="AS492" i="1"/>
  <c r="AQ492" i="1"/>
  <c r="AS491" i="1"/>
  <c r="AQ491" i="1"/>
  <c r="AS490" i="1"/>
  <c r="AQ490" i="1"/>
  <c r="AS489" i="1"/>
  <c r="AQ489" i="1"/>
  <c r="AS488" i="1"/>
  <c r="AQ488" i="1"/>
  <c r="AS487" i="1"/>
  <c r="AQ487" i="1"/>
  <c r="AS486" i="1"/>
  <c r="AQ486" i="1"/>
  <c r="AS485" i="1"/>
  <c r="AQ485" i="1"/>
  <c r="AS484" i="1"/>
  <c r="AQ484" i="1"/>
  <c r="AS483" i="1"/>
  <c r="AQ483" i="1"/>
  <c r="AS482" i="1"/>
  <c r="AQ482" i="1"/>
  <c r="AS481" i="1"/>
  <c r="AQ481" i="1"/>
  <c r="AS480" i="1"/>
  <c r="AQ480" i="1"/>
  <c r="AS479" i="1"/>
  <c r="AQ479" i="1"/>
  <c r="AS478" i="1"/>
  <c r="AQ478" i="1"/>
  <c r="AS477" i="1"/>
  <c r="AQ477" i="1"/>
  <c r="AS476" i="1"/>
  <c r="AQ476" i="1"/>
  <c r="AS475" i="1"/>
  <c r="AQ475" i="1"/>
  <c r="AS474" i="1"/>
  <c r="AQ474" i="1"/>
  <c r="AS473" i="1"/>
  <c r="AQ473" i="1"/>
  <c r="AS472" i="1"/>
  <c r="AQ472" i="1"/>
  <c r="AS471" i="1"/>
  <c r="AQ471" i="1"/>
  <c r="AS470" i="1"/>
  <c r="AQ470" i="1"/>
  <c r="AS469" i="1"/>
  <c r="AQ469" i="1"/>
  <c r="AS468" i="1"/>
  <c r="AQ468" i="1"/>
  <c r="AS467" i="1"/>
  <c r="AQ467" i="1"/>
  <c r="AS466" i="1"/>
  <c r="AQ466" i="1"/>
  <c r="AS465" i="1"/>
  <c r="AQ465" i="1"/>
  <c r="AS464" i="1"/>
  <c r="AQ464" i="1"/>
  <c r="AS463" i="1"/>
  <c r="AQ463" i="1"/>
  <c r="AS462" i="1"/>
  <c r="AQ462" i="1"/>
  <c r="AS461" i="1"/>
  <c r="AQ461" i="1"/>
  <c r="AS460" i="1"/>
  <c r="AQ460" i="1"/>
  <c r="AS459" i="1"/>
  <c r="AQ459" i="1"/>
  <c r="AS458" i="1"/>
  <c r="AQ458" i="1"/>
  <c r="AS457" i="1"/>
  <c r="AQ457" i="1"/>
  <c r="AS456" i="1"/>
  <c r="AQ456" i="1"/>
  <c r="AS455" i="1"/>
  <c r="AQ455" i="1"/>
  <c r="AS454" i="1"/>
  <c r="AQ454" i="1"/>
  <c r="AS453" i="1"/>
  <c r="AQ453" i="1"/>
  <c r="AS452" i="1"/>
  <c r="AQ452" i="1"/>
  <c r="AS451" i="1"/>
  <c r="AQ451" i="1"/>
  <c r="AS450" i="1"/>
  <c r="AQ450" i="1"/>
  <c r="AS449" i="1"/>
  <c r="AQ449" i="1"/>
  <c r="AS448" i="1"/>
  <c r="AQ448" i="1"/>
  <c r="AS447" i="1"/>
  <c r="AQ447" i="1"/>
  <c r="AS446" i="1"/>
  <c r="AQ446" i="1"/>
  <c r="AS445" i="1"/>
  <c r="AQ445" i="1"/>
  <c r="AS444" i="1"/>
  <c r="AQ444" i="1"/>
  <c r="AS443" i="1"/>
  <c r="AQ443" i="1"/>
  <c r="AS442" i="1"/>
  <c r="AQ442" i="1"/>
  <c r="AS441" i="1"/>
  <c r="AQ441" i="1"/>
  <c r="AS440" i="1"/>
  <c r="AQ440" i="1"/>
  <c r="AS439" i="1"/>
  <c r="AQ439" i="1"/>
  <c r="AS438" i="1"/>
  <c r="AQ438" i="1"/>
  <c r="AS437" i="1"/>
  <c r="AQ437" i="1"/>
  <c r="AS436" i="1"/>
  <c r="AQ436" i="1"/>
  <c r="AS435" i="1"/>
  <c r="AQ435" i="1"/>
  <c r="AS434" i="1"/>
  <c r="AQ434" i="1"/>
  <c r="AS433" i="1"/>
  <c r="AQ433" i="1"/>
  <c r="AS432" i="1"/>
  <c r="AQ432" i="1"/>
  <c r="AS431" i="1"/>
  <c r="AQ431" i="1"/>
  <c r="AS430" i="1"/>
  <c r="AQ430" i="1"/>
  <c r="AS429" i="1"/>
  <c r="AQ429" i="1"/>
  <c r="AS428" i="1"/>
  <c r="AQ428" i="1"/>
  <c r="AS427" i="1"/>
  <c r="AQ427" i="1"/>
  <c r="AS426" i="1"/>
  <c r="AQ426" i="1"/>
  <c r="AS425" i="1"/>
  <c r="AQ425" i="1"/>
  <c r="AS424" i="1"/>
  <c r="AQ424" i="1"/>
  <c r="AS423" i="1"/>
  <c r="AQ423" i="1"/>
  <c r="AS422" i="1"/>
  <c r="AQ422" i="1"/>
  <c r="AS421" i="1"/>
  <c r="AQ421" i="1"/>
  <c r="AS420" i="1"/>
  <c r="AQ420" i="1"/>
  <c r="AS419" i="1"/>
  <c r="AQ419" i="1"/>
  <c r="AS418" i="1"/>
  <c r="AQ418" i="1"/>
  <c r="AS417" i="1"/>
  <c r="AQ417" i="1"/>
  <c r="AS416" i="1"/>
  <c r="AQ416" i="1"/>
  <c r="AS415" i="1"/>
  <c r="AQ415" i="1"/>
  <c r="AS414" i="1"/>
  <c r="AQ414" i="1"/>
  <c r="AS413" i="1"/>
  <c r="AQ413" i="1"/>
  <c r="AS412" i="1"/>
  <c r="AQ412" i="1"/>
  <c r="AS411" i="1"/>
  <c r="AQ411" i="1"/>
  <c r="AS410" i="1"/>
  <c r="AQ410" i="1"/>
  <c r="AS409" i="1"/>
  <c r="AQ409" i="1"/>
  <c r="AS408" i="1"/>
  <c r="AQ408" i="1"/>
  <c r="AS407" i="1"/>
  <c r="AQ407" i="1"/>
  <c r="AS406" i="1"/>
  <c r="AQ406" i="1"/>
  <c r="AS405" i="1"/>
  <c r="AQ405" i="1"/>
  <c r="AS404" i="1"/>
  <c r="AQ404" i="1"/>
  <c r="AS403" i="1"/>
  <c r="AQ403" i="1"/>
  <c r="AS402" i="1"/>
  <c r="AQ402" i="1"/>
  <c r="AS401" i="1"/>
  <c r="AQ401" i="1"/>
  <c r="AS400" i="1"/>
  <c r="AQ400" i="1"/>
  <c r="AS399" i="1"/>
  <c r="AQ399" i="1"/>
  <c r="AS398" i="1"/>
  <c r="AQ398" i="1"/>
  <c r="AS397" i="1"/>
  <c r="AQ397" i="1"/>
  <c r="AS396" i="1"/>
  <c r="AQ396" i="1"/>
  <c r="AS395" i="1"/>
  <c r="AQ395" i="1"/>
  <c r="AS394" i="1"/>
  <c r="AQ394" i="1"/>
  <c r="AS393" i="1"/>
  <c r="AQ393" i="1"/>
  <c r="AS392" i="1"/>
  <c r="AQ392" i="1"/>
  <c r="AS391" i="1"/>
  <c r="AQ391" i="1"/>
  <c r="AS390" i="1"/>
  <c r="AQ390" i="1"/>
  <c r="AS389" i="1"/>
  <c r="AQ389" i="1"/>
  <c r="AS388" i="1"/>
  <c r="AQ388" i="1"/>
  <c r="AS387" i="1"/>
  <c r="AQ387" i="1"/>
  <c r="AS386" i="1"/>
  <c r="AQ386" i="1"/>
  <c r="AS385" i="1"/>
  <c r="AQ385" i="1"/>
  <c r="AS384" i="1"/>
  <c r="AQ384" i="1"/>
  <c r="AS383" i="1"/>
  <c r="AQ383" i="1"/>
  <c r="AS382" i="1"/>
  <c r="AQ382" i="1"/>
  <c r="AS381" i="1"/>
  <c r="AQ381" i="1"/>
  <c r="AS380" i="1"/>
  <c r="AQ380" i="1"/>
  <c r="AS379" i="1"/>
  <c r="AQ379" i="1"/>
  <c r="AS378" i="1"/>
  <c r="AQ378" i="1"/>
  <c r="AS377" i="1"/>
  <c r="AQ377" i="1"/>
  <c r="AS376" i="1"/>
  <c r="AQ376" i="1"/>
  <c r="AS375" i="1"/>
  <c r="AQ375" i="1"/>
  <c r="AS374" i="1"/>
  <c r="AQ374" i="1"/>
  <c r="AS373" i="1"/>
  <c r="AQ373" i="1"/>
  <c r="AS372" i="1"/>
  <c r="AQ372" i="1"/>
  <c r="AS371" i="1"/>
  <c r="AQ371" i="1"/>
  <c r="AS370" i="1"/>
  <c r="AQ370" i="1"/>
  <c r="AS369" i="1"/>
  <c r="AQ369" i="1"/>
  <c r="AS368" i="1"/>
  <c r="AQ368" i="1"/>
  <c r="AS367" i="1"/>
  <c r="AQ367" i="1"/>
  <c r="AS366" i="1"/>
  <c r="AQ366" i="1"/>
  <c r="AS365" i="1"/>
  <c r="AQ365" i="1"/>
  <c r="AS364" i="1"/>
  <c r="AQ364" i="1"/>
  <c r="AS363" i="1"/>
  <c r="AQ363" i="1"/>
  <c r="AS362" i="1"/>
  <c r="AQ362" i="1"/>
  <c r="AS361" i="1"/>
  <c r="AQ361" i="1"/>
  <c r="AS360" i="1"/>
  <c r="AQ360" i="1"/>
  <c r="AS359" i="1"/>
  <c r="AQ359" i="1"/>
  <c r="AS358" i="1"/>
  <c r="AQ358" i="1"/>
  <c r="AS357" i="1"/>
  <c r="AQ357" i="1"/>
  <c r="AS356" i="1"/>
  <c r="AQ356" i="1"/>
  <c r="AS355" i="1"/>
  <c r="AQ355" i="1"/>
  <c r="AS354" i="1"/>
  <c r="AQ354" i="1"/>
  <c r="AS353" i="1"/>
  <c r="AQ353" i="1"/>
  <c r="AS352" i="1"/>
  <c r="AQ352" i="1"/>
  <c r="AS351" i="1"/>
  <c r="AQ351" i="1"/>
  <c r="AS350" i="1"/>
  <c r="AQ350" i="1"/>
  <c r="AS349" i="1"/>
  <c r="AQ349" i="1"/>
  <c r="AS348" i="1"/>
  <c r="AQ348" i="1"/>
  <c r="AS347" i="1"/>
  <c r="AQ347" i="1"/>
  <c r="AS346" i="1"/>
  <c r="AQ346" i="1"/>
  <c r="AS345" i="1"/>
  <c r="AQ345" i="1"/>
  <c r="AS344" i="1"/>
  <c r="AQ344" i="1"/>
  <c r="AS343" i="1"/>
  <c r="AQ343" i="1"/>
  <c r="AS342" i="1"/>
  <c r="AQ342" i="1"/>
  <c r="AS341" i="1"/>
  <c r="AQ341" i="1"/>
  <c r="AS340" i="1"/>
  <c r="AQ340" i="1"/>
  <c r="AS339" i="1"/>
  <c r="AQ339" i="1"/>
  <c r="AS338" i="1"/>
  <c r="AQ338" i="1"/>
  <c r="AS337" i="1"/>
  <c r="AQ337" i="1"/>
  <c r="AS336" i="1"/>
  <c r="AQ336" i="1"/>
  <c r="AS335" i="1"/>
  <c r="AQ335" i="1"/>
  <c r="AS334" i="1"/>
  <c r="AQ334" i="1"/>
  <c r="AS333" i="1"/>
  <c r="AQ333" i="1"/>
  <c r="AS332" i="1"/>
  <c r="AQ332" i="1"/>
  <c r="AS331" i="1"/>
  <c r="AQ331" i="1"/>
  <c r="AS330" i="1"/>
  <c r="AQ330" i="1"/>
  <c r="AS329" i="1"/>
  <c r="AQ329" i="1"/>
  <c r="AS328" i="1"/>
  <c r="AQ328" i="1"/>
  <c r="AS327" i="1"/>
  <c r="AQ327" i="1"/>
  <c r="AS326" i="1"/>
  <c r="AQ326" i="1"/>
  <c r="AS325" i="1"/>
  <c r="AQ325" i="1"/>
  <c r="AS324" i="1"/>
  <c r="AQ324" i="1"/>
  <c r="AS323" i="1"/>
  <c r="AQ323" i="1"/>
  <c r="AS322" i="1"/>
  <c r="AQ322" i="1"/>
  <c r="AS321" i="1"/>
  <c r="AQ321" i="1"/>
  <c r="AS320" i="1"/>
  <c r="AQ320" i="1"/>
  <c r="AS319" i="1"/>
  <c r="AQ319" i="1"/>
  <c r="AS318" i="1"/>
  <c r="AQ318" i="1"/>
  <c r="AS317" i="1"/>
  <c r="AQ317" i="1"/>
  <c r="AS316" i="1"/>
  <c r="AQ316" i="1"/>
  <c r="AS315" i="1"/>
  <c r="AQ315" i="1"/>
  <c r="AS314" i="1"/>
  <c r="AQ314" i="1"/>
  <c r="AS313" i="1"/>
  <c r="AQ313" i="1"/>
  <c r="AS312" i="1"/>
  <c r="AQ312" i="1"/>
  <c r="AS311" i="1"/>
  <c r="AQ311" i="1"/>
  <c r="AS310" i="1"/>
  <c r="AQ310" i="1"/>
  <c r="AS309" i="1"/>
  <c r="AQ309" i="1"/>
  <c r="AS308" i="1"/>
  <c r="AQ308" i="1"/>
  <c r="AS307" i="1"/>
  <c r="AQ307" i="1"/>
  <c r="AS306" i="1"/>
  <c r="AQ306" i="1"/>
  <c r="AS305" i="1"/>
  <c r="AQ305" i="1"/>
  <c r="AS304" i="1"/>
  <c r="AQ304" i="1"/>
  <c r="AS303" i="1"/>
  <c r="AQ303" i="1"/>
  <c r="AS302" i="1"/>
  <c r="AQ302" i="1"/>
  <c r="AS301" i="1"/>
  <c r="AQ301" i="1"/>
  <c r="AS300" i="1"/>
  <c r="AQ300" i="1"/>
  <c r="AS299" i="1"/>
  <c r="AQ299" i="1"/>
  <c r="AS298" i="1"/>
  <c r="AQ298" i="1"/>
  <c r="AS297" i="1"/>
  <c r="AQ297" i="1"/>
  <c r="AS296" i="1"/>
  <c r="AQ296" i="1"/>
  <c r="AS295" i="1"/>
  <c r="AQ295" i="1"/>
  <c r="AS294" i="1"/>
  <c r="AQ294" i="1"/>
  <c r="AS293" i="1"/>
  <c r="AQ293" i="1"/>
  <c r="AS292" i="1"/>
  <c r="AQ292" i="1"/>
  <c r="AS291" i="1"/>
  <c r="AQ291" i="1"/>
  <c r="AS290" i="1"/>
  <c r="AQ290" i="1"/>
  <c r="AS289" i="1"/>
  <c r="AQ289" i="1"/>
  <c r="AS288" i="1"/>
  <c r="AQ288" i="1"/>
  <c r="AS287" i="1"/>
  <c r="AQ287" i="1"/>
  <c r="AS286" i="1"/>
  <c r="AQ286" i="1"/>
  <c r="AS285" i="1"/>
  <c r="AQ285" i="1"/>
  <c r="AS284" i="1"/>
  <c r="AQ284" i="1"/>
  <c r="AS283" i="1"/>
  <c r="AQ283" i="1"/>
  <c r="AS282" i="1"/>
  <c r="AQ282" i="1"/>
  <c r="AS281" i="1"/>
  <c r="AQ281" i="1"/>
  <c r="AS280" i="1"/>
  <c r="AQ280" i="1"/>
  <c r="AS279" i="1"/>
  <c r="AQ279" i="1"/>
  <c r="AS278" i="1"/>
  <c r="AQ278" i="1"/>
  <c r="AS277" i="1"/>
  <c r="AQ277" i="1"/>
  <c r="AS276" i="1"/>
  <c r="AQ276" i="1"/>
  <c r="AS275" i="1"/>
  <c r="AQ275" i="1"/>
  <c r="AS274" i="1"/>
  <c r="AQ274" i="1"/>
  <c r="AS273" i="1"/>
  <c r="AQ273" i="1"/>
  <c r="AS272" i="1"/>
  <c r="AQ272" i="1"/>
  <c r="AS271" i="1"/>
  <c r="AQ271" i="1"/>
  <c r="AS270" i="1"/>
  <c r="AQ270" i="1"/>
  <c r="AS269" i="1"/>
  <c r="AQ269" i="1"/>
  <c r="AS268" i="1"/>
  <c r="AQ268" i="1"/>
  <c r="AS267" i="1"/>
  <c r="AQ267" i="1"/>
  <c r="AS266" i="1"/>
  <c r="AQ266" i="1"/>
  <c r="AS265" i="1"/>
  <c r="AQ265" i="1"/>
  <c r="AS264" i="1"/>
  <c r="AQ264" i="1"/>
  <c r="AS263" i="1"/>
  <c r="AQ263" i="1"/>
  <c r="AS262" i="1"/>
  <c r="AQ262" i="1"/>
  <c r="AS261" i="1"/>
  <c r="AQ261" i="1"/>
  <c r="AS260" i="1"/>
  <c r="AQ260" i="1"/>
  <c r="AS259" i="1"/>
  <c r="AQ259" i="1"/>
  <c r="AS258" i="1"/>
  <c r="AQ258" i="1"/>
  <c r="AS257" i="1"/>
  <c r="AQ257" i="1"/>
  <c r="AS256" i="1"/>
  <c r="AQ256" i="1"/>
  <c r="AS255" i="1"/>
  <c r="AQ255" i="1"/>
  <c r="AS254" i="1"/>
  <c r="AQ254" i="1"/>
  <c r="AS253" i="1"/>
  <c r="AQ253" i="1"/>
  <c r="AS252" i="1"/>
  <c r="AQ252" i="1"/>
  <c r="AS251" i="1"/>
  <c r="AQ251" i="1"/>
  <c r="AS250" i="1"/>
  <c r="AQ250" i="1"/>
  <c r="AS249" i="1"/>
  <c r="AQ249" i="1"/>
  <c r="AS248" i="1"/>
  <c r="AQ248" i="1"/>
  <c r="AS247" i="1"/>
  <c r="AQ247" i="1"/>
  <c r="AS246" i="1"/>
  <c r="AQ246" i="1"/>
  <c r="AS245" i="1"/>
  <c r="AQ245" i="1"/>
  <c r="AS244" i="1"/>
  <c r="AQ244" i="1"/>
  <c r="AS243" i="1"/>
  <c r="AQ243" i="1"/>
  <c r="AS242" i="1"/>
  <c r="AQ242" i="1"/>
  <c r="AS241" i="1"/>
  <c r="AQ241" i="1"/>
  <c r="AS240" i="1"/>
  <c r="AQ240" i="1"/>
  <c r="AS239" i="1"/>
  <c r="AQ239" i="1"/>
  <c r="AS238" i="1"/>
  <c r="AQ238" i="1"/>
  <c r="AS237" i="1"/>
  <c r="AQ237" i="1"/>
  <c r="AS236" i="1"/>
  <c r="AQ236" i="1"/>
  <c r="AS235" i="1"/>
  <c r="AQ235" i="1"/>
  <c r="AS234" i="1"/>
  <c r="AQ234" i="1"/>
  <c r="AS233" i="1"/>
  <c r="AQ233" i="1"/>
  <c r="AS232" i="1"/>
  <c r="AQ232" i="1"/>
  <c r="AS231" i="1"/>
  <c r="AQ231" i="1"/>
  <c r="AS230" i="1"/>
  <c r="AQ230" i="1"/>
  <c r="AS229" i="1"/>
  <c r="AQ229" i="1"/>
  <c r="AS228" i="1"/>
  <c r="AQ228" i="1"/>
  <c r="AS227" i="1"/>
  <c r="AQ227" i="1"/>
  <c r="AS226" i="1"/>
  <c r="AQ226" i="1"/>
  <c r="AS225" i="1"/>
  <c r="AQ225" i="1"/>
  <c r="AS224" i="1"/>
  <c r="AQ224" i="1"/>
  <c r="AS223" i="1"/>
  <c r="AQ223" i="1"/>
  <c r="AS222" i="1"/>
  <c r="AQ222" i="1"/>
  <c r="AS221" i="1"/>
  <c r="AQ221" i="1"/>
  <c r="AS220" i="1"/>
  <c r="AQ220" i="1"/>
  <c r="AS219" i="1"/>
  <c r="AQ219" i="1"/>
  <c r="AS218" i="1"/>
  <c r="AQ218" i="1"/>
  <c r="AS217" i="1"/>
  <c r="AQ217" i="1"/>
  <c r="AS216" i="1"/>
  <c r="AQ216" i="1"/>
  <c r="AS215" i="1"/>
  <c r="AQ215" i="1"/>
  <c r="AS214" i="1"/>
  <c r="AQ214" i="1"/>
  <c r="AS213" i="1"/>
  <c r="AQ213" i="1"/>
  <c r="AS212" i="1"/>
  <c r="AQ212" i="1"/>
  <c r="AS211" i="1"/>
  <c r="AQ211" i="1"/>
  <c r="AS210" i="1"/>
  <c r="AQ210" i="1"/>
  <c r="AS209" i="1"/>
  <c r="AQ209" i="1"/>
  <c r="AS208" i="1"/>
  <c r="AQ208" i="1"/>
  <c r="AS207" i="1"/>
  <c r="AQ207" i="1"/>
  <c r="AS206" i="1"/>
  <c r="AQ206" i="1"/>
  <c r="AS205" i="1"/>
  <c r="AQ205" i="1"/>
  <c r="AS204" i="1"/>
  <c r="AQ204" i="1"/>
  <c r="AS203" i="1"/>
  <c r="AQ203" i="1"/>
  <c r="AS202" i="1"/>
  <c r="AQ202" i="1"/>
  <c r="AS201" i="1"/>
  <c r="AQ201" i="1"/>
  <c r="AS200" i="1"/>
  <c r="AQ200" i="1"/>
  <c r="AS199" i="1"/>
  <c r="AQ199" i="1"/>
  <c r="AS198" i="1"/>
  <c r="AQ198" i="1"/>
  <c r="AS197" i="1"/>
  <c r="AQ197" i="1"/>
  <c r="AS196" i="1"/>
  <c r="AQ196" i="1"/>
  <c r="AS195" i="1"/>
  <c r="AQ195" i="1"/>
  <c r="AS194" i="1"/>
  <c r="AQ194" i="1"/>
  <c r="AS193" i="1"/>
  <c r="AQ193" i="1"/>
  <c r="AS192" i="1"/>
  <c r="AQ192" i="1"/>
  <c r="AS191" i="1"/>
  <c r="AQ191" i="1"/>
  <c r="AS190" i="1"/>
  <c r="AQ190" i="1"/>
  <c r="AS189" i="1"/>
  <c r="AQ189" i="1"/>
  <c r="AS188" i="1"/>
  <c r="AQ188" i="1"/>
  <c r="AS187" i="1"/>
  <c r="AQ187" i="1"/>
  <c r="AS186" i="1"/>
  <c r="AQ186" i="1"/>
  <c r="AS185" i="1"/>
  <c r="AQ185" i="1"/>
  <c r="AS184" i="1"/>
  <c r="AQ184" i="1"/>
  <c r="AS183" i="1"/>
  <c r="AQ183" i="1"/>
  <c r="AS182" i="1"/>
  <c r="AQ182" i="1"/>
  <c r="AS181" i="1"/>
  <c r="AQ181" i="1"/>
  <c r="AS180" i="1"/>
  <c r="AQ180" i="1"/>
  <c r="AS179" i="1"/>
  <c r="AQ179" i="1"/>
  <c r="AS178" i="1"/>
  <c r="AQ178" i="1"/>
  <c r="AS177" i="1"/>
  <c r="AQ177" i="1"/>
  <c r="AS176" i="1"/>
  <c r="AQ176" i="1"/>
  <c r="AS175" i="1"/>
  <c r="AQ175" i="1"/>
  <c r="AS174" i="1"/>
  <c r="AQ174" i="1"/>
  <c r="AS173" i="1"/>
  <c r="AQ173" i="1"/>
  <c r="AS172" i="1"/>
  <c r="AQ172" i="1"/>
  <c r="AS171" i="1"/>
  <c r="AQ171" i="1"/>
  <c r="AS170" i="1"/>
  <c r="AQ170" i="1"/>
  <c r="AS169" i="1"/>
  <c r="AQ169" i="1"/>
  <c r="AS168" i="1"/>
  <c r="AQ168" i="1"/>
  <c r="AS167" i="1"/>
  <c r="AQ167" i="1"/>
  <c r="AS166" i="1"/>
  <c r="AQ166" i="1"/>
  <c r="AS165" i="1"/>
  <c r="AQ165" i="1"/>
  <c r="AS164" i="1"/>
  <c r="AQ164" i="1"/>
  <c r="AS163" i="1"/>
  <c r="AQ163" i="1"/>
  <c r="AS162" i="1"/>
  <c r="AQ162" i="1"/>
  <c r="AS161" i="1"/>
  <c r="AQ161" i="1"/>
  <c r="AS160" i="1"/>
  <c r="AQ160" i="1"/>
  <c r="AS159" i="1"/>
  <c r="AQ159" i="1"/>
  <c r="AS158" i="1"/>
  <c r="AQ158" i="1"/>
  <c r="AS157" i="1"/>
  <c r="AQ157" i="1"/>
  <c r="AS156" i="1"/>
  <c r="AQ156" i="1"/>
  <c r="AS155" i="1"/>
  <c r="AQ155" i="1"/>
  <c r="AS154" i="1"/>
  <c r="AQ154" i="1"/>
  <c r="AS153" i="1"/>
  <c r="AQ153" i="1"/>
  <c r="AS152" i="1"/>
  <c r="AQ152" i="1"/>
  <c r="AS151" i="1"/>
  <c r="AQ151" i="1"/>
  <c r="AS150" i="1"/>
  <c r="AQ150" i="1"/>
  <c r="AS149" i="1"/>
  <c r="AQ149" i="1"/>
  <c r="AS148" i="1"/>
  <c r="AQ148" i="1"/>
  <c r="AS147" i="1"/>
  <c r="AQ147" i="1"/>
  <c r="AS146" i="1"/>
  <c r="AQ146" i="1"/>
  <c r="AS145" i="1"/>
  <c r="AQ145" i="1"/>
  <c r="AS144" i="1"/>
  <c r="AQ144" i="1"/>
  <c r="AS143" i="1"/>
  <c r="AQ143" i="1"/>
  <c r="AS142" i="1"/>
  <c r="AQ142" i="1"/>
  <c r="AS141" i="1"/>
  <c r="AQ141" i="1"/>
  <c r="AS140" i="1"/>
  <c r="AQ140" i="1"/>
  <c r="AS139" i="1"/>
  <c r="AQ139" i="1"/>
  <c r="AS138" i="1"/>
  <c r="AQ138" i="1"/>
  <c r="AS137" i="1"/>
  <c r="AQ137" i="1"/>
  <c r="AS136" i="1"/>
  <c r="AQ136" i="1"/>
  <c r="AS135" i="1"/>
  <c r="AQ135" i="1"/>
  <c r="AS134" i="1"/>
  <c r="AQ134" i="1"/>
  <c r="AS133" i="1"/>
  <c r="AQ133" i="1"/>
  <c r="AS132" i="1"/>
  <c r="AQ132" i="1"/>
  <c r="AS131" i="1"/>
  <c r="AQ131" i="1"/>
  <c r="AS130" i="1"/>
  <c r="AQ130" i="1"/>
  <c r="AS129" i="1"/>
  <c r="AQ129" i="1"/>
  <c r="AS128" i="1"/>
  <c r="AQ128" i="1"/>
  <c r="AS127" i="1"/>
  <c r="AQ127" i="1"/>
  <c r="AS126" i="1"/>
  <c r="AQ126" i="1"/>
  <c r="AS125" i="1"/>
  <c r="AQ125" i="1"/>
  <c r="AS124" i="1"/>
  <c r="AQ124" i="1"/>
  <c r="AS123" i="1"/>
  <c r="AQ123" i="1"/>
  <c r="AS122" i="1"/>
  <c r="AQ122" i="1"/>
  <c r="AS121" i="1"/>
  <c r="AQ121" i="1"/>
  <c r="AS120" i="1"/>
  <c r="AQ120" i="1"/>
  <c r="AS119" i="1"/>
  <c r="AQ119" i="1"/>
  <c r="AS118" i="1"/>
  <c r="AQ118" i="1"/>
  <c r="AS117" i="1"/>
  <c r="AQ117" i="1"/>
  <c r="AS116" i="1"/>
  <c r="AQ116" i="1"/>
  <c r="AS115" i="1"/>
  <c r="AQ115" i="1"/>
  <c r="AS114" i="1"/>
  <c r="AQ114" i="1"/>
  <c r="AS113" i="1"/>
  <c r="AQ113" i="1"/>
  <c r="AS112" i="1"/>
  <c r="AQ112" i="1"/>
  <c r="AS111" i="1"/>
  <c r="AQ111" i="1"/>
  <c r="AS110" i="1"/>
  <c r="AQ110" i="1"/>
  <c r="AS109" i="1"/>
  <c r="AQ109" i="1"/>
  <c r="AS108" i="1"/>
  <c r="AQ108" i="1"/>
  <c r="AS107" i="1"/>
  <c r="AQ107" i="1"/>
  <c r="AS106" i="1"/>
  <c r="AQ106" i="1"/>
  <c r="AS105" i="1"/>
  <c r="AQ105" i="1"/>
  <c r="AS104" i="1"/>
  <c r="AQ104" i="1"/>
  <c r="AS103" i="1"/>
  <c r="AQ103" i="1"/>
  <c r="AS102" i="1"/>
  <c r="AQ102" i="1"/>
  <c r="AS101" i="1"/>
  <c r="AQ101" i="1"/>
  <c r="AS100" i="1"/>
  <c r="AQ100" i="1"/>
  <c r="AS99" i="1"/>
  <c r="AQ99" i="1"/>
  <c r="AS98" i="1"/>
  <c r="AQ98" i="1"/>
  <c r="AS97" i="1"/>
  <c r="AQ97" i="1"/>
  <c r="AS96" i="1"/>
  <c r="AQ96" i="1"/>
  <c r="AS95" i="1"/>
  <c r="AQ95" i="1"/>
  <c r="AS94" i="1"/>
  <c r="AQ94" i="1"/>
  <c r="AS93" i="1"/>
  <c r="AQ93" i="1"/>
  <c r="AS92" i="1"/>
  <c r="AQ92" i="1"/>
  <c r="AS91" i="1"/>
  <c r="AQ91" i="1"/>
  <c r="AS90" i="1"/>
  <c r="AQ90" i="1"/>
  <c r="AS89" i="1"/>
  <c r="AQ89" i="1"/>
  <c r="AS88" i="1"/>
  <c r="AQ88" i="1"/>
  <c r="AS87" i="1"/>
  <c r="AQ87" i="1"/>
  <c r="AS86" i="1"/>
  <c r="AQ86" i="1"/>
  <c r="AS85" i="1"/>
  <c r="AQ85" i="1"/>
  <c r="AS84" i="1"/>
  <c r="AQ84" i="1"/>
  <c r="AS83" i="1"/>
  <c r="AQ83" i="1"/>
  <c r="AS82" i="1"/>
  <c r="AQ82" i="1"/>
  <c r="AS81" i="1"/>
  <c r="AQ81" i="1"/>
  <c r="AS80" i="1"/>
  <c r="AQ80" i="1"/>
  <c r="AS79" i="1"/>
  <c r="AQ79" i="1"/>
  <c r="AS78" i="1"/>
  <c r="AQ78" i="1"/>
  <c r="AS77" i="1"/>
  <c r="AQ77" i="1"/>
  <c r="AS76" i="1"/>
  <c r="AQ76" i="1"/>
  <c r="AS75" i="1"/>
  <c r="AQ75" i="1"/>
  <c r="AS74" i="1"/>
  <c r="AQ74" i="1"/>
  <c r="AS73" i="1"/>
  <c r="AQ73" i="1"/>
  <c r="AS72" i="1"/>
  <c r="AQ72" i="1"/>
  <c r="AS71" i="1"/>
  <c r="AQ71" i="1"/>
  <c r="AS70" i="1"/>
  <c r="AQ70" i="1"/>
  <c r="AS69" i="1"/>
  <c r="AQ69" i="1"/>
  <c r="AS68" i="1"/>
  <c r="AQ68" i="1"/>
  <c r="AS67" i="1"/>
  <c r="AQ67" i="1"/>
  <c r="AS66" i="1"/>
  <c r="AQ66" i="1"/>
  <c r="AS65" i="1"/>
  <c r="AQ65" i="1"/>
  <c r="AS64" i="1"/>
  <c r="AQ64" i="1"/>
  <c r="AS63" i="1"/>
  <c r="AQ63" i="1"/>
  <c r="AS62" i="1"/>
  <c r="AQ62" i="1"/>
  <c r="AS61" i="1"/>
  <c r="AQ61" i="1"/>
  <c r="AS60" i="1"/>
  <c r="AQ60" i="1"/>
  <c r="AS59" i="1"/>
  <c r="AQ59" i="1"/>
  <c r="AS58" i="1"/>
  <c r="AQ58" i="1"/>
  <c r="AS57" i="1"/>
  <c r="AQ57" i="1"/>
  <c r="AS56" i="1"/>
  <c r="AQ56" i="1"/>
  <c r="AS55" i="1"/>
  <c r="AQ55" i="1"/>
  <c r="AS54" i="1"/>
  <c r="AQ54" i="1"/>
  <c r="AS53" i="1"/>
  <c r="AQ53" i="1"/>
  <c r="AS52" i="1"/>
  <c r="AQ52" i="1"/>
  <c r="AS51" i="1"/>
  <c r="AQ51" i="1"/>
  <c r="AS50" i="1"/>
  <c r="AQ50" i="1"/>
  <c r="AS49" i="1"/>
  <c r="AQ49" i="1"/>
  <c r="AS48" i="1"/>
  <c r="AQ48" i="1"/>
  <c r="AS47" i="1"/>
  <c r="AQ47" i="1"/>
  <c r="AS46" i="1"/>
  <c r="AQ46" i="1"/>
  <c r="AS45" i="1"/>
  <c r="AQ45" i="1"/>
  <c r="AS44" i="1"/>
  <c r="AQ44" i="1"/>
  <c r="AS43" i="1"/>
  <c r="AQ43" i="1"/>
  <c r="AS42" i="1"/>
  <c r="AQ42" i="1"/>
  <c r="AS41" i="1"/>
  <c r="AQ41" i="1"/>
  <c r="AS40" i="1"/>
  <c r="AQ40" i="1"/>
  <c r="AS39" i="1"/>
  <c r="AQ39" i="1"/>
  <c r="AS38" i="1"/>
  <c r="AQ38" i="1"/>
  <c r="AS37" i="1"/>
  <c r="AQ37" i="1"/>
  <c r="AS36" i="1"/>
  <c r="AQ36" i="1"/>
  <c r="AS35" i="1"/>
  <c r="AQ35" i="1"/>
  <c r="AS34" i="1"/>
  <c r="AQ34" i="1"/>
  <c r="AS33" i="1"/>
  <c r="AQ33" i="1"/>
  <c r="AS32" i="1"/>
  <c r="AQ32" i="1"/>
  <c r="AS31" i="1"/>
  <c r="AQ31" i="1"/>
  <c r="AS30" i="1"/>
  <c r="AQ30" i="1"/>
  <c r="AS29" i="1"/>
  <c r="AQ29" i="1"/>
  <c r="AS28" i="1"/>
  <c r="AQ28" i="1"/>
  <c r="AS27" i="1"/>
  <c r="AQ27" i="1"/>
  <c r="AS26" i="1"/>
  <c r="AQ26" i="1"/>
  <c r="AS25" i="1"/>
  <c r="AQ25" i="1"/>
  <c r="AS24" i="1"/>
  <c r="AQ24" i="1"/>
  <c r="AS23" i="1"/>
  <c r="AQ23" i="1"/>
  <c r="AS22" i="1"/>
  <c r="AQ22" i="1"/>
  <c r="AS21" i="1"/>
  <c r="AQ21" i="1"/>
  <c r="AK376" i="9" l="1"/>
  <c r="AK106" i="9"/>
  <c r="AK107" i="9"/>
  <c r="AK197" i="9"/>
  <c r="AK23" i="9"/>
  <c r="AK216" i="9"/>
  <c r="AK176" i="9"/>
  <c r="AK143" i="9"/>
  <c r="AK202" i="9"/>
  <c r="AK188" i="9"/>
  <c r="AK243" i="9"/>
  <c r="AK349" i="9"/>
  <c r="AK239" i="9"/>
  <c r="AK313" i="9"/>
  <c r="AK217" i="9"/>
  <c r="AK98" i="9"/>
  <c r="AK291" i="9"/>
  <c r="AK308" i="9"/>
  <c r="AK134" i="9"/>
  <c r="AK327" i="9"/>
  <c r="AK241" i="9"/>
  <c r="AK257" i="9"/>
  <c r="AK121" i="9"/>
  <c r="AK330" i="9"/>
  <c r="AK316" i="9"/>
  <c r="AK142" i="9"/>
  <c r="AK348" i="9"/>
  <c r="AK193" i="9"/>
  <c r="AK139" i="9"/>
  <c r="AK229" i="9"/>
  <c r="AK55" i="9"/>
  <c r="AK248" i="9"/>
  <c r="AK128" i="9"/>
  <c r="AK209" i="9"/>
  <c r="AK64" i="9"/>
  <c r="AK49" i="9"/>
  <c r="AK84" i="9"/>
  <c r="AK181" i="9"/>
  <c r="AK374" i="9"/>
  <c r="AK200" i="9"/>
  <c r="AK65" i="9"/>
  <c r="AK307" i="9"/>
  <c r="AK146" i="9"/>
  <c r="AK155" i="9"/>
  <c r="AK245" i="9"/>
  <c r="AK273" i="9"/>
  <c r="AK45" i="9"/>
  <c r="AK360" i="9"/>
  <c r="AK258" i="9"/>
  <c r="AK126" i="9"/>
  <c r="AK355" i="9"/>
  <c r="AK145" i="9"/>
  <c r="AK267" i="9"/>
  <c r="AK67" i="9"/>
  <c r="AK164" i="9"/>
  <c r="AK86" i="9"/>
  <c r="AK275" i="9"/>
  <c r="AK276" i="9"/>
  <c r="AK20" i="9"/>
  <c r="AK138" i="9"/>
  <c r="AK219" i="9"/>
  <c r="AK151" i="9"/>
  <c r="AK68" i="9"/>
  <c r="AK168" i="9"/>
  <c r="AK44" i="9"/>
  <c r="AK191" i="9"/>
  <c r="AK153" i="9"/>
  <c r="AK268" i="9"/>
  <c r="AK253" i="9"/>
  <c r="AK354" i="9"/>
  <c r="AK22" i="9"/>
  <c r="AK123" i="9"/>
  <c r="AK367" i="9"/>
  <c r="AK221" i="9"/>
  <c r="AK140" i="9"/>
  <c r="AK343" i="9"/>
  <c r="AK238" i="9"/>
  <c r="AK102" i="9"/>
  <c r="AK178" i="9"/>
  <c r="AK187" i="9"/>
  <c r="AK25" i="9"/>
  <c r="AK114" i="9"/>
  <c r="AK214" i="9"/>
  <c r="AK154" i="9"/>
  <c r="AK33" i="9"/>
  <c r="AK337" i="9"/>
  <c r="AK290" i="9"/>
  <c r="AK171" i="9"/>
  <c r="AK266" i="9"/>
  <c r="AK103" i="9"/>
  <c r="AK289" i="9"/>
  <c r="AK320" i="9"/>
  <c r="AK192" i="9"/>
  <c r="AK132" i="9"/>
  <c r="AK77" i="9"/>
  <c r="AK323" i="9"/>
  <c r="AK46" i="9"/>
  <c r="AK319" i="9"/>
  <c r="AK338" i="9"/>
  <c r="AK30" i="9"/>
  <c r="AK277" i="9"/>
  <c r="AK57" i="9"/>
  <c r="AK372" i="9"/>
  <c r="AK198" i="9"/>
  <c r="AK24" i="9"/>
  <c r="AK172" i="9"/>
  <c r="AK125" i="9"/>
  <c r="AK314" i="9"/>
  <c r="AK85" i="9"/>
  <c r="AK13" i="9"/>
  <c r="AK350" i="9"/>
  <c r="AK97" i="9"/>
  <c r="AK66" i="9"/>
  <c r="AK203" i="9"/>
  <c r="AK309" i="9"/>
  <c r="AK135" i="9"/>
  <c r="AK328" i="9"/>
  <c r="AK212" i="9"/>
  <c r="AK260" i="9"/>
  <c r="AK234" i="9"/>
  <c r="AK75" i="9"/>
  <c r="AK250" i="9"/>
  <c r="AK167" i="9"/>
  <c r="AK28" i="9"/>
  <c r="AK293" i="9"/>
  <c r="AK16" i="9"/>
  <c r="AK223" i="9"/>
  <c r="AK69" i="9"/>
  <c r="AK104" i="9"/>
  <c r="AK110" i="9"/>
  <c r="AK274" i="9"/>
  <c r="AK127" i="9"/>
  <c r="AK252" i="9"/>
  <c r="AK373" i="9"/>
  <c r="AK371" i="9"/>
  <c r="AK105" i="9"/>
  <c r="AK124" i="9"/>
  <c r="AK325" i="9"/>
  <c r="AK344" i="9"/>
  <c r="AK333" i="9"/>
  <c r="AK284" i="9"/>
  <c r="AK51" i="9"/>
  <c r="AK218" i="9"/>
  <c r="AK74" i="9"/>
  <c r="AK211" i="9"/>
  <c r="AK345" i="9"/>
  <c r="AK292" i="9"/>
  <c r="AK215" i="9"/>
  <c r="AK318" i="9"/>
  <c r="AK213" i="9"/>
  <c r="AK131" i="9"/>
  <c r="AK255" i="9"/>
  <c r="AK324" i="9"/>
  <c r="AK109" i="9"/>
  <c r="AK194" i="9"/>
  <c r="AK161" i="9"/>
  <c r="AK361" i="9"/>
  <c r="AK58" i="9"/>
  <c r="AK112" i="9"/>
  <c r="AK40" i="9"/>
  <c r="AK166" i="9"/>
  <c r="AK47" i="9"/>
  <c r="AK180" i="9"/>
  <c r="AK169" i="9"/>
  <c r="AK235" i="9"/>
  <c r="AK341" i="9"/>
  <c r="AK162" i="9"/>
  <c r="AK60" i="9"/>
  <c r="AK242" i="9"/>
  <c r="AK199" i="9"/>
  <c r="AK369" i="9"/>
  <c r="AK232" i="9"/>
  <c r="AK137" i="9"/>
  <c r="AK312" i="9"/>
  <c r="AK29" i="9"/>
  <c r="AK113" i="9"/>
  <c r="AK50" i="9"/>
  <c r="AK315" i="9"/>
  <c r="AK38" i="9"/>
  <c r="AK231" i="9"/>
  <c r="AK175" i="9"/>
  <c r="AK52" i="9"/>
  <c r="AK189" i="9"/>
  <c r="AK249" i="9"/>
  <c r="AK34" i="9"/>
  <c r="AK364" i="9"/>
  <c r="AK190" i="9"/>
  <c r="AK96" i="9"/>
  <c r="AK173" i="9"/>
  <c r="AK208" i="9"/>
  <c r="AK353" i="9"/>
  <c r="AK43" i="9"/>
  <c r="AK149" i="9"/>
  <c r="AK342" i="9"/>
  <c r="AK15" i="9"/>
  <c r="AK157" i="9"/>
  <c r="AK347" i="9"/>
  <c r="AK283" i="9"/>
  <c r="AK83" i="9"/>
  <c r="AK237" i="9"/>
  <c r="AK150" i="9"/>
  <c r="AK305" i="9"/>
  <c r="AK288" i="9"/>
  <c r="AK303" i="9"/>
  <c r="AK119" i="9"/>
  <c r="AK301" i="9"/>
  <c r="AK21" i="9"/>
  <c r="AK14" i="9"/>
  <c r="AK340" i="9"/>
  <c r="AK19" i="9"/>
  <c r="AK207" i="9"/>
  <c r="AK41" i="9"/>
  <c r="AK236" i="9"/>
  <c r="AK285" i="9"/>
  <c r="AK118" i="9"/>
  <c r="AK311" i="9"/>
  <c r="AK160" i="9"/>
  <c r="AK147" i="9"/>
  <c r="AK174" i="9"/>
  <c r="AK122" i="9"/>
  <c r="AK220" i="9"/>
  <c r="AK61" i="9"/>
  <c r="AK254" i="9"/>
  <c r="AK224" i="9"/>
  <c r="AK87" i="9"/>
  <c r="F2" i="7"/>
  <c r="AK148" i="9"/>
  <c r="AK39" i="9"/>
  <c r="AK170" i="9"/>
  <c r="AK362" i="9"/>
  <c r="AK363" i="9"/>
  <c r="AK195" i="9"/>
  <c r="AK159" i="9"/>
  <c r="AK359" i="9"/>
  <c r="AK244" i="9"/>
  <c r="AK226" i="9"/>
  <c r="AK12" i="9"/>
  <c r="AK356" i="9"/>
  <c r="AK182" i="9"/>
  <c r="AK375" i="9"/>
  <c r="AK304" i="9"/>
  <c r="AK332" i="9"/>
  <c r="AK88" i="9"/>
  <c r="AK321" i="9"/>
  <c r="AK35" i="9"/>
  <c r="AK141" i="9"/>
  <c r="AK334" i="9"/>
  <c r="AK368" i="9"/>
  <c r="AK63" i="9"/>
  <c r="AK36" i="9"/>
  <c r="AK286" i="9"/>
  <c r="AK222" i="9"/>
  <c r="AK346" i="9"/>
  <c r="AK185" i="9"/>
  <c r="AK281" i="9"/>
  <c r="AK100" i="9"/>
  <c r="AK201" i="9"/>
  <c r="AK53" i="9"/>
  <c r="AK246" i="9"/>
  <c r="AK76" i="9"/>
  <c r="AK279" i="9"/>
  <c r="AK317" i="9"/>
  <c r="AK144" i="9"/>
  <c r="AK129" i="9"/>
  <c r="AK115" i="9"/>
  <c r="AK205" i="9"/>
  <c r="AK31" i="9"/>
  <c r="AK206" i="9"/>
  <c r="AK351" i="9"/>
  <c r="AK225" i="9"/>
  <c r="AK210" i="9"/>
  <c r="AK251" i="9"/>
  <c r="AK357" i="9"/>
  <c r="AK282" i="9"/>
  <c r="AK329" i="9"/>
  <c r="AK331" i="9"/>
  <c r="AK130" i="9"/>
  <c r="AK322" i="9"/>
  <c r="AK184" i="9"/>
  <c r="AK228" i="9"/>
  <c r="AK136" i="9"/>
  <c r="AK259" i="9"/>
  <c r="AK302" i="9"/>
  <c r="AK18" i="9"/>
  <c r="AK133" i="9"/>
  <c r="AK183" i="9"/>
  <c r="AK59" i="9"/>
  <c r="AK204" i="9"/>
  <c r="AK111" i="9"/>
  <c r="AK365" i="9"/>
  <c r="AK352" i="9"/>
  <c r="AK99" i="9"/>
  <c r="AK32" i="9"/>
  <c r="AK62" i="9"/>
  <c r="AK116" i="9"/>
  <c r="AK227" i="9"/>
  <c r="AK256" i="9"/>
  <c r="AK26" i="9"/>
  <c r="AK230" i="9"/>
  <c r="AK158" i="9"/>
  <c r="AK196" i="9"/>
  <c r="AK336" i="9"/>
  <c r="AK108" i="9"/>
  <c r="AK120" i="9"/>
  <c r="AK27" i="9"/>
  <c r="AK179" i="9"/>
  <c r="AK54" i="9"/>
  <c r="AK306" i="9"/>
  <c r="AK156" i="9"/>
  <c r="AK278" i="9"/>
  <c r="AK339" i="9"/>
  <c r="AK280" i="9"/>
  <c r="AK370" i="9"/>
  <c r="AK326" i="9"/>
  <c r="AK247" i="9"/>
  <c r="AK101" i="9"/>
  <c r="AK37" i="9"/>
  <c r="AK152" i="9"/>
  <c r="AK240" i="9"/>
  <c r="AK165" i="9"/>
  <c r="AK117" i="9"/>
  <c r="AK335" i="9"/>
  <c r="AK48" i="9"/>
  <c r="AK287" i="9"/>
  <c r="AK366" i="9"/>
  <c r="AK177" i="9"/>
  <c r="AK358" i="9"/>
  <c r="AK310" i="9"/>
  <c r="AK17" i="9"/>
  <c r="AK233" i="9"/>
  <c r="AK56" i="9"/>
  <c r="AK42" i="9"/>
  <c r="AK163" i="9"/>
  <c r="AK186" i="9"/>
  <c r="D16" i="1"/>
  <c r="E16" i="1"/>
  <c r="D17" i="1"/>
  <c r="E17" i="1"/>
  <c r="G17" i="1"/>
  <c r="AQ20" i="1"/>
  <c r="AS20" i="1"/>
  <c r="Y4" i="1"/>
  <c r="Q4" i="1"/>
  <c r="U4" i="1"/>
  <c r="B5" i="1"/>
  <c r="Q5" i="1"/>
  <c r="AN240" i="9" l="1"/>
  <c r="AL240" i="9"/>
  <c r="AM240" i="9" s="1"/>
  <c r="AN186" i="9"/>
  <c r="AL186" i="9"/>
  <c r="AM186" i="9" s="1"/>
  <c r="AN152" i="9"/>
  <c r="AL152" i="9"/>
  <c r="AM152" i="9" s="1"/>
  <c r="AN310" i="9"/>
  <c r="AL310" i="9"/>
  <c r="AM310" i="9" s="1"/>
  <c r="AN165" i="9"/>
  <c r="AL165" i="9"/>
  <c r="AM165" i="9" s="1"/>
  <c r="AN280" i="9"/>
  <c r="AL280" i="9"/>
  <c r="AM280" i="9" s="1"/>
  <c r="AN120" i="9"/>
  <c r="AL120" i="9"/>
  <c r="AM120" i="9" s="1"/>
  <c r="AN227" i="9"/>
  <c r="AL227" i="9"/>
  <c r="AM227" i="9" s="1"/>
  <c r="AN204" i="9"/>
  <c r="AL204" i="9"/>
  <c r="AM204" i="9" s="1"/>
  <c r="AN228" i="9"/>
  <c r="AL228" i="9"/>
  <c r="AM228" i="9" s="1"/>
  <c r="AN251" i="9"/>
  <c r="AL251" i="9"/>
  <c r="AM251" i="9" s="1"/>
  <c r="AN129" i="9"/>
  <c r="AL129" i="9"/>
  <c r="AM129" i="9" s="1"/>
  <c r="AN100" i="9"/>
  <c r="AL100" i="9"/>
  <c r="AM100" i="9" s="1"/>
  <c r="AN368" i="9"/>
  <c r="AL368" i="9"/>
  <c r="AM368" i="9" s="1"/>
  <c r="AN375" i="9"/>
  <c r="AL375" i="9"/>
  <c r="AM375" i="9" s="1"/>
  <c r="AL195" i="9"/>
  <c r="AM195" i="9" s="1"/>
  <c r="AN195" i="9"/>
  <c r="AL224" i="9"/>
  <c r="AM224" i="9" s="1"/>
  <c r="AN224" i="9"/>
  <c r="AL311" i="9"/>
  <c r="AM311" i="9" s="1"/>
  <c r="AN311" i="9"/>
  <c r="AL14" i="9"/>
  <c r="AM14" i="9" s="1"/>
  <c r="AN14" i="9"/>
  <c r="AN237" i="9"/>
  <c r="AL237" i="9"/>
  <c r="AM237" i="9" s="1"/>
  <c r="AL43" i="9"/>
  <c r="AM43" i="9" s="1"/>
  <c r="AN43" i="9"/>
  <c r="AN249" i="9"/>
  <c r="AL249" i="9"/>
  <c r="AM249" i="9" s="1"/>
  <c r="AL113" i="9"/>
  <c r="AM113" i="9" s="1"/>
  <c r="AN113" i="9"/>
  <c r="AL60" i="9"/>
  <c r="AM60" i="9" s="1"/>
  <c r="AN60" i="9"/>
  <c r="AL40" i="9"/>
  <c r="AM40" i="9" s="1"/>
  <c r="AN40" i="9"/>
  <c r="AN255" i="9"/>
  <c r="AL255" i="9"/>
  <c r="AM255" i="9" s="1"/>
  <c r="AN74" i="9"/>
  <c r="AL74" i="9"/>
  <c r="AN105" i="9"/>
  <c r="AL105" i="9"/>
  <c r="AM105" i="9" s="1"/>
  <c r="AL69" i="9"/>
  <c r="AM69" i="9" s="1"/>
  <c r="AN69" i="9"/>
  <c r="AN234" i="9"/>
  <c r="AL234" i="9"/>
  <c r="AM234" i="9" s="1"/>
  <c r="AN97" i="9"/>
  <c r="AL97" i="9"/>
  <c r="AM97" i="9" s="1"/>
  <c r="AN198" i="9"/>
  <c r="AL198" i="9"/>
  <c r="AM198" i="9" s="1"/>
  <c r="AN323" i="9"/>
  <c r="AL323" i="9"/>
  <c r="AM323" i="9" s="1"/>
  <c r="AN171" i="9"/>
  <c r="AL171" i="9"/>
  <c r="AM171" i="9" s="1"/>
  <c r="AL187" i="9"/>
  <c r="AM187" i="9" s="1"/>
  <c r="AN187" i="9"/>
  <c r="AN123" i="9"/>
  <c r="AL123" i="9"/>
  <c r="AM123" i="9" s="1"/>
  <c r="AL168" i="9"/>
  <c r="AM168" i="9" s="1"/>
  <c r="AN168" i="9"/>
  <c r="AN86" i="9"/>
  <c r="AL86" i="9"/>
  <c r="AM86" i="9" s="1"/>
  <c r="AN360" i="9"/>
  <c r="AL360" i="9"/>
  <c r="AM360" i="9" s="1"/>
  <c r="AN200" i="9"/>
  <c r="AL200" i="9"/>
  <c r="AM200" i="9" s="1"/>
  <c r="AN248" i="9"/>
  <c r="AL248" i="9"/>
  <c r="AM248" i="9" s="1"/>
  <c r="AN330" i="9"/>
  <c r="AL330" i="9"/>
  <c r="AM330" i="9" s="1"/>
  <c r="AN98" i="9"/>
  <c r="AL98" i="9"/>
  <c r="AM98" i="9" s="1"/>
  <c r="AN143" i="9"/>
  <c r="AL143" i="9"/>
  <c r="AM143" i="9" s="1"/>
  <c r="AN116" i="9"/>
  <c r="AL116" i="9"/>
  <c r="AM116" i="9" s="1"/>
  <c r="AN59" i="9"/>
  <c r="AL59" i="9"/>
  <c r="AM59" i="9" s="1"/>
  <c r="AL184" i="9"/>
  <c r="AM184" i="9" s="1"/>
  <c r="AN184" i="9"/>
  <c r="AN210" i="9"/>
  <c r="AL210" i="9"/>
  <c r="AM210" i="9" s="1"/>
  <c r="AN144" i="9"/>
  <c r="AL144" i="9"/>
  <c r="AM144" i="9" s="1"/>
  <c r="AN281" i="9"/>
  <c r="AL281" i="9"/>
  <c r="AM281" i="9" s="1"/>
  <c r="AN334" i="9"/>
  <c r="AL334" i="9"/>
  <c r="AM334" i="9" s="1"/>
  <c r="AN182" i="9"/>
  <c r="AL182" i="9"/>
  <c r="AM182" i="9" s="1"/>
  <c r="AN363" i="9"/>
  <c r="AL363" i="9"/>
  <c r="AM363" i="9" s="1"/>
  <c r="AN254" i="9"/>
  <c r="AL254" i="9"/>
  <c r="AM254" i="9" s="1"/>
  <c r="AN118" i="9"/>
  <c r="AL118" i="9"/>
  <c r="AM118" i="9" s="1"/>
  <c r="AN21" i="9"/>
  <c r="AL21" i="9"/>
  <c r="AM21" i="9" s="1"/>
  <c r="AL83" i="9"/>
  <c r="AN83" i="9"/>
  <c r="AN353" i="9"/>
  <c r="AL353" i="9"/>
  <c r="AM353" i="9" s="1"/>
  <c r="AN189" i="9"/>
  <c r="AL189" i="9"/>
  <c r="AM189" i="9" s="1"/>
  <c r="AN29" i="9"/>
  <c r="AL29" i="9"/>
  <c r="AM29" i="9" s="1"/>
  <c r="AN162" i="9"/>
  <c r="AL162" i="9"/>
  <c r="AM162" i="9" s="1"/>
  <c r="AN112" i="9"/>
  <c r="AL112" i="9"/>
  <c r="AM112" i="9" s="1"/>
  <c r="AN131" i="9"/>
  <c r="AL131" i="9"/>
  <c r="AM131" i="9" s="1"/>
  <c r="AN218" i="9"/>
  <c r="AL218" i="9"/>
  <c r="AM218" i="9" s="1"/>
  <c r="AN371" i="9"/>
  <c r="AL371" i="9"/>
  <c r="AM371" i="9" s="1"/>
  <c r="AL223" i="9"/>
  <c r="AM223" i="9" s="1"/>
  <c r="AN223" i="9"/>
  <c r="AL260" i="9"/>
  <c r="AM260" i="9" s="1"/>
  <c r="AN260" i="9"/>
  <c r="AN350" i="9"/>
  <c r="AL350" i="9"/>
  <c r="AM350" i="9" s="1"/>
  <c r="AN372" i="9"/>
  <c r="AL372" i="9"/>
  <c r="AM372" i="9" s="1"/>
  <c r="AL77" i="9"/>
  <c r="AM77" i="9" s="1"/>
  <c r="AN77" i="9"/>
  <c r="AL290" i="9"/>
  <c r="AM290" i="9" s="1"/>
  <c r="AN290" i="9"/>
  <c r="AN178" i="9"/>
  <c r="AL178" i="9"/>
  <c r="AM178" i="9" s="1"/>
  <c r="AL22" i="9"/>
  <c r="AM22" i="9" s="1"/>
  <c r="AN22" i="9"/>
  <c r="AL68" i="9"/>
  <c r="AM68" i="9" s="1"/>
  <c r="AN68" i="9"/>
  <c r="AN164" i="9"/>
  <c r="AL164" i="9"/>
  <c r="AM164" i="9" s="1"/>
  <c r="AL45" i="9"/>
  <c r="AM45" i="9" s="1"/>
  <c r="AN45" i="9"/>
  <c r="AL374" i="9"/>
  <c r="AM374" i="9" s="1"/>
  <c r="AN374" i="9"/>
  <c r="AL55" i="9"/>
  <c r="AM55" i="9" s="1"/>
  <c r="AN55" i="9"/>
  <c r="AN121" i="9"/>
  <c r="AL121" i="9"/>
  <c r="AM121" i="9" s="1"/>
  <c r="AL217" i="9"/>
  <c r="AM217" i="9" s="1"/>
  <c r="AN217" i="9"/>
  <c r="AL176" i="9"/>
  <c r="AM176" i="9" s="1"/>
  <c r="AN176" i="9"/>
  <c r="AL336" i="9"/>
  <c r="AM336" i="9" s="1"/>
  <c r="AN336" i="9"/>
  <c r="AN185" i="9"/>
  <c r="AL185" i="9"/>
  <c r="AM185" i="9" s="1"/>
  <c r="AN141" i="9"/>
  <c r="AL141" i="9"/>
  <c r="AM141" i="9" s="1"/>
  <c r="AN362" i="9"/>
  <c r="AL362" i="9"/>
  <c r="AM362" i="9" s="1"/>
  <c r="AN61" i="9"/>
  <c r="AL61" i="9"/>
  <c r="AM61" i="9" s="1"/>
  <c r="AL285" i="9"/>
  <c r="AM285" i="9" s="1"/>
  <c r="AN285" i="9"/>
  <c r="AN301" i="9"/>
  <c r="AL301" i="9"/>
  <c r="AN283" i="9"/>
  <c r="AL283" i="9"/>
  <c r="AM283" i="9" s="1"/>
  <c r="AN208" i="9"/>
  <c r="AL208" i="9"/>
  <c r="AM208" i="9" s="1"/>
  <c r="AL52" i="9"/>
  <c r="AM52" i="9" s="1"/>
  <c r="AN52" i="9"/>
  <c r="AN312" i="9"/>
  <c r="AL312" i="9"/>
  <c r="AM312" i="9" s="1"/>
  <c r="AL341" i="9"/>
  <c r="AM341" i="9" s="1"/>
  <c r="AN341" i="9"/>
  <c r="AL58" i="9"/>
  <c r="AM58" i="9" s="1"/>
  <c r="AN58" i="9"/>
  <c r="AN213" i="9"/>
  <c r="AL213" i="9"/>
  <c r="AM213" i="9" s="1"/>
  <c r="AL51" i="9"/>
  <c r="AM51" i="9" s="1"/>
  <c r="AN51" i="9"/>
  <c r="AN373" i="9"/>
  <c r="AL373" i="9"/>
  <c r="AM373" i="9" s="1"/>
  <c r="AL16" i="9"/>
  <c r="AM16" i="9" s="1"/>
  <c r="AN16" i="9"/>
  <c r="AN212" i="9"/>
  <c r="AL212" i="9"/>
  <c r="AM212" i="9" s="1"/>
  <c r="AL13" i="9"/>
  <c r="AM13" i="9" s="1"/>
  <c r="AN13" i="9"/>
  <c r="AL57" i="9"/>
  <c r="AM57" i="9" s="1"/>
  <c r="AN57" i="9"/>
  <c r="AN132" i="9"/>
  <c r="AL132" i="9"/>
  <c r="AM132" i="9" s="1"/>
  <c r="AN337" i="9"/>
  <c r="AL337" i="9"/>
  <c r="AM337" i="9" s="1"/>
  <c r="AN102" i="9"/>
  <c r="AL102" i="9"/>
  <c r="AM102" i="9" s="1"/>
  <c r="AN354" i="9"/>
  <c r="AL354" i="9"/>
  <c r="AM354" i="9" s="1"/>
  <c r="AL151" i="9"/>
  <c r="AM151" i="9" s="1"/>
  <c r="AN151" i="9"/>
  <c r="AN67" i="9"/>
  <c r="AL67" i="9"/>
  <c r="AM67" i="9" s="1"/>
  <c r="AN273" i="9"/>
  <c r="AL273" i="9"/>
  <c r="AN181" i="9"/>
  <c r="AL181" i="9"/>
  <c r="AM181" i="9" s="1"/>
  <c r="AL229" i="9"/>
  <c r="AM229" i="9" s="1"/>
  <c r="AN229" i="9"/>
  <c r="AL257" i="9"/>
  <c r="AM257" i="9" s="1"/>
  <c r="AN257" i="9"/>
  <c r="AN313" i="9"/>
  <c r="AL313" i="9"/>
  <c r="AM313" i="9" s="1"/>
  <c r="AL216" i="9"/>
  <c r="AM216" i="9" s="1"/>
  <c r="AN216" i="9"/>
  <c r="AN339" i="9"/>
  <c r="AL339" i="9"/>
  <c r="AM339" i="9" s="1"/>
  <c r="AN177" i="9"/>
  <c r="AL177" i="9"/>
  <c r="AM177" i="9" s="1"/>
  <c r="AN322" i="9"/>
  <c r="AL322" i="9"/>
  <c r="AM322" i="9" s="1"/>
  <c r="AN317" i="9"/>
  <c r="AL317" i="9"/>
  <c r="AM317" i="9" s="1"/>
  <c r="AN356" i="9"/>
  <c r="AL356" i="9"/>
  <c r="AM356" i="9" s="1"/>
  <c r="AN163" i="9"/>
  <c r="AL163" i="9"/>
  <c r="AM163" i="9" s="1"/>
  <c r="AN366" i="9"/>
  <c r="AL366" i="9"/>
  <c r="AM366" i="9" s="1"/>
  <c r="AL37" i="9"/>
  <c r="AM37" i="9" s="1"/>
  <c r="AN37" i="9"/>
  <c r="AN156" i="9"/>
  <c r="AL156" i="9"/>
  <c r="AM156" i="9" s="1"/>
  <c r="AN196" i="9"/>
  <c r="AL196" i="9"/>
  <c r="AM196" i="9" s="1"/>
  <c r="AL32" i="9"/>
  <c r="AM32" i="9" s="1"/>
  <c r="AN32" i="9"/>
  <c r="AL133" i="9"/>
  <c r="AM133" i="9" s="1"/>
  <c r="AN133" i="9"/>
  <c r="AN130" i="9"/>
  <c r="AL130" i="9"/>
  <c r="AM130" i="9" s="1"/>
  <c r="AN351" i="9"/>
  <c r="AL351" i="9"/>
  <c r="AM351" i="9" s="1"/>
  <c r="AN279" i="9"/>
  <c r="AL279" i="9"/>
  <c r="AM279" i="9" s="1"/>
  <c r="AL346" i="9"/>
  <c r="AM346" i="9" s="1"/>
  <c r="AN346" i="9"/>
  <c r="AL35" i="9"/>
  <c r="AM35" i="9" s="1"/>
  <c r="AN35" i="9"/>
  <c r="AL12" i="9"/>
  <c r="AN12" i="9"/>
  <c r="AL170" i="9"/>
  <c r="AM170" i="9" s="1"/>
  <c r="AN170" i="9"/>
  <c r="AL220" i="9"/>
  <c r="AM220" i="9" s="1"/>
  <c r="AN220" i="9"/>
  <c r="AN236" i="9"/>
  <c r="AL236" i="9"/>
  <c r="AM236" i="9" s="1"/>
  <c r="AL119" i="9"/>
  <c r="AM119" i="9" s="1"/>
  <c r="AN119" i="9"/>
  <c r="AL347" i="9"/>
  <c r="AM347" i="9" s="1"/>
  <c r="AN347" i="9"/>
  <c r="AN173" i="9"/>
  <c r="AL173" i="9"/>
  <c r="AM173" i="9" s="1"/>
  <c r="AL175" i="9"/>
  <c r="AM175" i="9" s="1"/>
  <c r="AN175" i="9"/>
  <c r="AN137" i="9"/>
  <c r="AL137" i="9"/>
  <c r="AM137" i="9" s="1"/>
  <c r="AL235" i="9"/>
  <c r="AM235" i="9" s="1"/>
  <c r="AN235" i="9"/>
  <c r="AN361" i="9"/>
  <c r="AL361" i="9"/>
  <c r="AM361" i="9" s="1"/>
  <c r="AN318" i="9"/>
  <c r="AL318" i="9"/>
  <c r="AM318" i="9" s="1"/>
  <c r="AL284" i="9"/>
  <c r="AM284" i="9" s="1"/>
  <c r="AN284" i="9"/>
  <c r="AN252" i="9"/>
  <c r="AL252" i="9"/>
  <c r="AM252" i="9" s="1"/>
  <c r="AN293" i="9"/>
  <c r="AL293" i="9"/>
  <c r="AM293" i="9" s="1"/>
  <c r="AN328" i="9"/>
  <c r="AL328" i="9"/>
  <c r="AM328" i="9" s="1"/>
  <c r="AN85" i="9"/>
  <c r="AL85" i="9"/>
  <c r="AM85" i="9" s="1"/>
  <c r="AN277" i="9"/>
  <c r="AL277" i="9"/>
  <c r="AM277" i="9" s="1"/>
  <c r="AN192" i="9"/>
  <c r="AL192" i="9"/>
  <c r="AM192" i="9" s="1"/>
  <c r="AL33" i="9"/>
  <c r="AM33" i="9" s="1"/>
  <c r="AN33" i="9"/>
  <c r="AN238" i="9"/>
  <c r="AL238" i="9"/>
  <c r="AM238" i="9" s="1"/>
  <c r="AN253" i="9"/>
  <c r="AL253" i="9"/>
  <c r="AM253" i="9" s="1"/>
  <c r="AN219" i="9"/>
  <c r="AL219" i="9"/>
  <c r="AM219" i="9" s="1"/>
  <c r="AN267" i="9"/>
  <c r="AL267" i="9"/>
  <c r="AM267" i="9" s="1"/>
  <c r="AN245" i="9"/>
  <c r="AL245" i="9"/>
  <c r="AM245" i="9" s="1"/>
  <c r="AN84" i="9"/>
  <c r="AL84" i="9"/>
  <c r="AM84" i="9" s="1"/>
  <c r="AL139" i="9"/>
  <c r="AM139" i="9" s="1"/>
  <c r="AN139" i="9"/>
  <c r="AL241" i="9"/>
  <c r="AM241" i="9" s="1"/>
  <c r="AN241" i="9"/>
  <c r="AN239" i="9"/>
  <c r="AL239" i="9"/>
  <c r="AM239" i="9" s="1"/>
  <c r="AN23" i="9"/>
  <c r="AL23" i="9"/>
  <c r="AM23" i="9" s="1"/>
  <c r="AN358" i="9"/>
  <c r="AL358" i="9"/>
  <c r="AM358" i="9" s="1"/>
  <c r="AL62" i="9"/>
  <c r="AM62" i="9" s="1"/>
  <c r="AN62" i="9"/>
  <c r="AN42" i="9"/>
  <c r="AL42" i="9"/>
  <c r="AM42" i="9" s="1"/>
  <c r="AN287" i="9"/>
  <c r="AL287" i="9"/>
  <c r="AM287" i="9" s="1"/>
  <c r="AN101" i="9"/>
  <c r="AL101" i="9"/>
  <c r="AM101" i="9" s="1"/>
  <c r="AN306" i="9"/>
  <c r="AL306" i="9"/>
  <c r="AM306" i="9" s="1"/>
  <c r="AN158" i="9"/>
  <c r="AL158" i="9"/>
  <c r="AM158" i="9" s="1"/>
  <c r="AN99" i="9"/>
  <c r="AL99" i="9"/>
  <c r="AM99" i="9" s="1"/>
  <c r="AL18" i="9"/>
  <c r="AM18" i="9" s="1"/>
  <c r="AN18" i="9"/>
  <c r="AL331" i="9"/>
  <c r="AM331" i="9" s="1"/>
  <c r="AN331" i="9"/>
  <c r="AN206" i="9"/>
  <c r="AL206" i="9"/>
  <c r="AM206" i="9" s="1"/>
  <c r="AN76" i="9"/>
  <c r="AL76" i="9"/>
  <c r="AM76" i="9" s="1"/>
  <c r="AL222" i="9"/>
  <c r="AM222" i="9" s="1"/>
  <c r="AN222" i="9"/>
  <c r="AL321" i="9"/>
  <c r="AM321" i="9" s="1"/>
  <c r="AN321" i="9"/>
  <c r="AL226" i="9"/>
  <c r="AM226" i="9" s="1"/>
  <c r="AN226" i="9"/>
  <c r="AL39" i="9"/>
  <c r="AM39" i="9" s="1"/>
  <c r="AN39" i="9"/>
  <c r="AN122" i="9"/>
  <c r="AL122" i="9"/>
  <c r="AM122" i="9" s="1"/>
  <c r="AL41" i="9"/>
  <c r="AM41" i="9" s="1"/>
  <c r="AN41" i="9"/>
  <c r="AL303" i="9"/>
  <c r="AM303" i="9" s="1"/>
  <c r="AN303" i="9"/>
  <c r="AN157" i="9"/>
  <c r="AL157" i="9"/>
  <c r="AM157" i="9" s="1"/>
  <c r="AN96" i="9"/>
  <c r="AL96" i="9"/>
  <c r="AN231" i="9"/>
  <c r="AL231" i="9"/>
  <c r="AM231" i="9" s="1"/>
  <c r="AL232" i="9"/>
  <c r="AM232" i="9" s="1"/>
  <c r="AN232" i="9"/>
  <c r="AN169" i="9"/>
  <c r="AL169" i="9"/>
  <c r="AM169" i="9" s="1"/>
  <c r="AN161" i="9"/>
  <c r="AL161" i="9"/>
  <c r="AM161" i="9" s="1"/>
  <c r="AN215" i="9"/>
  <c r="AL215" i="9"/>
  <c r="AM215" i="9" s="1"/>
  <c r="AN333" i="9"/>
  <c r="AL333" i="9"/>
  <c r="AM333" i="9" s="1"/>
  <c r="AN127" i="9"/>
  <c r="AL127" i="9"/>
  <c r="AM127" i="9" s="1"/>
  <c r="AL28" i="9"/>
  <c r="AM28" i="9" s="1"/>
  <c r="AN28" i="9"/>
  <c r="AN135" i="9"/>
  <c r="AL135" i="9"/>
  <c r="AM135" i="9" s="1"/>
  <c r="AN314" i="9"/>
  <c r="AL314" i="9"/>
  <c r="AM314" i="9" s="1"/>
  <c r="AL30" i="9"/>
  <c r="AM30" i="9" s="1"/>
  <c r="AN30" i="9"/>
  <c r="AN320" i="9"/>
  <c r="AL320" i="9"/>
  <c r="AM320" i="9" s="1"/>
  <c r="AL154" i="9"/>
  <c r="AM154" i="9" s="1"/>
  <c r="AN154" i="9"/>
  <c r="AN343" i="9"/>
  <c r="AL343" i="9"/>
  <c r="AM343" i="9" s="1"/>
  <c r="AL268" i="9"/>
  <c r="AM268" i="9" s="1"/>
  <c r="AN268" i="9"/>
  <c r="AN138" i="9"/>
  <c r="AL138" i="9"/>
  <c r="AM138" i="9" s="1"/>
  <c r="AN145" i="9"/>
  <c r="AL145" i="9"/>
  <c r="AM145" i="9" s="1"/>
  <c r="AL155" i="9"/>
  <c r="AM155" i="9" s="1"/>
  <c r="AN155" i="9"/>
  <c r="AN49" i="9"/>
  <c r="AL49" i="9"/>
  <c r="AM49" i="9" s="1"/>
  <c r="AN193" i="9"/>
  <c r="AL193" i="9"/>
  <c r="AM193" i="9" s="1"/>
  <c r="AN327" i="9"/>
  <c r="AL327" i="9"/>
  <c r="AM327" i="9" s="1"/>
  <c r="AN349" i="9"/>
  <c r="AL349" i="9"/>
  <c r="AM349" i="9" s="1"/>
  <c r="AN197" i="9"/>
  <c r="AL197" i="9"/>
  <c r="AM197" i="9" s="1"/>
  <c r="AN225" i="9"/>
  <c r="AL225" i="9"/>
  <c r="AM225" i="9" s="1"/>
  <c r="AL56" i="9"/>
  <c r="AM56" i="9" s="1"/>
  <c r="AN56" i="9"/>
  <c r="AL48" i="9"/>
  <c r="AM48" i="9" s="1"/>
  <c r="AN48" i="9"/>
  <c r="AL247" i="9"/>
  <c r="AM247" i="9" s="1"/>
  <c r="AN247" i="9"/>
  <c r="AL54" i="9"/>
  <c r="AM54" i="9" s="1"/>
  <c r="AN54" i="9"/>
  <c r="AN230" i="9"/>
  <c r="AL230" i="9"/>
  <c r="AM230" i="9" s="1"/>
  <c r="AN352" i="9"/>
  <c r="AL352" i="9"/>
  <c r="AM352" i="9" s="1"/>
  <c r="AN302" i="9"/>
  <c r="AL302" i="9"/>
  <c r="AM302" i="9" s="1"/>
  <c r="AL329" i="9"/>
  <c r="AM329" i="9" s="1"/>
  <c r="AN329" i="9"/>
  <c r="AL31" i="9"/>
  <c r="AM31" i="9" s="1"/>
  <c r="AN31" i="9"/>
  <c r="AN246" i="9"/>
  <c r="AL246" i="9"/>
  <c r="AM246" i="9" s="1"/>
  <c r="AL286" i="9"/>
  <c r="AM286" i="9" s="1"/>
  <c r="AN286" i="9"/>
  <c r="AL88" i="9"/>
  <c r="AM88" i="9" s="1"/>
  <c r="AN88" i="9"/>
  <c r="AN244" i="9"/>
  <c r="AL244" i="9"/>
  <c r="AM244" i="9" s="1"/>
  <c r="AL148" i="9"/>
  <c r="AM148" i="9" s="1"/>
  <c r="AN148" i="9"/>
  <c r="AL174" i="9"/>
  <c r="AM174" i="9" s="1"/>
  <c r="AN174" i="9"/>
  <c r="AL207" i="9"/>
  <c r="AM207" i="9" s="1"/>
  <c r="AN207" i="9"/>
  <c r="AN288" i="9"/>
  <c r="AL288" i="9"/>
  <c r="AM288" i="9" s="1"/>
  <c r="AL15" i="9"/>
  <c r="AM15" i="9" s="1"/>
  <c r="AN15" i="9"/>
  <c r="AL190" i="9"/>
  <c r="AM190" i="9" s="1"/>
  <c r="AN190" i="9"/>
  <c r="AN38" i="9"/>
  <c r="AL38" i="9"/>
  <c r="AM38" i="9" s="1"/>
  <c r="AN369" i="9"/>
  <c r="AL369" i="9"/>
  <c r="AM369" i="9" s="1"/>
  <c r="AN180" i="9"/>
  <c r="AL180" i="9"/>
  <c r="AM180" i="9" s="1"/>
  <c r="AN194" i="9"/>
  <c r="AL194" i="9"/>
  <c r="AM194" i="9" s="1"/>
  <c r="AL292" i="9"/>
  <c r="AM292" i="9" s="1"/>
  <c r="AN292" i="9"/>
  <c r="AN344" i="9"/>
  <c r="AL344" i="9"/>
  <c r="AM344" i="9" s="1"/>
  <c r="AN274" i="9"/>
  <c r="AL274" i="9"/>
  <c r="AM274" i="9" s="1"/>
  <c r="AN167" i="9"/>
  <c r="AL167" i="9"/>
  <c r="AM167" i="9" s="1"/>
  <c r="AN309" i="9"/>
  <c r="AL309" i="9"/>
  <c r="AM309" i="9" s="1"/>
  <c r="AN125" i="9"/>
  <c r="AL125" i="9"/>
  <c r="AM125" i="9" s="1"/>
  <c r="AN338" i="9"/>
  <c r="AL338" i="9"/>
  <c r="AM338" i="9" s="1"/>
  <c r="AN289" i="9"/>
  <c r="AL289" i="9"/>
  <c r="AM289" i="9" s="1"/>
  <c r="AN214" i="9"/>
  <c r="AL214" i="9"/>
  <c r="AM214" i="9" s="1"/>
  <c r="AN140" i="9"/>
  <c r="AL140" i="9"/>
  <c r="AM140" i="9" s="1"/>
  <c r="AN153" i="9"/>
  <c r="AL153" i="9"/>
  <c r="AM153" i="9" s="1"/>
  <c r="AL20" i="9"/>
  <c r="AM20" i="9" s="1"/>
  <c r="AN20" i="9"/>
  <c r="AN355" i="9"/>
  <c r="AL355" i="9"/>
  <c r="AM355" i="9" s="1"/>
  <c r="AN146" i="9"/>
  <c r="AL146" i="9"/>
  <c r="AM146" i="9" s="1"/>
  <c r="AL64" i="9"/>
  <c r="AM64" i="9" s="1"/>
  <c r="AN64" i="9"/>
  <c r="AL348" i="9"/>
  <c r="AM348" i="9" s="1"/>
  <c r="AN348" i="9"/>
  <c r="AL134" i="9"/>
  <c r="AM134" i="9" s="1"/>
  <c r="AN134" i="9"/>
  <c r="AN243" i="9"/>
  <c r="AL243" i="9"/>
  <c r="AM243" i="9" s="1"/>
  <c r="AN107" i="9"/>
  <c r="AL107" i="9"/>
  <c r="AM107" i="9" s="1"/>
  <c r="AL108" i="9"/>
  <c r="AM108" i="9" s="1"/>
  <c r="AN108" i="9"/>
  <c r="AL278" i="9"/>
  <c r="AM278" i="9" s="1"/>
  <c r="AN278" i="9"/>
  <c r="AN233" i="9"/>
  <c r="AL233" i="9"/>
  <c r="AM233" i="9" s="1"/>
  <c r="AL335" i="9"/>
  <c r="AM335" i="9" s="1"/>
  <c r="AN335" i="9"/>
  <c r="AN326" i="9"/>
  <c r="AL326" i="9"/>
  <c r="AM326" i="9" s="1"/>
  <c r="AL179" i="9"/>
  <c r="AM179" i="9" s="1"/>
  <c r="AN179" i="9"/>
  <c r="AN26" i="9"/>
  <c r="AL26" i="9"/>
  <c r="AM26" i="9" s="1"/>
  <c r="AN365" i="9"/>
  <c r="AL365" i="9"/>
  <c r="AM365" i="9" s="1"/>
  <c r="AN259" i="9"/>
  <c r="AL259" i="9"/>
  <c r="AM259" i="9" s="1"/>
  <c r="AL282" i="9"/>
  <c r="AM282" i="9" s="1"/>
  <c r="AN282" i="9"/>
  <c r="AN205" i="9"/>
  <c r="AL205" i="9"/>
  <c r="AM205" i="9" s="1"/>
  <c r="AN53" i="9"/>
  <c r="AL53" i="9"/>
  <c r="AM53" i="9" s="1"/>
  <c r="AL36" i="9"/>
  <c r="AM36" i="9" s="1"/>
  <c r="AN36" i="9"/>
  <c r="AN332" i="9"/>
  <c r="AL332" i="9"/>
  <c r="AM332" i="9" s="1"/>
  <c r="AN359" i="9"/>
  <c r="AL359" i="9"/>
  <c r="AM359" i="9" s="1"/>
  <c r="D268" i="7"/>
  <c r="D279" i="7"/>
  <c r="F279" i="7" s="1"/>
  <c r="D182" i="7"/>
  <c r="D50" i="7"/>
  <c r="F50" i="7" s="1"/>
  <c r="D234" i="7"/>
  <c r="D290" i="7"/>
  <c r="D191" i="7"/>
  <c r="D62" i="7"/>
  <c r="D99" i="7"/>
  <c r="D275" i="7"/>
  <c r="F275" i="7" s="1"/>
  <c r="D166" i="7"/>
  <c r="F166" i="7" s="1"/>
  <c r="D46" i="7"/>
  <c r="D335" i="7"/>
  <c r="D230" i="7"/>
  <c r="D107" i="7"/>
  <c r="D236" i="7"/>
  <c r="D334" i="7"/>
  <c r="F334" i="7" s="1"/>
  <c r="D229" i="7"/>
  <c r="D105" i="7"/>
  <c r="D253" i="7"/>
  <c r="F253" i="7" s="1"/>
  <c r="D35" i="7"/>
  <c r="D254" i="7"/>
  <c r="D135" i="7"/>
  <c r="D21" i="7"/>
  <c r="D265" i="7"/>
  <c r="D262" i="7"/>
  <c r="D261" i="7"/>
  <c r="D148" i="7"/>
  <c r="D34" i="7"/>
  <c r="D152" i="7"/>
  <c r="D278" i="7"/>
  <c r="D167" i="7"/>
  <c r="D47" i="7"/>
  <c r="D66" i="7"/>
  <c r="D259" i="7"/>
  <c r="F259" i="7" s="1"/>
  <c r="D143" i="7"/>
  <c r="F143" i="7" s="1"/>
  <c r="D32" i="7"/>
  <c r="D322" i="7"/>
  <c r="D220" i="7"/>
  <c r="D95" i="7"/>
  <c r="D131" i="7"/>
  <c r="F131" i="7" s="1"/>
  <c r="D320" i="7"/>
  <c r="F320" i="7" s="1"/>
  <c r="D219" i="7"/>
  <c r="D94" i="7"/>
  <c r="F94" i="7" s="1"/>
  <c r="D225" i="7"/>
  <c r="D346" i="7"/>
  <c r="D238" i="7"/>
  <c r="D118" i="7"/>
  <c r="D341" i="7"/>
  <c r="F341" i="7" s="1"/>
  <c r="D214" i="7"/>
  <c r="D352" i="7"/>
  <c r="F352" i="7" s="1"/>
  <c r="D249" i="7"/>
  <c r="D126" i="7"/>
  <c r="D18" i="7"/>
  <c r="F18" i="7" s="1"/>
  <c r="D51" i="7"/>
  <c r="D260" i="7"/>
  <c r="D147" i="7"/>
  <c r="D33" i="7"/>
  <c r="D350" i="7"/>
  <c r="F350" i="7" s="1"/>
  <c r="D245" i="7"/>
  <c r="F245" i="7" s="1"/>
  <c r="D121" i="7"/>
  <c r="D296" i="7"/>
  <c r="D311" i="7"/>
  <c r="D210" i="7"/>
  <c r="D83" i="7"/>
  <c r="D67" i="7"/>
  <c r="D310" i="7"/>
  <c r="F310" i="7" s="1"/>
  <c r="D206" i="7"/>
  <c r="D82" i="7"/>
  <c r="D194" i="7"/>
  <c r="D333" i="7"/>
  <c r="D228" i="7"/>
  <c r="D104" i="7"/>
  <c r="D106" i="7" s="1"/>
  <c r="F106" i="7" s="1"/>
  <c r="D266" i="7"/>
  <c r="D183" i="7"/>
  <c r="F183" i="7" s="1"/>
  <c r="D339" i="7"/>
  <c r="F339" i="7" s="1"/>
  <c r="D233" i="7"/>
  <c r="D114" i="7"/>
  <c r="D308" i="7"/>
  <c r="F308" i="7" s="1"/>
  <c r="D351" i="7"/>
  <c r="D246" i="7"/>
  <c r="D125" i="7"/>
  <c r="D17" i="7"/>
  <c r="D336" i="7"/>
  <c r="F336" i="7" s="1"/>
  <c r="D231" i="7"/>
  <c r="D110" i="7"/>
  <c r="D90" i="7"/>
  <c r="D299" i="7"/>
  <c r="D197" i="7"/>
  <c r="F197" i="7" s="1"/>
  <c r="D73" i="7"/>
  <c r="D280" i="7"/>
  <c r="F280" i="7" s="1"/>
  <c r="D298" i="7"/>
  <c r="F298" i="7" s="1"/>
  <c r="F297" i="7" s="1"/>
  <c r="D196" i="7"/>
  <c r="D72" i="7"/>
  <c r="F72" i="7" s="1"/>
  <c r="D100" i="7"/>
  <c r="D319" i="7"/>
  <c r="D216" i="7"/>
  <c r="D91" i="7"/>
  <c r="D215" i="7"/>
  <c r="F215" i="7" s="1"/>
  <c r="D77" i="7"/>
  <c r="D325" i="7"/>
  <c r="D223" i="7"/>
  <c r="D98" i="7"/>
  <c r="D204" i="7"/>
  <c r="F204" i="7" s="1"/>
  <c r="D338" i="7"/>
  <c r="F338" i="7" s="1"/>
  <c r="D232" i="7"/>
  <c r="D113" i="7"/>
  <c r="D282" i="7"/>
  <c r="F282" i="7" s="1"/>
  <c r="D323" i="7"/>
  <c r="D221" i="7"/>
  <c r="D96" i="7"/>
  <c r="D331" i="7"/>
  <c r="F331" i="7" s="1"/>
  <c r="D288" i="7"/>
  <c r="D187" i="7"/>
  <c r="F187" i="7" s="1"/>
  <c r="D60" i="7"/>
  <c r="D193" i="7"/>
  <c r="F193" i="7" s="1"/>
  <c r="D287" i="7"/>
  <c r="D186" i="7"/>
  <c r="D59" i="7"/>
  <c r="D54" i="7"/>
  <c r="D309" i="7"/>
  <c r="D205" i="7"/>
  <c r="D81" i="7"/>
  <c r="F81" i="7" s="1"/>
  <c r="D184" i="7"/>
  <c r="F184" i="7" s="1"/>
  <c r="D316" i="7"/>
  <c r="F316" i="7" s="1"/>
  <c r="D213" i="7"/>
  <c r="D86" i="7"/>
  <c r="D153" i="7"/>
  <c r="D324" i="7"/>
  <c r="D222" i="7"/>
  <c r="D97" i="7"/>
  <c r="F97" i="7" s="1"/>
  <c r="D36" i="7"/>
  <c r="D312" i="7"/>
  <c r="D211" i="7"/>
  <c r="D84" i="7"/>
  <c r="D250" i="7"/>
  <c r="D274" i="7"/>
  <c r="F274" i="7" s="1"/>
  <c r="D162" i="7"/>
  <c r="D43" i="7"/>
  <c r="D87" i="7"/>
  <c r="D273" i="7"/>
  <c r="D158" i="7"/>
  <c r="D42" i="7"/>
  <c r="D317" i="7"/>
  <c r="F317" i="7" s="1"/>
  <c r="D297" i="7"/>
  <c r="D195" i="7"/>
  <c r="D68" i="7"/>
  <c r="F68" i="7" s="1"/>
  <c r="D116" i="7"/>
  <c r="F116" i="7" s="1"/>
  <c r="D304" i="7"/>
  <c r="D202" i="7"/>
  <c r="D76" i="7"/>
  <c r="D78" i="7"/>
  <c r="D315" i="7"/>
  <c r="D212" i="7"/>
  <c r="D85" i="7"/>
  <c r="F85" i="7" s="1"/>
  <c r="D292" i="7"/>
  <c r="F292" i="7" s="1"/>
  <c r="D300" i="7"/>
  <c r="D200" i="7"/>
  <c r="D74" i="7"/>
  <c r="D115" i="7"/>
  <c r="F115" i="7" s="1"/>
  <c r="D256" i="7"/>
  <c r="F256" i="7" s="1"/>
  <c r="D142" i="7"/>
  <c r="F142" i="7" s="1"/>
  <c r="D28" i="7"/>
  <c r="D19" i="7"/>
  <c r="D255" i="7"/>
  <c r="D136" i="7"/>
  <c r="D27" i="7"/>
  <c r="D224" i="7"/>
  <c r="D283" i="7"/>
  <c r="F283" i="7" s="1"/>
  <c r="D185" i="7"/>
  <c r="D55" i="7"/>
  <c r="D20" i="7"/>
  <c r="D291" i="7"/>
  <c r="D289" i="7"/>
  <c r="F289" i="7" s="1"/>
  <c r="F288" i="7" s="1"/>
  <c r="D243" i="7"/>
  <c r="D192" i="7"/>
  <c r="D188" i="7"/>
  <c r="F188" i="7" s="1"/>
  <c r="D119" i="7"/>
  <c r="D65" i="7"/>
  <c r="F65" i="7" s="1"/>
  <c r="D61" i="7"/>
  <c r="D332" i="7"/>
  <c r="D347" i="7"/>
  <c r="D340" i="7"/>
  <c r="F340" i="7" s="1"/>
  <c r="D349" i="7"/>
  <c r="D130" i="7"/>
  <c r="D307" i="7"/>
  <c r="F307" i="7" s="1"/>
  <c r="D301" i="7"/>
  <c r="F301" i="7" s="1"/>
  <c r="D244" i="7"/>
  <c r="F244" i="7" s="1"/>
  <c r="D267" i="7"/>
  <c r="D201" i="7"/>
  <c r="D120" i="7"/>
  <c r="D157" i="7"/>
  <c r="D75" i="7"/>
  <c r="D318" i="7"/>
  <c r="F318" i="7" s="1"/>
  <c r="D37" i="7"/>
  <c r="D203" i="7"/>
  <c r="F203" i="7" s="1"/>
  <c r="AL147" i="9"/>
  <c r="AM147" i="9" s="1"/>
  <c r="AN147" i="9"/>
  <c r="AL19" i="9"/>
  <c r="AM19" i="9" s="1"/>
  <c r="AN19" i="9"/>
  <c r="AN305" i="9"/>
  <c r="AL305" i="9"/>
  <c r="AM305" i="9" s="1"/>
  <c r="AN342" i="9"/>
  <c r="AL342" i="9"/>
  <c r="AM342" i="9" s="1"/>
  <c r="AN364" i="9"/>
  <c r="AL364" i="9"/>
  <c r="AM364" i="9" s="1"/>
  <c r="AN315" i="9"/>
  <c r="AL315" i="9"/>
  <c r="AM315" i="9" s="1"/>
  <c r="AN199" i="9"/>
  <c r="AL199" i="9"/>
  <c r="AM199" i="9" s="1"/>
  <c r="AL47" i="9"/>
  <c r="AM47" i="9" s="1"/>
  <c r="AN47" i="9"/>
  <c r="AL109" i="9"/>
  <c r="AM109" i="9" s="1"/>
  <c r="AN109" i="9"/>
  <c r="AN345" i="9"/>
  <c r="AL345" i="9"/>
  <c r="AM345" i="9" s="1"/>
  <c r="AN325" i="9"/>
  <c r="AL325" i="9"/>
  <c r="AM325" i="9" s="1"/>
  <c r="AN110" i="9"/>
  <c r="AL110" i="9"/>
  <c r="AM110" i="9" s="1"/>
  <c r="AN250" i="9"/>
  <c r="AL250" i="9"/>
  <c r="AM250" i="9" s="1"/>
  <c r="AN203" i="9"/>
  <c r="AL203" i="9"/>
  <c r="AM203" i="9" s="1"/>
  <c r="AN172" i="9"/>
  <c r="AL172" i="9"/>
  <c r="AM172" i="9" s="1"/>
  <c r="AL319" i="9"/>
  <c r="AM319" i="9" s="1"/>
  <c r="AN319" i="9"/>
  <c r="AN103" i="9"/>
  <c r="AL103" i="9"/>
  <c r="AM103" i="9" s="1"/>
  <c r="AN114" i="9"/>
  <c r="AL114" i="9"/>
  <c r="AM114" i="9" s="1"/>
  <c r="AN221" i="9"/>
  <c r="AL221" i="9"/>
  <c r="AM221" i="9" s="1"/>
  <c r="AN191" i="9"/>
  <c r="AL191" i="9"/>
  <c r="AM191" i="9" s="1"/>
  <c r="AL276" i="9"/>
  <c r="AM276" i="9" s="1"/>
  <c r="AN276" i="9"/>
  <c r="AN126" i="9"/>
  <c r="AL126" i="9"/>
  <c r="AM126" i="9" s="1"/>
  <c r="AL307" i="9"/>
  <c r="AM307" i="9" s="1"/>
  <c r="AN307" i="9"/>
  <c r="AN209" i="9"/>
  <c r="AL209" i="9"/>
  <c r="AM209" i="9" s="1"/>
  <c r="AN142" i="9"/>
  <c r="AL142" i="9"/>
  <c r="AM142" i="9" s="1"/>
  <c r="AN308" i="9"/>
  <c r="AL308" i="9"/>
  <c r="AM308" i="9" s="1"/>
  <c r="AN188" i="9"/>
  <c r="AL188" i="9"/>
  <c r="AM188" i="9" s="1"/>
  <c r="AN106" i="9"/>
  <c r="AL106" i="9"/>
  <c r="AM106" i="9" s="1"/>
  <c r="AN183" i="9"/>
  <c r="AL183" i="9"/>
  <c r="AM183" i="9" s="1"/>
  <c r="AN17" i="9"/>
  <c r="AL17" i="9"/>
  <c r="AM17" i="9" s="1"/>
  <c r="AL117" i="9"/>
  <c r="AM117" i="9" s="1"/>
  <c r="AN117" i="9"/>
  <c r="AN370" i="9"/>
  <c r="AL370" i="9"/>
  <c r="AM370" i="9" s="1"/>
  <c r="AL27" i="9"/>
  <c r="AM27" i="9" s="1"/>
  <c r="AN27" i="9"/>
  <c r="AN256" i="9"/>
  <c r="AL256" i="9"/>
  <c r="AM256" i="9" s="1"/>
  <c r="AL111" i="9"/>
  <c r="AM111" i="9" s="1"/>
  <c r="AN111" i="9"/>
  <c r="AL136" i="9"/>
  <c r="AM136" i="9" s="1"/>
  <c r="AN136" i="9"/>
  <c r="AN357" i="9"/>
  <c r="AL357" i="9"/>
  <c r="AM357" i="9" s="1"/>
  <c r="AN115" i="9"/>
  <c r="AL115" i="9"/>
  <c r="AM115" i="9" s="1"/>
  <c r="AL201" i="9"/>
  <c r="AM201" i="9" s="1"/>
  <c r="AN201" i="9"/>
  <c r="AL63" i="9"/>
  <c r="AM63" i="9" s="1"/>
  <c r="AN63" i="9"/>
  <c r="AN304" i="9"/>
  <c r="AL304" i="9"/>
  <c r="AM304" i="9" s="1"/>
  <c r="AN159" i="9"/>
  <c r="AL159" i="9"/>
  <c r="AM159" i="9" s="1"/>
  <c r="AN87" i="9"/>
  <c r="AL87" i="9"/>
  <c r="AM87" i="9" s="1"/>
  <c r="AN160" i="9"/>
  <c r="AL160" i="9"/>
  <c r="AM160" i="9" s="1"/>
  <c r="AN340" i="9"/>
  <c r="AL340" i="9"/>
  <c r="AM340" i="9" s="1"/>
  <c r="AN150" i="9"/>
  <c r="AL150" i="9"/>
  <c r="AM150" i="9" s="1"/>
  <c r="AN149" i="9"/>
  <c r="AL149" i="9"/>
  <c r="AM149" i="9" s="1"/>
  <c r="AN34" i="9"/>
  <c r="AL34" i="9"/>
  <c r="AM34" i="9" s="1"/>
  <c r="AN50" i="9"/>
  <c r="AL50" i="9"/>
  <c r="AM50" i="9" s="1"/>
  <c r="AN242" i="9"/>
  <c r="AL242" i="9"/>
  <c r="AM242" i="9" s="1"/>
  <c r="AN166" i="9"/>
  <c r="AL166" i="9"/>
  <c r="AM166" i="9" s="1"/>
  <c r="AL324" i="9"/>
  <c r="AM324" i="9" s="1"/>
  <c r="AN324" i="9"/>
  <c r="AN211" i="9"/>
  <c r="AL211" i="9"/>
  <c r="AM211" i="9" s="1"/>
  <c r="AL124" i="9"/>
  <c r="AM124" i="9" s="1"/>
  <c r="AN124" i="9"/>
  <c r="AN104" i="9"/>
  <c r="AL104" i="9"/>
  <c r="AM104" i="9" s="1"/>
  <c r="AN75" i="9"/>
  <c r="AL75" i="9"/>
  <c r="AM75" i="9" s="1"/>
  <c r="AL66" i="9"/>
  <c r="AM66" i="9" s="1"/>
  <c r="AN66" i="9"/>
  <c r="AL24" i="9"/>
  <c r="AM24" i="9" s="1"/>
  <c r="AN24" i="9"/>
  <c r="AN46" i="9"/>
  <c r="AL46" i="9"/>
  <c r="AM46" i="9" s="1"/>
  <c r="AL266" i="9"/>
  <c r="AN266" i="9"/>
  <c r="AL25" i="9"/>
  <c r="AM25" i="9" s="1"/>
  <c r="AN25" i="9"/>
  <c r="AN367" i="9"/>
  <c r="AL367" i="9"/>
  <c r="AM367" i="9" s="1"/>
  <c r="AL44" i="9"/>
  <c r="AM44" i="9" s="1"/>
  <c r="AN44" i="9"/>
  <c r="AN275" i="9"/>
  <c r="AL275" i="9"/>
  <c r="AM275" i="9" s="1"/>
  <c r="AN258" i="9"/>
  <c r="AL258" i="9"/>
  <c r="AM258" i="9" s="1"/>
  <c r="AN65" i="9"/>
  <c r="AL65" i="9"/>
  <c r="AM65" i="9" s="1"/>
  <c r="AN128" i="9"/>
  <c r="AL128" i="9"/>
  <c r="AM128" i="9" s="1"/>
  <c r="AN316" i="9"/>
  <c r="AL316" i="9"/>
  <c r="AM316" i="9" s="1"/>
  <c r="AN291" i="9"/>
  <c r="AL291" i="9"/>
  <c r="AM291" i="9" s="1"/>
  <c r="AN202" i="9"/>
  <c r="AL202" i="9"/>
  <c r="AM202" i="9" s="1"/>
  <c r="AN376" i="9"/>
  <c r="AL376" i="9"/>
  <c r="AM376" i="9" s="1"/>
  <c r="F11" i="7"/>
  <c r="F36" i="7"/>
  <c r="F27" i="7"/>
  <c r="F34" i="7"/>
  <c r="F42" i="7"/>
  <c r="F59" i="7"/>
  <c r="F75" i="7"/>
  <c r="F76" i="7"/>
  <c r="F82" i="7"/>
  <c r="F86" i="7"/>
  <c r="F98" i="7"/>
  <c r="F110" i="7"/>
  <c r="F120" i="7"/>
  <c r="F121" i="7"/>
  <c r="F130" i="7"/>
  <c r="F152" i="7"/>
  <c r="F153" i="7"/>
  <c r="F162" i="7"/>
  <c r="F194" i="7"/>
  <c r="F200" i="7"/>
  <c r="F210" i="7"/>
  <c r="F211" i="7"/>
  <c r="F214" i="7"/>
  <c r="F220" i="7"/>
  <c r="F221" i="7"/>
  <c r="F224" i="7"/>
  <c r="F225" i="7"/>
  <c r="F230" i="7"/>
  <c r="F231" i="7"/>
  <c r="F234" i="7"/>
  <c r="F236" i="7"/>
  <c r="F250" i="7"/>
  <c r="F260" i="7"/>
  <c r="F265" i="7"/>
  <c r="F266" i="7"/>
  <c r="F267" i="7"/>
  <c r="F268" i="7" s="1"/>
  <c r="F273" i="7"/>
  <c r="F278" i="7"/>
  <c r="F287" i="7"/>
  <c r="F290" i="7"/>
  <c r="F291" i="7"/>
  <c r="F296" i="7"/>
  <c r="F299" i="7"/>
  <c r="F300" i="7"/>
  <c r="F304" i="7"/>
  <c r="F309" i="7"/>
  <c r="F311" i="7"/>
  <c r="F312" i="7"/>
  <c r="F315" i="7"/>
  <c r="F319" i="7"/>
  <c r="F322" i="7"/>
  <c r="F323" i="7"/>
  <c r="F324" i="7"/>
  <c r="F325" i="7"/>
  <c r="F332" i="7"/>
  <c r="F333" i="7"/>
  <c r="F335" i="7"/>
  <c r="F346" i="7"/>
  <c r="F347" i="7"/>
  <c r="F349" i="7"/>
  <c r="F351" i="7"/>
  <c r="AM273" i="9" l="1"/>
  <c r="AM295" i="9" s="1"/>
  <c r="AL295" i="9"/>
  <c r="AM301" i="9"/>
  <c r="AM379" i="9" s="1"/>
  <c r="AL379" i="9"/>
  <c r="AL270" i="9"/>
  <c r="AM266" i="9"/>
  <c r="AM270" i="9" s="1"/>
  <c r="AM74" i="9"/>
  <c r="AM79" i="9" s="1"/>
  <c r="AN79" i="9" s="1"/>
  <c r="AL79" i="9"/>
  <c r="AM12" i="9"/>
  <c r="AM71" i="9" s="1"/>
  <c r="AL71" i="9"/>
  <c r="AL262" i="9"/>
  <c r="AM96" i="9"/>
  <c r="AM262" i="9" s="1"/>
  <c r="AM415" i="9" s="1"/>
  <c r="AN415" i="9" s="1"/>
  <c r="AM83" i="9"/>
  <c r="AM90" i="9" s="1"/>
  <c r="AM416" i="9" s="1"/>
  <c r="AN416" i="9" s="1"/>
  <c r="AL90" i="9"/>
  <c r="F107" i="7"/>
  <c r="F104" i="7"/>
  <c r="F62" i="7"/>
  <c r="F55" i="7"/>
  <c r="F47" i="7"/>
  <c r="F37" i="7"/>
  <c r="F33" i="7"/>
  <c r="F21" i="7"/>
  <c r="F17" i="7"/>
  <c r="F261" i="7"/>
  <c r="F262" i="7" s="1"/>
  <c r="F255" i="7"/>
  <c r="F249" i="7"/>
  <c r="F243" i="7"/>
  <c r="F233" i="7"/>
  <c r="F229" i="7"/>
  <c r="F223" i="7"/>
  <c r="F219" i="7"/>
  <c r="F213" i="7"/>
  <c r="F206" i="7"/>
  <c r="F202" i="7"/>
  <c r="F196" i="7"/>
  <c r="F192" i="7"/>
  <c r="F186" i="7"/>
  <c r="F182" i="7"/>
  <c r="F158" i="7"/>
  <c r="F148" i="7"/>
  <c r="F136" i="7"/>
  <c r="F126" i="7"/>
  <c r="F119" i="7"/>
  <c r="F114" i="7"/>
  <c r="F100" i="7"/>
  <c r="F96" i="7"/>
  <c r="F84" i="7"/>
  <c r="F78" i="7"/>
  <c r="F74" i="7"/>
  <c r="F67" i="7"/>
  <c r="F61" i="7"/>
  <c r="F54" i="7"/>
  <c r="F46" i="7"/>
  <c r="F32" i="7"/>
  <c r="F20" i="7"/>
  <c r="D14" i="7"/>
  <c r="F14" i="7" s="1"/>
  <c r="F105" i="7"/>
  <c r="F254" i="7"/>
  <c r="F246" i="7"/>
  <c r="F238" i="7"/>
  <c r="F232" i="7"/>
  <c r="F228" i="7"/>
  <c r="F222" i="7"/>
  <c r="F216" i="7"/>
  <c r="F212" i="7"/>
  <c r="F205" i="7"/>
  <c r="F201" i="7"/>
  <c r="F195" i="7"/>
  <c r="F191" i="7"/>
  <c r="F185" i="7"/>
  <c r="F167" i="7"/>
  <c r="F157" i="7"/>
  <c r="F147" i="7"/>
  <c r="F135" i="7"/>
  <c r="F125" i="7"/>
  <c r="F118" i="7"/>
  <c r="F113" i="7"/>
  <c r="F99" i="7"/>
  <c r="F95" i="7"/>
  <c r="F87" i="7"/>
  <c r="F83" i="7"/>
  <c r="F77" i="7"/>
  <c r="F73" i="7"/>
  <c r="F66" i="7"/>
  <c r="F60" i="7"/>
  <c r="F51" i="7"/>
  <c r="F43" i="7"/>
  <c r="F35" i="7"/>
  <c r="F28" i="7"/>
  <c r="F19" i="7"/>
  <c r="AL406" i="9" l="1"/>
  <c r="AM417" i="9"/>
  <c r="AN417" i="9" s="1"/>
  <c r="AM406" i="9"/>
  <c r="AM418" i="9"/>
  <c r="AN418" i="9" s="1"/>
  <c r="AM414" i="9"/>
  <c r="AN414" i="9" s="1"/>
  <c r="AN71" i="9"/>
  <c r="F90" i="7"/>
  <c r="F91" i="7"/>
  <c r="AN3" i="9" l="1"/>
  <c r="AM419" i="9"/>
</calcChain>
</file>

<file path=xl/comments1.xml><?xml version="1.0" encoding="utf-8"?>
<comments xmlns="http://schemas.openxmlformats.org/spreadsheetml/2006/main">
  <authors>
    <author>igort</author>
    <author>Interject</author>
    <author>Akasha Leffler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(1-10000),
&gt;10000 admins only, default: 10000</t>
        </r>
      </text>
    </comment>
    <comment ref="H12" authorId="0" shapeId="0">
      <text>
        <r>
          <rPr>
            <b/>
            <sz val="8"/>
            <color indexed="81"/>
            <rFont val="Tahoma"/>
            <family val="2"/>
          </rPr>
          <t>If blank: If both dates are blankdefaults to current month</t>
        </r>
      </text>
    </comment>
    <comment ref="L12" authorId="1" shapeId="0">
      <text>
        <r>
          <rPr>
            <b/>
            <sz val="9"/>
            <color indexed="81"/>
            <rFont val="Tahoma"/>
            <family val="2"/>
          </rPr>
          <t>If Distict is blank, selects all districts. Can use F9 Groupings.</t>
        </r>
      </text>
    </comment>
    <comment ref="O12" authorId="1" shapeId="0">
      <text>
        <r>
          <rPr>
            <b/>
            <sz val="9"/>
            <color indexed="81"/>
            <rFont val="Tahoma"/>
            <family val="2"/>
          </rPr>
          <t>Leave blank to search all</t>
        </r>
      </text>
    </comment>
    <comment ref="H13" authorId="0" shapeId="0">
      <text>
        <r>
          <rPr>
            <b/>
            <sz val="8"/>
            <color indexed="81"/>
            <rFont val="Tahoma"/>
            <family val="2"/>
          </rPr>
          <t>If blank: If both dates are blankdefaults to current month</t>
        </r>
      </text>
    </comment>
    <comment ref="L13" authorId="1" shapeId="0">
      <text>
        <r>
          <rPr>
            <b/>
            <sz val="9"/>
            <color indexed="81"/>
            <rFont val="Tahoma"/>
            <family val="2"/>
          </rPr>
          <t>If Accounts is blank, selects all accounts. Can use F9 Groupings.</t>
        </r>
      </text>
    </comment>
    <comment ref="O13" authorId="1" shapeId="0">
      <text>
        <r>
          <rPr>
            <b/>
            <sz val="9"/>
            <color indexed="81"/>
            <rFont val="Tahoma"/>
            <family val="2"/>
          </rPr>
          <t>Will search absolute values.</t>
        </r>
      </text>
    </comment>
    <comment ref="L14" authorId="1" shapeId="0">
      <text>
        <r>
          <rPr>
            <b/>
            <sz val="9"/>
            <color indexed="81"/>
            <rFont val="Tahoma"/>
            <family val="2"/>
          </rPr>
          <t>If System is blank, selects all systems. Can use F9 Groupings.</t>
        </r>
      </text>
    </comment>
    <comment ref="O14" authorId="1" shapeId="0">
      <text>
        <r>
          <rPr>
            <b/>
            <sz val="9"/>
            <color indexed="81"/>
            <rFont val="Tahoma"/>
            <family val="2"/>
          </rPr>
          <t>Will search absolute values</t>
        </r>
      </text>
    </comment>
    <comment ref="L15" authorId="1" shapeId="0">
      <text>
        <r>
          <rPr>
            <b/>
            <sz val="9"/>
            <color indexed="81"/>
            <rFont val="Tahoma"/>
            <family val="2"/>
          </rPr>
          <t>If Subsystem is blank, selects all subsystems. Can use F9 Groupings.</t>
        </r>
      </text>
    </comment>
    <comment ref="D789" authorId="2" shapeId="0">
      <text>
        <r>
          <rPr>
            <b/>
            <sz val="9"/>
            <color indexed="81"/>
            <rFont val="Tahoma"/>
            <family val="2"/>
          </rPr>
          <t>Akasha Leffler:</t>
        </r>
        <r>
          <rPr>
            <sz val="9"/>
            <color indexed="81"/>
            <rFont val="Tahoma"/>
            <family val="2"/>
          </rPr>
          <t xml:space="preserve">
Excludes duplicates (EX. Resi customers who have MSW, recycle, and yard waste = 1 customer)</t>
        </r>
      </text>
    </comment>
  </commentList>
</comments>
</file>

<file path=xl/comments2.xml><?xml version="1.0" encoding="utf-8"?>
<comments xmlns="http://schemas.openxmlformats.org/spreadsheetml/2006/main">
  <authors>
    <author>WCNX</author>
    <author>Heather Garland</author>
    <author>Lindsay Waldram</author>
  </authors>
  <commentList>
    <comment ref="D1" authorId="0" shapeId="0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Include bill areas: Butlers Cove, Lacey, Olympia, Summit Lake, Tumwater, and Contract. Contract is the Nisqually Tribe, which is non-regulated but because it's so small we include it in the Pacific regulated revenue.  Billed at Pacific Tariff rates.</t>
        </r>
      </text>
    </comment>
    <comment ref="AM3" authorId="1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Grossed up for B&amp;O tax and WUTC Fee.
</t>
        </r>
      </text>
    </comment>
    <comment ref="AL4" authorId="2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Adjustment to meet RR</t>
        </r>
      </text>
    </comment>
    <comment ref="G6" authorId="0" shapeId="0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Populate using the "Data" tab, which is derived from the Monthly Revenue Booking tool.</t>
        </r>
      </text>
    </comment>
  </commentList>
</comments>
</file>

<file path=xl/comments3.xml><?xml version="1.0" encoding="utf-8"?>
<comments xmlns="http://schemas.openxmlformats.org/spreadsheetml/2006/main">
  <authors>
    <author>Lindsay Waldram</author>
  </authors>
  <commentList>
    <comment ref="C78" authorId="0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Exclulded commercial recycle</t>
        </r>
      </text>
    </comment>
    <comment ref="D78" authorId="0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Exclulded commercial recycle</t>
        </r>
      </text>
    </comment>
    <comment ref="E78" authorId="0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Exclulded commercial recycle</t>
        </r>
      </text>
    </comment>
    <comment ref="C113" authorId="0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Exclulded commercial recycle</t>
        </r>
      </text>
    </comment>
    <comment ref="D113" authorId="0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Exclulded commercial recycle</t>
        </r>
      </text>
    </comment>
    <comment ref="E113" authorId="0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Exclulded commercial recycle</t>
        </r>
      </text>
    </comment>
  </commentList>
</comments>
</file>

<file path=xl/comments4.xml><?xml version="1.0" encoding="utf-8"?>
<comments xmlns="http://schemas.openxmlformats.org/spreadsheetml/2006/main">
  <authors>
    <author>Lindsay Waldram</author>
    <author>Heather Garland</author>
  </authors>
  <commentList>
    <comment ref="D106" authorId="0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Set to 90 gal EOW, since the special pickup needs to remain $3 more than EOW service</t>
        </r>
      </text>
    </comment>
    <comment ref="B238" authorId="1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This rate should be stated per pick-up.  It currently appears to be monthly in the tariff.</t>
        </r>
      </text>
    </comment>
    <comment ref="F262" authorId="0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Forced to 4.88*4.33</t>
        </r>
      </text>
    </comment>
    <comment ref="F268" authorId="0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Forced to 6.53*4.33</t>
        </r>
      </text>
    </comment>
    <comment ref="B282" authorId="1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This rate should be stated per pick-up.  It currently appears to be monthly in the tariff.</t>
        </r>
      </text>
    </comment>
    <comment ref="B283" authorId="1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This rate should be stated per pick-up.  It currently appears to be monthly in the tariff.</t>
        </r>
      </text>
    </comment>
  </commentList>
</comments>
</file>

<file path=xl/sharedStrings.xml><?xml version="1.0" encoding="utf-8"?>
<sst xmlns="http://schemas.openxmlformats.org/spreadsheetml/2006/main" count="7162" uniqueCount="1658">
  <si>
    <t>Journal Entry Query Tool</t>
  </si>
  <si>
    <t>Databases</t>
  </si>
  <si>
    <t>Date Range:</t>
  </si>
  <si>
    <t>Other Criteria</t>
  </si>
  <si>
    <t>wci_ca</t>
  </si>
  <si>
    <t>From:</t>
  </si>
  <si>
    <t>Districts:</t>
  </si>
  <si>
    <t>wci_corp</t>
  </si>
  <si>
    <t>To:</t>
  </si>
  <si>
    <t>wci_wa</t>
  </si>
  <si>
    <t>wci_eastern</t>
  </si>
  <si>
    <t>Accts:</t>
  </si>
  <si>
    <t>wci_id</t>
  </si>
  <si>
    <t>System:</t>
  </si>
  <si>
    <t>Subsystem:</t>
  </si>
  <si>
    <t>wci_southern</t>
  </si>
  <si>
    <t>Total of Entries:</t>
  </si>
  <si>
    <t>Not included in print range</t>
  </si>
  <si>
    <t>Date</t>
  </si>
  <si>
    <t>journal_description</t>
  </si>
  <si>
    <t>User</t>
  </si>
  <si>
    <t>vendor_code</t>
  </si>
  <si>
    <t>Further Description</t>
  </si>
  <si>
    <t>date_doc</t>
  </si>
  <si>
    <t>doc_desc</t>
  </si>
  <si>
    <t>doc_ctrl_num</t>
  </si>
  <si>
    <t>po_ctrl_num</t>
  </si>
  <si>
    <t>vend_order_num</t>
  </si>
  <si>
    <t>ticket_num</t>
  </si>
  <si>
    <t>document_2</t>
  </si>
  <si>
    <t>document_1</t>
  </si>
  <si>
    <t>class_code</t>
  </si>
  <si>
    <t>amt_net</t>
  </si>
  <si>
    <t>End of List</t>
  </si>
  <si>
    <t>Num of Entries Shown:</t>
  </si>
  <si>
    <t>wci_lri2</t>
  </si>
  <si>
    <t>wci_lri</t>
  </si>
  <si>
    <t>ALL</t>
  </si>
  <si>
    <t>posted_flag</t>
  </si>
  <si>
    <t>hold_flag</t>
  </si>
  <si>
    <t>date_due</t>
  </si>
  <si>
    <t>recurring_flag</t>
  </si>
  <si>
    <t>repeating_flag</t>
  </si>
  <si>
    <t>reversing_flag</t>
  </si>
  <si>
    <t>type_flag</t>
  </si>
  <si>
    <t>R/Type</t>
  </si>
  <si>
    <t>Macros are currently disabled in Excel</t>
  </si>
  <si>
    <t>It is likely that Citrix has reset the Macro Security Level to High.</t>
  </si>
  <si>
    <t>The security level needs to be set to Medium or Low for</t>
  </si>
  <si>
    <t>the Excel Financials Reporting system to work.</t>
  </si>
  <si>
    <t>To change this setting, follow the instructions below:</t>
  </si>
  <si>
    <t>Go to the 'Tools/Macro/Security…' menu option.  (On the above menu bar.)</t>
  </si>
  <si>
    <t>The 'Security' window will pop-up.  Choose the 'Low' or 'Medium' setting.</t>
  </si>
  <si>
    <t>Click OK.</t>
  </si>
  <si>
    <t>Exit Excel and re-start the Excel Financials program.</t>
  </si>
  <si>
    <t>(If the computer ask you to save changes to Excel Financials, choose No.)</t>
  </si>
  <si>
    <t>Amount From:</t>
  </si>
  <si>
    <t>Amount To:</t>
  </si>
  <si>
    <t>Vendor Code:</t>
  </si>
  <si>
    <t>Posting:</t>
  </si>
  <si>
    <t>FullAcct</t>
  </si>
  <si>
    <t>date_applied</t>
  </si>
  <si>
    <t>Journal</t>
  </si>
  <si>
    <t>pstd</t>
  </si>
  <si>
    <t>Description</t>
  </si>
  <si>
    <t>OneTime</t>
  </si>
  <si>
    <t>DBase</t>
  </si>
  <si>
    <t>seg1_code</t>
  </si>
  <si>
    <t>seg2_code</t>
  </si>
  <si>
    <t>seg3_code</t>
  </si>
  <si>
    <t>seg4_code</t>
  </si>
  <si>
    <t>TypeCode</t>
  </si>
  <si>
    <t>Seg1</t>
  </si>
  <si>
    <t>Seg2</t>
  </si>
  <si>
    <t>Seg3</t>
  </si>
  <si>
    <t>Seg4</t>
  </si>
  <si>
    <t/>
  </si>
  <si>
    <t>date_entered</t>
  </si>
  <si>
    <t>date_posted</t>
  </si>
  <si>
    <t>staged_refCode</t>
  </si>
  <si>
    <t>Staged_RefCode</t>
  </si>
  <si>
    <t>Staged_DocRef</t>
  </si>
  <si>
    <t>Entries Shown Limit Setup:</t>
  </si>
  <si>
    <t>*pstd: P = Posted, U = Unposted, S = Staged, C:0 = I/C Unposted, -1 = Hanging out there.</t>
  </si>
  <si>
    <t>Formulas</t>
  </si>
  <si>
    <t>Other</t>
  </si>
  <si>
    <t>Staged Year Month</t>
  </si>
  <si>
    <t>NOTE: Ctrl+Shift+J to pull data</t>
  </si>
  <si>
    <t>Staged_District</t>
  </si>
  <si>
    <t>Staged_YearMonth</t>
  </si>
  <si>
    <t>Staged District</t>
  </si>
  <si>
    <t>VO Number</t>
  </si>
  <si>
    <t>All</t>
  </si>
  <si>
    <t>wci_canada</t>
  </si>
  <si>
    <t>wci_can_corp</t>
  </si>
  <si>
    <t>Full Account</t>
  </si>
  <si>
    <t>Journal Control Num</t>
  </si>
  <si>
    <t>Psted*</t>
  </si>
  <si>
    <t>Journal Description</t>
  </si>
  <si>
    <t>Vendor Code</t>
  </si>
  <si>
    <t>One Time Vendor</t>
  </si>
  <si>
    <t>Date Doc</t>
  </si>
  <si>
    <t>Doc Desc</t>
  </si>
  <si>
    <t>Doc Ctrl Num</t>
  </si>
  <si>
    <t>Po Ctrl Num</t>
  </si>
  <si>
    <t>Vendor Order Num</t>
  </si>
  <si>
    <t>Ticket Num</t>
  </si>
  <si>
    <t>Document 2</t>
  </si>
  <si>
    <t>Document 1</t>
  </si>
  <si>
    <t>Class Code</t>
  </si>
  <si>
    <t>Date Entered</t>
  </si>
  <si>
    <t>Date Posted</t>
  </si>
  <si>
    <t>Amt Net</t>
  </si>
  <si>
    <t>Date Due</t>
  </si>
  <si>
    <t>Database</t>
  </si>
  <si>
    <t>Reversing Flag</t>
  </si>
  <si>
    <t>Hold Flag</t>
  </si>
  <si>
    <t>Recurring Flag</t>
  </si>
  <si>
    <t>Repeating Flag</t>
  </si>
  <si>
    <t>Type Flag</t>
  </si>
  <si>
    <t>Posted Flag</t>
  </si>
  <si>
    <t>balance_usd</t>
  </si>
  <si>
    <t>balance_cad</t>
  </si>
  <si>
    <t>Amount USD</t>
  </si>
  <si>
    <t>Amount CAD</t>
  </si>
  <si>
    <t>*records limit:</t>
  </si>
  <si>
    <t>Nat Currency</t>
  </si>
  <si>
    <t>currencycode</t>
  </si>
  <si>
    <t>v.4.6</t>
  </si>
  <si>
    <t>2020-03</t>
  </si>
  <si>
    <t>19</t>
  </si>
  <si>
    <t>2183</t>
  </si>
  <si>
    <t>70065-2183-000-19</t>
  </si>
  <si>
    <t>USD</t>
  </si>
  <si>
    <t>JRNLWA00406578</t>
  </si>
  <si>
    <t>P</t>
  </si>
  <si>
    <t>B1 3/18/20 - 3/31/20</t>
  </si>
  <si>
    <t>LaurenTi</t>
  </si>
  <si>
    <t>0/JE IC</t>
  </si>
  <si>
    <t>B1:2020-07:ER Wages</t>
  </si>
  <si>
    <t>JRNL00968153</t>
  </si>
  <si>
    <t>70165-2183-000-19</t>
  </si>
  <si>
    <t>B1:2020-07:Expense Reimbursement</t>
  </si>
  <si>
    <t>50086-2183-000-19</t>
  </si>
  <si>
    <t>JRNLWA00406648</t>
  </si>
  <si>
    <t>Pcard Activity - March</t>
  </si>
  <si>
    <t>HeatherWe</t>
  </si>
  <si>
    <t>THE CREATIVE OFFICE~JEFF HARWOOD</t>
  </si>
  <si>
    <t>JRNL00968345</t>
  </si>
  <si>
    <t>SQ  MINUTEMAN PRESS~JEFF HARWOOD</t>
  </si>
  <si>
    <t>52086-2183-000-19</t>
  </si>
  <si>
    <t>GRAINGER~ROB TYNDALL</t>
  </si>
  <si>
    <t>52120-2183-000-19</t>
  </si>
  <si>
    <t>COMMERCIAL BRAKE &amp; CLUTCH~ROB TYNDALL</t>
  </si>
  <si>
    <t>IN  WESTERN REFUSE &amp; RECY~ROB TYNDALL</t>
  </si>
  <si>
    <t>STANDARD PARTS #337~ROB TYNDALL</t>
  </si>
  <si>
    <t>52125-2183-000-19</t>
  </si>
  <si>
    <t>IN  TOTAL BATTERY AND AUT~ROB TYNDALL</t>
  </si>
  <si>
    <t>LARSCO INC~ROB TYNDALL</t>
  </si>
  <si>
    <t>70185-2183-000-19</t>
  </si>
  <si>
    <t>UPS 1Z200YY80395022763~TRAVIS ROBERTSON</t>
  </si>
  <si>
    <t>70210-2183-000-19</t>
  </si>
  <si>
    <t>AMZN MKTP US QS14Z5XB3~LYNSIE BRESSLER</t>
  </si>
  <si>
    <t>OFFICEMAX/DEPOT 6779~JEFF HARWOOD</t>
  </si>
  <si>
    <t>BEST BUY      00010439~JEFF HARWOOD</t>
  </si>
  <si>
    <t>50036-2183-000-19</t>
  </si>
  <si>
    <t>JRNLWA00406714</t>
  </si>
  <si>
    <t>B1 3/18-3/31 Recode COVID19</t>
  </si>
  <si>
    <t>B1:2020-07:CV19 Bonus</t>
  </si>
  <si>
    <t>JRNL00968489</t>
  </si>
  <si>
    <t>50036-2183-100-19</t>
  </si>
  <si>
    <t>50036-2183-101-19</t>
  </si>
  <si>
    <t>50036-2183-200-19</t>
  </si>
  <si>
    <t>50036-2183-202-19</t>
  </si>
  <si>
    <t>50036-2183-206-19</t>
  </si>
  <si>
    <t>50036-2183-210-19</t>
  </si>
  <si>
    <t>50036-2183-300-19</t>
  </si>
  <si>
    <t>50036-2183-320-19</t>
  </si>
  <si>
    <t>52036-2183-000-19</t>
  </si>
  <si>
    <t>56036-2183-000-19</t>
  </si>
  <si>
    <t>70036-2183-000-19</t>
  </si>
  <si>
    <t>JRNLWA00407249</t>
  </si>
  <si>
    <t>OPEX13 - Pcard Accrual</t>
  </si>
  <si>
    <t>JRNL00969555</t>
  </si>
  <si>
    <t>THE HOME DEPOT #4742~ROB TYNDALL</t>
  </si>
  <si>
    <t>57125-2183-000-19</t>
  </si>
  <si>
    <t>VIT VITAMIN SHOPPE.COM~ROB TYNDALL</t>
  </si>
  <si>
    <t>JRNLWA00407351</t>
  </si>
  <si>
    <t>2020-03 - Covid19 Bonus Accrua</t>
  </si>
  <si>
    <t>2020-03 - Covid19 Bonus Accrual</t>
  </si>
  <si>
    <t>JRNL00969847</t>
  </si>
  <si>
    <t>50050-2183-000-19</t>
  </si>
  <si>
    <t>52050-2183-000-19</t>
  </si>
  <si>
    <t>56050-2183-000-19</t>
  </si>
  <si>
    <t>70050-2183-000-19</t>
  </si>
  <si>
    <t>JRNLWA00407559</t>
  </si>
  <si>
    <t>2020-03 S LeMay PO Log Accrual</t>
  </si>
  <si>
    <t>HeatherH</t>
  </si>
  <si>
    <t>PCARD: PO 01375: Creative Office: PCard:</t>
  </si>
  <si>
    <t>JRNL00970242</t>
  </si>
  <si>
    <t>52146-2183-000-19</t>
  </si>
  <si>
    <t>VUS000011112: PO 01276: CHEVRON PRODUCTS</t>
  </si>
  <si>
    <t>VUS000011112: PO 01365: CHEVRON PRODUCTS</t>
  </si>
  <si>
    <t>PCARD: PO 01428: The Vitamin Shoppe: PCa</t>
  </si>
  <si>
    <t>70320-2183-000-19</t>
  </si>
  <si>
    <t>PCARD: PO 01377: One Call Now: PCard: 3/</t>
  </si>
  <si>
    <t>PCARD: PO 01378: One Call Now: PCard: 3/</t>
  </si>
  <si>
    <t>PCARD: PO 01379: One Call Now: PCard: 3/</t>
  </si>
  <si>
    <t>JRNLWA00407647</t>
  </si>
  <si>
    <t>2020-03 Pcard Accrual</t>
  </si>
  <si>
    <t>AMZN MKTP US DD1UO72G3~LYNSIE BRESSLER</t>
  </si>
  <si>
    <t>JRNL00970285</t>
  </si>
  <si>
    <t>JRNLWA00407668</t>
  </si>
  <si>
    <t>Covid-19 Expense Reclass</t>
  </si>
  <si>
    <t>Reclass Covid-19 subcoding</t>
  </si>
  <si>
    <t>JRNL00970310</t>
  </si>
  <si>
    <t>JRNLWA00407669</t>
  </si>
  <si>
    <t>Misc4 2020-03 - ReClass Parts/</t>
  </si>
  <si>
    <t>Reclasss Parts expense from subcode 19</t>
  </si>
  <si>
    <t>JRNL00970311</t>
  </si>
  <si>
    <t>JRNLWA00407888</t>
  </si>
  <si>
    <t>From Voucher Posting.</t>
  </si>
  <si>
    <t>MariaJ</t>
  </si>
  <si>
    <t>VUS000011112</t>
  </si>
  <si>
    <t>CHEVRON PRODUCTS COMPANY</t>
  </si>
  <si>
    <t>(55) 15/40, (110) HYD 175240</t>
  </si>
  <si>
    <t>PO-2183-20-01276</t>
  </si>
  <si>
    <t>VO05378105</t>
  </si>
  <si>
    <t>JRNL00970899</t>
  </si>
  <si>
    <t>JRNLWA00407910</t>
  </si>
  <si>
    <t>JudyA</t>
  </si>
  <si>
    <t>(55) 15/40, (110) HYD 176064</t>
  </si>
  <si>
    <t>PO-2183-20-01365</t>
  </si>
  <si>
    <t>VO05380204</t>
  </si>
  <si>
    <t>JRNL00970964</t>
  </si>
  <si>
    <t>JRNLWA00408078</t>
  </si>
  <si>
    <t>(55) 15/40, (55) HYD, (55) ELC 50/50  17</t>
  </si>
  <si>
    <t>PO-2183-20-01424</t>
  </si>
  <si>
    <t>VO05393072</t>
  </si>
  <si>
    <t>JRNL00971448</t>
  </si>
  <si>
    <t>JRNLWA00407285</t>
  </si>
  <si>
    <t>JRNL00969613</t>
  </si>
  <si>
    <t>JRNLWA00407426</t>
  </si>
  <si>
    <t>JRNL00969914</t>
  </si>
  <si>
    <t>JRNLWA00407575</t>
  </si>
  <si>
    <t>JRNL00970252</t>
  </si>
  <si>
    <t>JRNLWA00407746</t>
  </si>
  <si>
    <t>JRNL00970406</t>
  </si>
  <si>
    <t>JRNLWA00407752</t>
  </si>
  <si>
    <t>JRNL00970414</t>
  </si>
  <si>
    <t>JRNLWA00407950</t>
  </si>
  <si>
    <t>B1 4/1/20-4/14/20</t>
  </si>
  <si>
    <t>JacobMas</t>
  </si>
  <si>
    <t>B1:2020-08:CV19 Bonus</t>
  </si>
  <si>
    <t>JRNL00971034</t>
  </si>
  <si>
    <t>50065-2183-000-19</t>
  </si>
  <si>
    <t>B1:2020-08:ER Wages</t>
  </si>
  <si>
    <t>70036-2183-700-19</t>
  </si>
  <si>
    <t>JRNLWA00408124</t>
  </si>
  <si>
    <t>(110) 15/40, (110) HYD 177791</t>
  </si>
  <si>
    <t>PO-2183-20-01545</t>
  </si>
  <si>
    <t>VO05396702</t>
  </si>
  <si>
    <t>JRNL00971616</t>
  </si>
  <si>
    <t>50020-2183-000-19</t>
  </si>
  <si>
    <t>JRNLWA00408128</t>
  </si>
  <si>
    <t>Recode ER wages to Labor</t>
  </si>
  <si>
    <t>HelenaK</t>
  </si>
  <si>
    <t>JRNL00971590</t>
  </si>
  <si>
    <t>70020-2183-000-19</t>
  </si>
  <si>
    <t>JRNLWA00408213</t>
  </si>
  <si>
    <t>VUS000011113</t>
  </si>
  <si>
    <t>CLASSIC INDUSTRIAL SUPPLIES INC</t>
  </si>
  <si>
    <t>neck gaiter face covers</t>
  </si>
  <si>
    <t>PO-2183-20-01736</t>
  </si>
  <si>
    <t>VO05398376</t>
  </si>
  <si>
    <t>JRNL00971782</t>
  </si>
  <si>
    <t>JRNLWA00408224</t>
  </si>
  <si>
    <t>B1  4/15/20-4/30/20</t>
  </si>
  <si>
    <t>B1:2020-09:ER Wages</t>
  </si>
  <si>
    <t>JRNL00971796</t>
  </si>
  <si>
    <t>B1:2020-09:CV19 Bonus</t>
  </si>
  <si>
    <t>JRNLWA00408249</t>
  </si>
  <si>
    <t>Pcard Activity - April</t>
  </si>
  <si>
    <t>JRNL00971955</t>
  </si>
  <si>
    <t>BARTLETT MANUFACTURING CO~ROB TYNDALL</t>
  </si>
  <si>
    <t>INTERSTATE BATTERY~ROB TYNDALL</t>
  </si>
  <si>
    <t>ONE CALL NOW~JEFF HARWOOD</t>
  </si>
  <si>
    <t>JRNLWA00408899</t>
  </si>
  <si>
    <t>2020-04 - Covid19 Bonus Accrua</t>
  </si>
  <si>
    <t>2020-04 - Covid19 Bonus Accrual</t>
  </si>
  <si>
    <t>JRNL00973346</t>
  </si>
  <si>
    <t>JRNLWA00408901</t>
  </si>
  <si>
    <t>2020-04 Reclass Covid</t>
  </si>
  <si>
    <t>JRNL00973348</t>
  </si>
  <si>
    <t>JRNLWA00408913</t>
  </si>
  <si>
    <t>True Up Entries</t>
  </si>
  <si>
    <t>Reclass -19 subcode</t>
  </si>
  <si>
    <t>JRNL00973406</t>
  </si>
  <si>
    <t>JRNLWA00408916</t>
  </si>
  <si>
    <t>2020-04 S LeMay PO Log Accrual</t>
  </si>
  <si>
    <t>VUS000011112: PO 01630: CHEVRON PRODUCTS</t>
  </si>
  <si>
    <t>JRNL00973409</t>
  </si>
  <si>
    <t>VUS000011112: PO 01701: CHEVRON PRODUCTS</t>
  </si>
  <si>
    <t>PCARD: PO 01575: Creative Office: PCard:</t>
  </si>
  <si>
    <t>JRNLWA00408917</t>
  </si>
  <si>
    <t>JRNL00973410</t>
  </si>
  <si>
    <t>JRNLWA00409080</t>
  </si>
  <si>
    <t>Misc5 2020-04 - ReClass Parts/</t>
  </si>
  <si>
    <t>JRNL00973745</t>
  </si>
  <si>
    <t>JRNLWA00409500</t>
  </si>
  <si>
    <t>Masks and Hand Sanitizer</t>
  </si>
  <si>
    <t>PO-2183-20-02033</t>
  </si>
  <si>
    <t>VO05422163</t>
  </si>
  <si>
    <t>JRNL00974699</t>
  </si>
  <si>
    <t>JRNLWA00408956</t>
  </si>
  <si>
    <t>JRNL00973479</t>
  </si>
  <si>
    <t>JRNLWA00408965</t>
  </si>
  <si>
    <t>JRNL00973512</t>
  </si>
  <si>
    <t>JRNLWA00408966</t>
  </si>
  <si>
    <t>JRNL00973513</t>
  </si>
  <si>
    <t>JRNLWA00409338</t>
  </si>
  <si>
    <t>B1  5/1/20-5/13/20</t>
  </si>
  <si>
    <t>B1:2020-10:CV19 Bonus</t>
  </si>
  <si>
    <t>JRNL00974210</t>
  </si>
  <si>
    <t>JRNLWA00409638</t>
  </si>
  <si>
    <t>Pcard Activity - May</t>
  </si>
  <si>
    <t>JRNL00975058</t>
  </si>
  <si>
    <t>AMZN MKTP US M74H32OV2~LYNSIE BRESSLER</t>
  </si>
  <si>
    <t>JRNLWA00410048</t>
  </si>
  <si>
    <t>B1  5/14/20-5/31/20</t>
  </si>
  <si>
    <t>B1:2020-11:CV19 Bonus</t>
  </si>
  <si>
    <t>JRNL00975763</t>
  </si>
  <si>
    <t>B1:2020-11:Expense Reimbursement</t>
  </si>
  <si>
    <t>JRNLWA00410163</t>
  </si>
  <si>
    <t>REVERSE B1  5/1/20-5/13/20</t>
  </si>
  <si>
    <t>JRNL00975966</t>
  </si>
  <si>
    <t>JRNLWA00410175</t>
  </si>
  <si>
    <t>Correct B1  5/1/20-5/12/20</t>
  </si>
  <si>
    <t>JRNL00975983</t>
  </si>
  <si>
    <t>JRNLWA00410182</t>
  </si>
  <si>
    <t>REVERSE B1  5/14/20-5/31/20</t>
  </si>
  <si>
    <t>JRNL00975996</t>
  </si>
  <si>
    <t>JRNLWA00410186</t>
  </si>
  <si>
    <t>Correct B1  5/13/20-6/2/20</t>
  </si>
  <si>
    <t>JRNL00976000</t>
  </si>
  <si>
    <t>JRNLWA00410457</t>
  </si>
  <si>
    <t>2020-05 S LeMay PO Log Accrual</t>
  </si>
  <si>
    <t>PCARD: PO 01887: Creative Office: PCard:</t>
  </si>
  <si>
    <t>JRNL00976583</t>
  </si>
  <si>
    <t>VUS000011113: PO 02127: CLASSIC INDUSTRI</t>
  </si>
  <si>
    <t>JRNLWA00410494</t>
  </si>
  <si>
    <t>2020-05 Reclass Internet Reimb</t>
  </si>
  <si>
    <t>2020-05 Reclass Internet Reimb.</t>
  </si>
  <si>
    <t>JRNL00976630</t>
  </si>
  <si>
    <t>JRNLWA00410721</t>
  </si>
  <si>
    <t>Masks</t>
  </si>
  <si>
    <t>PO-2183-20-02127</t>
  </si>
  <si>
    <t>VO05429770</t>
  </si>
  <si>
    <t>JRNL00977221</t>
  </si>
  <si>
    <t>JRNLWA00410860</t>
  </si>
  <si>
    <t>JeffS</t>
  </si>
  <si>
    <t>Masks and Face Shield</t>
  </si>
  <si>
    <t>PO-2183-20-02292</t>
  </si>
  <si>
    <t>VO05444011</t>
  </si>
  <si>
    <t>JRNL00977674</t>
  </si>
  <si>
    <t>JRNLWA00410897</t>
  </si>
  <si>
    <t>Neck Gaiters</t>
  </si>
  <si>
    <t>PO-2183-20-02354</t>
  </si>
  <si>
    <t>VO05447204</t>
  </si>
  <si>
    <t>JRNL00977776</t>
  </si>
  <si>
    <t>JRNLWA00410548</t>
  </si>
  <si>
    <t>JRNL00976722</t>
  </si>
  <si>
    <t>JRNLWA00411018</t>
  </si>
  <si>
    <t>B1  6/3/20 to 6/16/20</t>
  </si>
  <si>
    <t>B1:2020-12:Expense Reimbursement</t>
  </si>
  <si>
    <t>JRNL00978115</t>
  </si>
  <si>
    <t>JRNLWA00411044</t>
  </si>
  <si>
    <t>B1  6/17/20 to 6/23/20</t>
  </si>
  <si>
    <t>B1:2020-13:ER Wages</t>
  </si>
  <si>
    <t>JRNL00978171</t>
  </si>
  <si>
    <t>B1:2020-13:Expense Reimbursement</t>
  </si>
  <si>
    <t>JRNLWA00411057</t>
  </si>
  <si>
    <t>2020-06 B1 Hrly In prog Accr</t>
  </si>
  <si>
    <t>B1:2020-14:ER Wages</t>
  </si>
  <si>
    <t>JRNL00978244</t>
  </si>
  <si>
    <t>JRNLWA00411091</t>
  </si>
  <si>
    <t>Pcard Activity - June</t>
  </si>
  <si>
    <t>JRNL00978378</t>
  </si>
  <si>
    <t>ULINE   SHIP SUPPLIES~ROB TYNDALL</t>
  </si>
  <si>
    <t>70302-2183-000-19</t>
  </si>
  <si>
    <t>AMZN MKTP US MY1SM3231~LYNSIE BRESSLER</t>
  </si>
  <si>
    <t>JRNLWA00411163</t>
  </si>
  <si>
    <t>reverse 2020-06 B1 Hrly In pro</t>
  </si>
  <si>
    <t>JRNL00978524</t>
  </si>
  <si>
    <t>JRNLWA00411164</t>
  </si>
  <si>
    <t>correct2020-06 B1 Hrly In prog</t>
  </si>
  <si>
    <t>JRNL00978525</t>
  </si>
  <si>
    <t>JRNLWA00411583</t>
  </si>
  <si>
    <t>Covid-19 reclass - Western Reg</t>
  </si>
  <si>
    <t>Covid-19 reclass 05/20</t>
  </si>
  <si>
    <t>JRNL00979214</t>
  </si>
  <si>
    <t>JRNLWA00411752</t>
  </si>
  <si>
    <t>MINUTEMAN PRESS~JEFF HARWOOD</t>
  </si>
  <si>
    <t>JRNL00979635</t>
  </si>
  <si>
    <t>CLASSIC INDUSTRIAL SUPPLI~DEREK MCKINLEY</t>
  </si>
  <si>
    <t>JRNLWA00411926</t>
  </si>
  <si>
    <t>2020-06 S LeMay PO Log Accrual</t>
  </si>
  <si>
    <t>VUS000011113: PO 02411: CLASSIC INDUSTRI</t>
  </si>
  <si>
    <t>JRNL00979951</t>
  </si>
  <si>
    <t>VUS000002334: PO 02442: SCREEN GRAPHICS</t>
  </si>
  <si>
    <t>PCARD: PO 02486: Creative Office: PCard:</t>
  </si>
  <si>
    <t>VUS000011113: PO 02294: CLASSIC INDUSTRI</t>
  </si>
  <si>
    <t>JRNLWA00412349</t>
  </si>
  <si>
    <t>covid gaiters and masks</t>
  </si>
  <si>
    <t>PO-2183-20-02294</t>
  </si>
  <si>
    <t>VO05466078</t>
  </si>
  <si>
    <t>JRNL00980840</t>
  </si>
  <si>
    <t>JRNLWA00412393</t>
  </si>
  <si>
    <t>PO-2183-20-02411</t>
  </si>
  <si>
    <t>VO05470608</t>
  </si>
  <si>
    <t>JRNL00980970</t>
  </si>
  <si>
    <t>JRNLWA00412398</t>
  </si>
  <si>
    <t>VUS000002334</t>
  </si>
  <si>
    <t>SCREEN GRAPHICS OF FLORIDA INC</t>
  </si>
  <si>
    <t>Covid-19 Stickers</t>
  </si>
  <si>
    <t>PO-2183-20-02442</t>
  </si>
  <si>
    <t>VO05471199</t>
  </si>
  <si>
    <t>JRNL00980987</t>
  </si>
  <si>
    <t>JRNLWA00411076</t>
  </si>
  <si>
    <t>JRNL00978248</t>
  </si>
  <si>
    <t>JRNLWA00411178</t>
  </si>
  <si>
    <t>JRNL00978543</t>
  </si>
  <si>
    <t>JRNLWA00411179</t>
  </si>
  <si>
    <t>JRNL00978544</t>
  </si>
  <si>
    <t>JRNLWA00411816</t>
  </si>
  <si>
    <t>JRNL00979805</t>
  </si>
  <si>
    <t>JRNLWA00411937</t>
  </si>
  <si>
    <t>JRNL00979983</t>
  </si>
  <si>
    <t>JRNLWA00412755</t>
  </si>
  <si>
    <t>Pcard Activity - July</t>
  </si>
  <si>
    <t>JRNL00981756</t>
  </si>
  <si>
    <t>ULINE   SHIP SUPPLIES~JEFF HARWOOD</t>
  </si>
  <si>
    <t>RITZ SAFETY ECOM~JEFF HARWOOD</t>
  </si>
  <si>
    <t>SARCO SUPPLY LLC~JEFF HARWOOD</t>
  </si>
  <si>
    <t>JRNLWA00413141</t>
  </si>
  <si>
    <t>B1 7/1/20-7/7/20</t>
  </si>
  <si>
    <t>JRNL00982730</t>
  </si>
  <si>
    <t>B1:2020-14:Expense Reimbursement</t>
  </si>
  <si>
    <t>JRNLWA00413174</t>
  </si>
  <si>
    <t>B1  7/15/20 to 7/21/20</t>
  </si>
  <si>
    <t>B1:2020-15:Expense Reimbursement</t>
  </si>
  <si>
    <t>JRNL00982775</t>
  </si>
  <si>
    <t>JRNLWA00413537</t>
  </si>
  <si>
    <t>RITZ SAFETY PORTLAND~JEFF HARWOOD</t>
  </si>
  <si>
    <t>JRNL00983350</t>
  </si>
  <si>
    <t>JRNLWA00413634</t>
  </si>
  <si>
    <t>JRNL00983503</t>
  </si>
  <si>
    <t>JRNLWA00414193</t>
  </si>
  <si>
    <t>Pcard Activity - Aug</t>
  </si>
  <si>
    <t>JRNL00985015</t>
  </si>
  <si>
    <t>JRNLWA00414290</t>
  </si>
  <si>
    <t>B1  7/29/20-8/4/20</t>
  </si>
  <si>
    <t>B1:2020-16:Expense Reimbursement</t>
  </si>
  <si>
    <t>JRNL00985351</t>
  </si>
  <si>
    <t>JRNLWA00414309</t>
  </si>
  <si>
    <t>B1  8/12/20-8/18/20</t>
  </si>
  <si>
    <t>B1:2020-17:ER Wages</t>
  </si>
  <si>
    <t>JRNL00985414</t>
  </si>
  <si>
    <t>B1:2020-17:Expense Reimbursement</t>
  </si>
  <si>
    <t>JRNLWA00414333</t>
  </si>
  <si>
    <t>B1  8/26/20-8/31/20</t>
  </si>
  <si>
    <t>B1:2020-18:ER Wages</t>
  </si>
  <si>
    <t>JRNL00985463</t>
  </si>
  <si>
    <t>B1:2020-18:Expense Reimbursement</t>
  </si>
  <si>
    <t>JRNLWA00415207</t>
  </si>
  <si>
    <t>2020-08 S LeMay PO Log Accrual</t>
  </si>
  <si>
    <t>VUS000011113: PO 03242: CLASSIC INDUSTRI</t>
  </si>
  <si>
    <t>JRNL00987037</t>
  </si>
  <si>
    <t>VUS000011113: PO 03255: CLASSIC INDUSTRI</t>
  </si>
  <si>
    <t>JRNLWA00414732</t>
  </si>
  <si>
    <t>Safety Vests (Restock)</t>
  </si>
  <si>
    <t>PO-2183-20-03255</t>
  </si>
  <si>
    <t>VO05519222</t>
  </si>
  <si>
    <t>JRNL00986212</t>
  </si>
  <si>
    <t>JRNLWA00415053</t>
  </si>
  <si>
    <t>asnell</t>
  </si>
  <si>
    <t>Disposable Masks and Neck Gaiters</t>
  </si>
  <si>
    <t>PO-2183-20-03242</t>
  </si>
  <si>
    <t>VO05519731</t>
  </si>
  <si>
    <t>JRNL00986654</t>
  </si>
  <si>
    <t>JRNLWA00415247</t>
  </si>
  <si>
    <t>JRNL00987087</t>
  </si>
  <si>
    <t>JRNLWA00415659</t>
  </si>
  <si>
    <t>Pcard Activity - Sep</t>
  </si>
  <si>
    <t>JRNL00988390</t>
  </si>
  <si>
    <t>70105-2183-000-19</t>
  </si>
  <si>
    <t>JRNLWA00415823</t>
  </si>
  <si>
    <t>B1  9/9/20-9/15/20</t>
  </si>
  <si>
    <t>B1:2020-19:Expense Reimbursement</t>
  </si>
  <si>
    <t>JRNL00988631</t>
  </si>
  <si>
    <t>JRNLWA00415830</t>
  </si>
  <si>
    <t>B1   9.23.20-9.29.20</t>
  </si>
  <si>
    <t>B1:2020-20:Expense Reimbursement</t>
  </si>
  <si>
    <t>JRNL00988648</t>
  </si>
  <si>
    <t>JRNLWA00415858</t>
  </si>
  <si>
    <t>2020-09 B1 Hrly In prog Accr</t>
  </si>
  <si>
    <t>B1:2020-21:ER Wages</t>
  </si>
  <si>
    <t>JRNL00988674</t>
  </si>
  <si>
    <t>JRNLWA00416015</t>
  </si>
  <si>
    <t>JRNL00988687</t>
  </si>
  <si>
    <t>JRNLWA00417286</t>
  </si>
  <si>
    <t>Pcard Activity - Oct</t>
  </si>
  <si>
    <t>JRNL00991823</t>
  </si>
  <si>
    <t>JRNLWA00417818</t>
  </si>
  <si>
    <t>B1 10.07.20_10.13.20</t>
  </si>
  <si>
    <t>JRNL00992748</t>
  </si>
  <si>
    <t>B1:2020-21:Expense Reimbursement</t>
  </si>
  <si>
    <t>JRNLWA00417829</t>
  </si>
  <si>
    <t>B1 10.21.20_10.27.20</t>
  </si>
  <si>
    <t>B1:2020-22:ER Wages</t>
  </si>
  <si>
    <t>JRNL00992772</t>
  </si>
  <si>
    <t>B1:2020-22:Expense Reimbursement</t>
  </si>
  <si>
    <t>JRNLWA00417833</t>
  </si>
  <si>
    <t>2020-10 B1 Hrly In prog Accr</t>
  </si>
  <si>
    <t>awatson</t>
  </si>
  <si>
    <t>B1:2020-23:ER Wages</t>
  </si>
  <si>
    <t>JRNL00992779</t>
  </si>
  <si>
    <t>JRNLWA00418070</t>
  </si>
  <si>
    <t>2020-10 S LeMay PO Log Accrual</t>
  </si>
  <si>
    <t>VUS000011113: PO 04248: CLASSIC INDUSTRI</t>
  </si>
  <si>
    <t>JRNL00993326</t>
  </si>
  <si>
    <t>PCARD: PO 04290: Creative Office: PCard:</t>
  </si>
  <si>
    <t>JRNLWA00418432</t>
  </si>
  <si>
    <t>Disposable Masks</t>
  </si>
  <si>
    <t>PO-2183-20-04248</t>
  </si>
  <si>
    <t>VO05589560</t>
  </si>
  <si>
    <t>JRNL00994177</t>
  </si>
  <si>
    <t>JRNLWA00417837</t>
  </si>
  <si>
    <t>JRNL00992784</t>
  </si>
  <si>
    <t>JRNLWA00418225</t>
  </si>
  <si>
    <t>JRNL00993359</t>
  </si>
  <si>
    <t>JRNLWA00418762</t>
  </si>
  <si>
    <t>Pcard Activity - Nov</t>
  </si>
  <si>
    <t>THE CREATIVE OFFICE~ARIN ROBERTSON</t>
  </si>
  <si>
    <t>JRNL00995174</t>
  </si>
  <si>
    <t>JRNLWA00419630</t>
  </si>
  <si>
    <t>B1 11.4.20_11.10.20</t>
  </si>
  <si>
    <t>JRNL00996638</t>
  </si>
  <si>
    <t>B1:2020-23:Expense Reimbursement</t>
  </si>
  <si>
    <t>JRNLWA00419633</t>
  </si>
  <si>
    <t>2020-11 B1 Hrly In prog Accrl</t>
  </si>
  <si>
    <t>B1:2020-25:ER Wages</t>
  </si>
  <si>
    <t>JRNL00996641</t>
  </si>
  <si>
    <t>JRNLWA00419652</t>
  </si>
  <si>
    <t>B1 11.18.20_11.24.20</t>
  </si>
  <si>
    <t>B1:2020-24:ER Wages</t>
  </si>
  <si>
    <t>JRNL00996664</t>
  </si>
  <si>
    <t>B1:2020-24:Expense Reimbursement</t>
  </si>
  <si>
    <t>JRNLWA00419681</t>
  </si>
  <si>
    <t>Rcls West Reg Thankyou EE tax</t>
  </si>
  <si>
    <t>B1:OASDI_ThankYou</t>
  </si>
  <si>
    <t>JRNL00996695</t>
  </si>
  <si>
    <t>B1:Medicare_ThankYou</t>
  </si>
  <si>
    <t>JRNLWA00419682</t>
  </si>
  <si>
    <t>Rcls West Reg Thankyou Bonus</t>
  </si>
  <si>
    <t>B1: ThankYou Bonus</t>
  </si>
  <si>
    <t>JRNL00996696</t>
  </si>
  <si>
    <t>JRNLWA00419683</t>
  </si>
  <si>
    <t>Rcls West Reg Thankyou ER tax</t>
  </si>
  <si>
    <t>B1:SUI_ThankYou</t>
  </si>
  <si>
    <t>JRNL00996697</t>
  </si>
  <si>
    <t>B1:Washington Paid Family &amp; Medical Leav</t>
  </si>
  <si>
    <t>B1:FUI_ThankYou</t>
  </si>
  <si>
    <t>JRNLWA00419665</t>
  </si>
  <si>
    <t>JRNL00996660</t>
  </si>
  <si>
    <t>JRNLWA00420506</t>
  </si>
  <si>
    <t>Pcard Activity - Dec</t>
  </si>
  <si>
    <t>NOR NORTHERN TOOL~ROB TYNDALL</t>
  </si>
  <si>
    <t>JRNL00998861</t>
  </si>
  <si>
    <t>SQ  DEALERSHIP FOR~ROB TYNDALL</t>
  </si>
  <si>
    <t>AMZN MKTP US 1E25A00P3~LYNSIE BRESSLER</t>
  </si>
  <si>
    <t>JRNLWA00420948</t>
  </si>
  <si>
    <t>B1 12.02.20_12.08.20</t>
  </si>
  <si>
    <t>JRNL00999565</t>
  </si>
  <si>
    <t>52020-2183-000-19</t>
  </si>
  <si>
    <t>B1:2020-25:Expense Reimbursement</t>
  </si>
  <si>
    <t>JRNLWA00420958</t>
  </si>
  <si>
    <t>B1 12.09.20_12.22.20</t>
  </si>
  <si>
    <t>B1:2020-26:ER Wages</t>
  </si>
  <si>
    <t>JRNL00999591</t>
  </si>
  <si>
    <t>B1:2020-26:Expense Reimbursement</t>
  </si>
  <si>
    <t>JRNLWA00421006</t>
  </si>
  <si>
    <t>2020-12 B1 Hrly In prog Accrl</t>
  </si>
  <si>
    <t>B1:2021-1:ER Wages</t>
  </si>
  <si>
    <t>JRNL00999723</t>
  </si>
  <si>
    <t>JRNLWA00421022</t>
  </si>
  <si>
    <t>JRNL00999730</t>
  </si>
  <si>
    <t>JRNLWA00422273</t>
  </si>
  <si>
    <t>Pcard Activity - Jan</t>
  </si>
  <si>
    <t>ahuynh</t>
  </si>
  <si>
    <t>BARGREEN ELLINGSON #16~ROB TYNDALL</t>
  </si>
  <si>
    <t>JRNL01002530</t>
  </si>
  <si>
    <t>BARGREEN ELLINGSON #1~ROB TYNDALL</t>
  </si>
  <si>
    <t>JRNLWA00422771</t>
  </si>
  <si>
    <t>B1 1.1.21-1.12.21</t>
  </si>
  <si>
    <t>B1:2021-01:ER Wages</t>
  </si>
  <si>
    <t>JRNL01003378</t>
  </si>
  <si>
    <t>B1:2021-01:Expense Reimbursement</t>
  </si>
  <si>
    <t>JRNLWA00422785</t>
  </si>
  <si>
    <t>B1 1.13.21_1.19.21</t>
  </si>
  <si>
    <t>B1:2021-02:ER Wages</t>
  </si>
  <si>
    <t>JRNL01003468</t>
  </si>
  <si>
    <t>B1:2021-02:Expense Reimbursement</t>
  </si>
  <si>
    <t>JRNLWA00422807</t>
  </si>
  <si>
    <t>B1 1.27.21_2.2.21</t>
  </si>
  <si>
    <t>B1:2021-03:ER Wages</t>
  </si>
  <si>
    <t>JRNL01003621</t>
  </si>
  <si>
    <t>B1:2021-03:Expense Reimbursement</t>
  </si>
  <si>
    <t>JRNLWA00423483</t>
  </si>
  <si>
    <t>VUS000001787</t>
  </si>
  <si>
    <t>UNIFIRST CORPORATION</t>
  </si>
  <si>
    <t>Lysol Wipes</t>
  </si>
  <si>
    <t>330 1714583</t>
  </si>
  <si>
    <t>PO-2183-21-00511</t>
  </si>
  <si>
    <t>VO05687110</t>
  </si>
  <si>
    <t>JRNL01004974</t>
  </si>
  <si>
    <t>JRNLWA00424368</t>
  </si>
  <si>
    <t>B1 2.10.21_2.16.21</t>
  </si>
  <si>
    <t>B1:2021-04:ER Wages</t>
  </si>
  <si>
    <t>JRNL01006947</t>
  </si>
  <si>
    <t>B1:2021-04:Expense Reimbursement</t>
  </si>
  <si>
    <t>JRNLWA00424397</t>
  </si>
  <si>
    <t>B1 2.24.21_3.2.21</t>
  </si>
  <si>
    <t>B1:2021-05:ER Wages</t>
  </si>
  <si>
    <t>JRNL01007006</t>
  </si>
  <si>
    <t>B1:2021-05:Expense Reimbursement</t>
  </si>
  <si>
    <t>JRNLWA00424505</t>
  </si>
  <si>
    <t>JRNL01007188</t>
  </si>
  <si>
    <t>JRNLWA00424816</t>
  </si>
  <si>
    <t>2021-02 S LeMay PO Log Accrual</t>
  </si>
  <si>
    <t>VUS000011113: PO 00735: CLASSIC INDUSTRI</t>
  </si>
  <si>
    <t>JRNL01007784</t>
  </si>
  <si>
    <t>Row Labels</t>
  </si>
  <si>
    <t>Grand Total</t>
  </si>
  <si>
    <t>Sum of Amount USD</t>
  </si>
  <si>
    <t>PASTED VALUES</t>
  </si>
  <si>
    <t>2021-02</t>
  </si>
  <si>
    <t>Recover DH</t>
  </si>
  <si>
    <t>Recover Cust</t>
  </si>
  <si>
    <t>Reg Alloc %</t>
  </si>
  <si>
    <t>Regulated Expense</t>
  </si>
  <si>
    <t>Total</t>
  </si>
  <si>
    <t>Residential</t>
  </si>
  <si>
    <t>Commercial Cont</t>
  </si>
  <si>
    <t>Drop Box</t>
  </si>
  <si>
    <t>Recycling</t>
  </si>
  <si>
    <t>Yard Waste</t>
  </si>
  <si>
    <t>MF Recycling</t>
  </si>
  <si>
    <t>Cust Cnt</t>
  </si>
  <si>
    <t>Comm Cust Cnt</t>
  </si>
  <si>
    <t xml:space="preserve"> </t>
  </si>
  <si>
    <t>Route Hours</t>
  </si>
  <si>
    <t>Residential/Comm</t>
  </si>
  <si>
    <t>Roll-off</t>
  </si>
  <si>
    <t>Trucks:</t>
  </si>
  <si>
    <t>Route</t>
  </si>
  <si>
    <t>RO</t>
  </si>
  <si>
    <t>Containers:</t>
  </si>
  <si>
    <t>Container/Carts</t>
  </si>
  <si>
    <t xml:space="preserve">Service </t>
  </si>
  <si>
    <t>Rt Hrs</t>
  </si>
  <si>
    <t>Shop</t>
  </si>
  <si>
    <t>Office</t>
  </si>
  <si>
    <t>Sales</t>
  </si>
  <si>
    <t>TFS Equipment</t>
  </si>
  <si>
    <t>Leasehold Impr</t>
  </si>
  <si>
    <t>Building</t>
  </si>
  <si>
    <t>MRF Building</t>
  </si>
  <si>
    <t>MRF Tonnage</t>
  </si>
  <si>
    <t>Land</t>
  </si>
  <si>
    <t>2183-2184-2185 Ratios</t>
  </si>
  <si>
    <t>Customer Counts:</t>
  </si>
  <si>
    <t>Rural/Pacific</t>
  </si>
  <si>
    <t>Yelm</t>
  </si>
  <si>
    <t>Rainier</t>
  </si>
  <si>
    <t>Com Recycl</t>
  </si>
  <si>
    <t>2184 TS/MRF</t>
  </si>
  <si>
    <t>Shredding</t>
  </si>
  <si>
    <t>Com Recycling</t>
  </si>
  <si>
    <t>Long Haul</t>
  </si>
  <si>
    <t>Cust Cnt-Actual</t>
  </si>
  <si>
    <t>Cust Cnt - 2183, No Comm Recycle</t>
  </si>
  <si>
    <t>Roll Off</t>
  </si>
  <si>
    <t>Comm Garb Cust Only</t>
  </si>
  <si>
    <t>Resi Gabr Cust Only</t>
  </si>
  <si>
    <t>Resi Recycle Cust Only</t>
  </si>
  <si>
    <t>Resi YW Cust Only</t>
  </si>
  <si>
    <t>Cust Cnt 2183 &amp; 2185 Only</t>
  </si>
  <si>
    <t>Comm Cust Count Only</t>
  </si>
  <si>
    <t>Comm Recycl</t>
  </si>
  <si>
    <t>RO Recycl</t>
  </si>
  <si>
    <t>TF Station/LH</t>
  </si>
  <si>
    <t>Total Hours</t>
  </si>
  <si>
    <t>Rt Hrs 2183 &amp; 2185</t>
  </si>
  <si>
    <t>RT Hrs-Garb/Recycl</t>
  </si>
  <si>
    <t>Rt Hrs - No Comm Recycle</t>
  </si>
  <si>
    <t>Rt Hours - RO</t>
  </si>
  <si>
    <t>Rt Hrs - Resi/MF Recycle</t>
  </si>
  <si>
    <t>Rt Hrs - YW</t>
  </si>
  <si>
    <t>Linked 7-at Fredrickson</t>
  </si>
  <si>
    <t>Depreciation:</t>
  </si>
  <si>
    <t>Commercial Recycling</t>
  </si>
  <si>
    <t>Depr Schedule</t>
  </si>
  <si>
    <t>Average Investment:</t>
  </si>
  <si>
    <t>RTA Report (RTA is our maintenance tracking software).</t>
  </si>
  <si>
    <t>2184</t>
  </si>
  <si>
    <t>2185</t>
  </si>
  <si>
    <t>Labor Hours</t>
  </si>
  <si>
    <t>Tires</t>
  </si>
  <si>
    <t>Parts</t>
  </si>
  <si>
    <t>Number of Trucks</t>
  </si>
  <si>
    <t>EE Counts</t>
  </si>
  <si>
    <t>Labor</t>
  </si>
  <si>
    <t>G&amp;A</t>
  </si>
  <si>
    <t>Mechanics</t>
  </si>
  <si>
    <t>Container</t>
  </si>
  <si>
    <t>Supervisor</t>
  </si>
  <si>
    <t>EE (excluding Sup)</t>
  </si>
  <si>
    <t>EE (including Sup)</t>
  </si>
  <si>
    <t>Recycle Tonnage</t>
  </si>
  <si>
    <t>Total Commingle</t>
  </si>
  <si>
    <t>Alloc Route/Comm Recycle</t>
  </si>
  <si>
    <t>Alloc Route Only</t>
  </si>
  <si>
    <t>Disposal Allocation</t>
  </si>
  <si>
    <t>MSW Lbs</t>
  </si>
  <si>
    <t>Unit Counts</t>
  </si>
  <si>
    <t>Pacific/ Rural</t>
  </si>
  <si>
    <t>Comm Rec</t>
  </si>
  <si>
    <t>Commercial Containers</t>
  </si>
  <si>
    <t xml:space="preserve">    Adjustment</t>
  </si>
  <si>
    <t xml:space="preserve">   Allocation of Remaining</t>
  </si>
  <si>
    <t>Adjusted Comm Containers</t>
  </si>
  <si>
    <t>Recycle Carts</t>
  </si>
  <si>
    <t>Resi Recycle Cust Cnt</t>
  </si>
  <si>
    <t>Adjusted Recycle Carts</t>
  </si>
  <si>
    <t>RO Garbage Cust Cnt</t>
  </si>
  <si>
    <t>Adjusted Roll Off</t>
  </si>
  <si>
    <t>Lemay Enterprises</t>
  </si>
  <si>
    <t>Increases %'s</t>
  </si>
  <si>
    <t>Garbage</t>
  </si>
  <si>
    <t>Current</t>
  </si>
  <si>
    <t>Proposed</t>
  </si>
  <si>
    <t>Tariff</t>
  </si>
  <si>
    <t>Rate</t>
  </si>
  <si>
    <t>Rates</t>
  </si>
  <si>
    <t>Increase</t>
  </si>
  <si>
    <t>Item 50, pg 14</t>
  </si>
  <si>
    <t>Returned check charge:</t>
  </si>
  <si>
    <t>Item 51, pg 15</t>
  </si>
  <si>
    <t xml:space="preserve">  Restart fees</t>
  </si>
  <si>
    <t>Item 52, pg 15</t>
  </si>
  <si>
    <t xml:space="preserve">   Yard Waste Redilivery Fee</t>
  </si>
  <si>
    <t xml:space="preserve">   Container Redelivery Fee</t>
  </si>
  <si>
    <t xml:space="preserve">   Drop Box Redelivery Fee</t>
  </si>
  <si>
    <t xml:space="preserve">   Garbage Cart Redelivery Fee</t>
  </si>
  <si>
    <t xml:space="preserve">   Residential Recycling Delivery Fee</t>
  </si>
  <si>
    <t>Item 55, pg 16</t>
  </si>
  <si>
    <t>Removed</t>
  </si>
  <si>
    <t>Item 60, pg 16</t>
  </si>
  <si>
    <t>Overtime charge per hr:</t>
  </si>
  <si>
    <t>Minimum</t>
  </si>
  <si>
    <t>Item 70, pg 17</t>
  </si>
  <si>
    <t>Return Trip:</t>
  </si>
  <si>
    <t>Cans</t>
  </si>
  <si>
    <t>Toter</t>
  </si>
  <si>
    <t>Recycling Container</t>
  </si>
  <si>
    <t>Yard Waste Container</t>
  </si>
  <si>
    <t>Item 80, pg 19</t>
  </si>
  <si>
    <t>Carry-Out:</t>
  </si>
  <si>
    <t>Residential:</t>
  </si>
  <si>
    <t>5-25 feet</t>
  </si>
  <si>
    <t>25- plus add</t>
  </si>
  <si>
    <t>Commercial:</t>
  </si>
  <si>
    <t>Drive-in:</t>
  </si>
  <si>
    <t>Over 125 feet</t>
  </si>
  <si>
    <t>Each additional 1/10</t>
  </si>
  <si>
    <t>Item 90, pg 20</t>
  </si>
  <si>
    <t>Stairs - each step</t>
  </si>
  <si>
    <t>Overhead Obstruction</t>
  </si>
  <si>
    <t>Sunken</t>
  </si>
  <si>
    <t>Open Close gate</t>
  </si>
  <si>
    <t>Existed at Rural</t>
  </si>
  <si>
    <t>Commercial</t>
  </si>
  <si>
    <t>Item 100, pg 21</t>
  </si>
  <si>
    <t>Residential Garbage (customer cans)</t>
  </si>
  <si>
    <t xml:space="preserve"> Mini</t>
  </si>
  <si>
    <t xml:space="preserve"> 1 can</t>
  </si>
  <si>
    <t xml:space="preserve"> 2 can</t>
  </si>
  <si>
    <t xml:space="preserve"> 3 can</t>
  </si>
  <si>
    <t xml:space="preserve"> 4 can</t>
  </si>
  <si>
    <t xml:space="preserve"> 5 can</t>
  </si>
  <si>
    <t>1 can per month</t>
  </si>
  <si>
    <t>Residential Garbage (carts)</t>
  </si>
  <si>
    <t>35 gal cart monthly</t>
  </si>
  <si>
    <t>35 gal cart weekly</t>
  </si>
  <si>
    <t>65 gal cart monthly</t>
  </si>
  <si>
    <t>65 gal weekly</t>
  </si>
  <si>
    <t>95 gal per month</t>
  </si>
  <si>
    <t>95 gal weekly</t>
  </si>
  <si>
    <t>Recycle Program</t>
  </si>
  <si>
    <t>With garbage</t>
  </si>
  <si>
    <t>Recycle only</t>
  </si>
  <si>
    <t>Item 100, pg 22</t>
  </si>
  <si>
    <t>Roll Out</t>
  </si>
  <si>
    <t>Occasional Extra</t>
  </si>
  <si>
    <t>Mini Can</t>
  </si>
  <si>
    <t>65-gal toter</t>
  </si>
  <si>
    <t>95-gal toter</t>
  </si>
  <si>
    <t>Prepaid Bag</t>
  </si>
  <si>
    <t>On Call</t>
  </si>
  <si>
    <t>Item 100, pg 23</t>
  </si>
  <si>
    <t>Yardwaste Service</t>
  </si>
  <si>
    <t>90 gal EOW</t>
  </si>
  <si>
    <t>Extra Unit</t>
  </si>
  <si>
    <t>Special Pick-Up</t>
  </si>
  <si>
    <t>Redelivery</t>
  </si>
  <si>
    <t>Item 105, pg 24</t>
  </si>
  <si>
    <t>Multi-Family Recycle</t>
  </si>
  <si>
    <t>Item 150, pg 25</t>
  </si>
  <si>
    <t>Bulky Materials</t>
  </si>
  <si>
    <t>Bulky additional</t>
  </si>
  <si>
    <t>Bulky Minimum</t>
  </si>
  <si>
    <t>Carry Chrg</t>
  </si>
  <si>
    <t>Loose Materials</t>
  </si>
  <si>
    <t>Loose additional</t>
  </si>
  <si>
    <t>Loose Minimum</t>
  </si>
  <si>
    <t>Carry Charge</t>
  </si>
  <si>
    <t>Item 160, pg 26</t>
  </si>
  <si>
    <t>Single Rear Drive Axle:</t>
  </si>
  <si>
    <t>Non-packer</t>
  </si>
  <si>
    <t>Packer</t>
  </si>
  <si>
    <t>Drop-box Truck</t>
  </si>
  <si>
    <t>Each Extra Person:</t>
  </si>
  <si>
    <t>Minimum Charge:</t>
  </si>
  <si>
    <t>Tandem Rear Drive Axle:</t>
  </si>
  <si>
    <t>Truck and Driver:</t>
  </si>
  <si>
    <t>Item 205, pg 28</t>
  </si>
  <si>
    <t>Roll-Out:</t>
  </si>
  <si>
    <t>Automated Carts or Toter</t>
  </si>
  <si>
    <t>Item 207, pg 29</t>
  </si>
  <si>
    <t>Excess Weight:</t>
  </si>
  <si>
    <t>Item 210, pg 30</t>
  </si>
  <si>
    <t>Washing:</t>
  </si>
  <si>
    <t>Per Yard</t>
  </si>
  <si>
    <t>Item 230, pg 31</t>
  </si>
  <si>
    <t>Disposal Fees:</t>
  </si>
  <si>
    <t>Refuse (per ton)</t>
  </si>
  <si>
    <t>Construction Debris, Sheetrock &amp; Roofing</t>
  </si>
  <si>
    <t>Asbestos</t>
  </si>
  <si>
    <t>Refrigerated Appliances</t>
  </si>
  <si>
    <t>Yard &amp; Garden</t>
  </si>
  <si>
    <t>Item 240, pg 32</t>
  </si>
  <si>
    <t>Permanent Container Rent:</t>
  </si>
  <si>
    <t>First Pickup</t>
  </si>
  <si>
    <t>1 yard</t>
  </si>
  <si>
    <t xml:space="preserve"> 1.5 yard</t>
  </si>
  <si>
    <t>2 yard</t>
  </si>
  <si>
    <t xml:space="preserve"> 3 yard </t>
  </si>
  <si>
    <t xml:space="preserve"> 4 yard </t>
  </si>
  <si>
    <t xml:space="preserve"> 6 yard </t>
  </si>
  <si>
    <t xml:space="preserve"> 8 yard </t>
  </si>
  <si>
    <t>Additional Pickups:</t>
  </si>
  <si>
    <t xml:space="preserve">Special Pickups: </t>
  </si>
  <si>
    <t>Temporary:</t>
  </si>
  <si>
    <t>Initial Delivery:</t>
  </si>
  <si>
    <t>Pickups:</t>
  </si>
  <si>
    <t>Rent per Day:</t>
  </si>
  <si>
    <t>Overfilled</t>
  </si>
  <si>
    <t>Unlocking/Unlatching</t>
  </si>
  <si>
    <t>Item 245, pg 33</t>
  </si>
  <si>
    <t>Permanent Service</t>
  </si>
  <si>
    <t>32 Gallon</t>
  </si>
  <si>
    <t>First 5 grouped together</t>
  </si>
  <si>
    <t>Over 5 units grouped together</t>
  </si>
  <si>
    <t>Single cans not grouped</t>
  </si>
  <si>
    <t>Minimum monthly charge</t>
  </si>
  <si>
    <t>Special Pickups</t>
  </si>
  <si>
    <t xml:space="preserve"> 32-gal</t>
  </si>
  <si>
    <t>Each additional unit</t>
  </si>
  <si>
    <t>35 Gallon</t>
  </si>
  <si>
    <t>65 gal</t>
  </si>
  <si>
    <t>95 Gal</t>
  </si>
  <si>
    <t>Item 255, pg 34</t>
  </si>
  <si>
    <t>Scheduled Pickups</t>
  </si>
  <si>
    <t>2 yd</t>
  </si>
  <si>
    <t>3 yd</t>
  </si>
  <si>
    <t>4 yd</t>
  </si>
  <si>
    <t>Compactor Disconnect/Reconnect</t>
  </si>
  <si>
    <t>Item 260, pg 35</t>
  </si>
  <si>
    <t>Permanent Rent:</t>
  </si>
  <si>
    <t>10 yard</t>
  </si>
  <si>
    <t>19.5 yard</t>
  </si>
  <si>
    <t>20 yard</t>
  </si>
  <si>
    <t>30 yard</t>
  </si>
  <si>
    <t>40 yard</t>
  </si>
  <si>
    <t>50 yard</t>
  </si>
  <si>
    <t>Hauls:</t>
  </si>
  <si>
    <t>First/Additional Pickup:</t>
  </si>
  <si>
    <t>Temporary Delivery Fee:</t>
  </si>
  <si>
    <t>All Sizes</t>
  </si>
  <si>
    <t>Temp Pickup Rate</t>
  </si>
  <si>
    <t>Temporary DB (rent per day)</t>
  </si>
  <si>
    <t>Mileage</t>
  </si>
  <si>
    <t>Tarps</t>
  </si>
  <si>
    <t>Unlatch, Unlock</t>
  </si>
  <si>
    <t>Lids</t>
  </si>
  <si>
    <t>Item 275, pg 36</t>
  </si>
  <si>
    <t>Customer owned (Compacted)</t>
  </si>
  <si>
    <t>15 yard</t>
  </si>
  <si>
    <t>16 yard</t>
  </si>
  <si>
    <t>25 yard</t>
  </si>
  <si>
    <t>Disconnect/ Reconnect</t>
  </si>
  <si>
    <t>Item 275, 37</t>
  </si>
  <si>
    <t>35 yard</t>
  </si>
  <si>
    <t>Pacific</t>
  </si>
  <si>
    <t>Thurston County</t>
  </si>
  <si>
    <t>Pacific Tariff Regulated Price Out</t>
  </si>
  <si>
    <t>January 1, 2020 - CURRENT</t>
  </si>
  <si>
    <t>Tariff Rate</t>
  </si>
  <si>
    <t>Service Code</t>
  </si>
  <si>
    <t>Service Code Description</t>
  </si>
  <si>
    <t>2020</t>
  </si>
  <si>
    <t>Revenue</t>
  </si>
  <si>
    <t>Customers</t>
  </si>
  <si>
    <t>Average</t>
  </si>
  <si>
    <t>RESIDENTIAL SERVICES</t>
  </si>
  <si>
    <t>Concatenate (Area &amp;LOB &amp; Service Code)</t>
  </si>
  <si>
    <t>Count (ensures no duplicates)</t>
  </si>
  <si>
    <t>RESIDENTIAL GARBAGE</t>
  </si>
  <si>
    <t>ADJ-RES</t>
  </si>
  <si>
    <t>ADJUSTMENT SERVICE - RES</t>
  </si>
  <si>
    <t>ADJTAX-RES</t>
  </si>
  <si>
    <t>ADJUSTMENT TAX - RES</t>
  </si>
  <si>
    <t>DONATIONRES</t>
  </si>
  <si>
    <t>DONATED SERVICE RESIDENTIAL</t>
  </si>
  <si>
    <t>APPLIANCER</t>
  </si>
  <si>
    <t>APPLIANCE REMOVAL - RES</t>
  </si>
  <si>
    <t>BULKY-RES</t>
  </si>
  <si>
    <t>BULKY ITEM PICK UP - RES</t>
  </si>
  <si>
    <t>DISPGLASS-RES</t>
  </si>
  <si>
    <t>DISPOSAL GLASS - RES</t>
  </si>
  <si>
    <t>DISP-RES</t>
  </si>
  <si>
    <t>DISPOSAL FEE -RES</t>
  </si>
  <si>
    <t>DRIVEIN1-RES</t>
  </si>
  <si>
    <t>DRIVE IN 1 - RES</t>
  </si>
  <si>
    <t>DRIVEIN2-RES</t>
  </si>
  <si>
    <t>DRIVE IN 2 - RES</t>
  </si>
  <si>
    <t>DRIVEIN3-RES</t>
  </si>
  <si>
    <t>DRIVE IN 3 - RES</t>
  </si>
  <si>
    <t>DRIVEIN-RES</t>
  </si>
  <si>
    <t>DRIVE IN SERVICE - RES</t>
  </si>
  <si>
    <t>EXTRA-RES</t>
  </si>
  <si>
    <t>EXTRA CAN, BAG, BOX - RES</t>
  </si>
  <si>
    <t>EXTRAYDG-RES</t>
  </si>
  <si>
    <t>EXTRA YARDAGE - RES</t>
  </si>
  <si>
    <t>GOOD-RES</t>
  </si>
  <si>
    <t>GOODWILL CREDIT - RES</t>
  </si>
  <si>
    <t>OS-RES</t>
  </si>
  <si>
    <t>OVERSIZE CAN - RES</t>
  </si>
  <si>
    <t>REDELGW-RES</t>
  </si>
  <si>
    <t>REDELIVER FEE GW - RES</t>
  </si>
  <si>
    <t>REDELREC-RES</t>
  </si>
  <si>
    <t>REDELIVER RECYCLING</t>
  </si>
  <si>
    <t>REDEL-RES</t>
  </si>
  <si>
    <t>REDELIVER FEE - RES</t>
  </si>
  <si>
    <t>REINSTATE-RES</t>
  </si>
  <si>
    <t>REINSTATE FEE - RES</t>
  </si>
  <si>
    <t>RL020.0G1W001</t>
  </si>
  <si>
    <t>20 GL 1X WK 1</t>
  </si>
  <si>
    <t>RL032.0G1M001</t>
  </si>
  <si>
    <t>32 GL 1X MO 1</t>
  </si>
  <si>
    <t>RL032.0G1W001</t>
  </si>
  <si>
    <t>32 GL 1X WK 1</t>
  </si>
  <si>
    <t>RL032.0G1W001LL</t>
  </si>
  <si>
    <t>32 GL 1X WK LL 1</t>
  </si>
  <si>
    <t>RL032.0G1W002</t>
  </si>
  <si>
    <t>32 GL 1X WK 2</t>
  </si>
  <si>
    <t>RL032.0G1W002LL</t>
  </si>
  <si>
    <t>32 GL 1X WK LL 2</t>
  </si>
  <si>
    <t>RL032.0G1W003</t>
  </si>
  <si>
    <t>32 GL 1X WK 3</t>
  </si>
  <si>
    <t>RL032.0G1W004</t>
  </si>
  <si>
    <t>32 GL 1X WK 4</t>
  </si>
  <si>
    <t>SL020.0G1W001</t>
  </si>
  <si>
    <t>SL035.0G1M001</t>
  </si>
  <si>
    <t>35 GL 1X MO 1</t>
  </si>
  <si>
    <t>SL035.0G1W001</t>
  </si>
  <si>
    <t>35 GL 1X WK 1</t>
  </si>
  <si>
    <t>SL065.0G1W001</t>
  </si>
  <si>
    <t>65 GL 1X WK 1</t>
  </si>
  <si>
    <t>SL065.0G1M001</t>
  </si>
  <si>
    <t>65 GL 1X MO 1</t>
  </si>
  <si>
    <t>SL065.0G1W002</t>
  </si>
  <si>
    <t>65 GL 1X WK 2</t>
  </si>
  <si>
    <t>SL095.0G1M001</t>
  </si>
  <si>
    <t>95 GL 1X MO 1</t>
  </si>
  <si>
    <t>SL095.0G1W001</t>
  </si>
  <si>
    <t>95 GL 1X WK 1</t>
  </si>
  <si>
    <t>RTRNCART65-RES</t>
  </si>
  <si>
    <t>RETURN TRIP 65 GL - RES</t>
  </si>
  <si>
    <t>RTRNCART95-RES</t>
  </si>
  <si>
    <t>RETURN TRIP 95 GL - RES</t>
  </si>
  <si>
    <t>RTRNCART-RES</t>
  </si>
  <si>
    <t>RETURN TRIP FEE CART - RE</t>
  </si>
  <si>
    <t>RTRNTRIP-RES</t>
  </si>
  <si>
    <t>RETURN TRIP FEE - RES</t>
  </si>
  <si>
    <t>SP20-RES</t>
  </si>
  <si>
    <t>SP32-RES</t>
  </si>
  <si>
    <t>SPECIAL PICK UP 32 GL - RES</t>
  </si>
  <si>
    <t>SP35-RES</t>
  </si>
  <si>
    <t>SPECIAL PICKUP 35 GL - RES</t>
  </si>
  <si>
    <t>SP65-RES</t>
  </si>
  <si>
    <t>SPECIAL PICK UP 65 GL - R</t>
  </si>
  <si>
    <t>SP95-RES</t>
  </si>
  <si>
    <t>SPECIAL PICK UP 95 GL - R</t>
  </si>
  <si>
    <t>SPCLR-OC</t>
  </si>
  <si>
    <t>ON CALL SEN/DIS - RES</t>
  </si>
  <si>
    <t>TIME-RES</t>
  </si>
  <si>
    <t>TIME FEE 1 - RES</t>
  </si>
  <si>
    <t>TIMERL-RES</t>
  </si>
  <si>
    <t>TIME REAR LOAD</t>
  </si>
  <si>
    <t>TIMESL-RES</t>
  </si>
  <si>
    <t>TIME SIDE LOAD</t>
  </si>
  <si>
    <t>TIRESM-RES</t>
  </si>
  <si>
    <t>TIRE FEE SMALL - RES</t>
  </si>
  <si>
    <t>UNRETURN-RES</t>
  </si>
  <si>
    <t xml:space="preserve">CONTAINER UNRETURNED FEE </t>
  </si>
  <si>
    <t>WI1-RES</t>
  </si>
  <si>
    <t>WALK IN 6-25' - RES</t>
  </si>
  <si>
    <t>WI2-RES</t>
  </si>
  <si>
    <t>WALK IN 26-50' - RES</t>
  </si>
  <si>
    <t>WI3-RES</t>
  </si>
  <si>
    <t>WALK IN 51-75' - RES</t>
  </si>
  <si>
    <t>WI4-RES</t>
  </si>
  <si>
    <t>WALK IN 76-100' - RES</t>
  </si>
  <si>
    <t>WI5-RES</t>
  </si>
  <si>
    <t>WALK IN 101-125' - RES</t>
  </si>
  <si>
    <t>WI8-RES</t>
  </si>
  <si>
    <t>WALK IN 176-200' - RES</t>
  </si>
  <si>
    <t>WI9-RES</t>
  </si>
  <si>
    <t>WALK IN 201-225' - RES</t>
  </si>
  <si>
    <t>XMAS</t>
  </si>
  <si>
    <t>CHRISTMAS TREE REMOVAL</t>
  </si>
  <si>
    <t>TOTAL RESIDENTIAL GARBAGE</t>
  </si>
  <si>
    <t>RESIDENTIAL RECYCLING</t>
  </si>
  <si>
    <t>RECPROGADJ-RES</t>
  </si>
  <si>
    <t>RECYCLING PROGRAM ADJUSTM</t>
  </si>
  <si>
    <t>RECBINONLYR</t>
  </si>
  <si>
    <t>RECYCLE SERVICE ONLY</t>
  </si>
  <si>
    <t>SPREC-RES</t>
  </si>
  <si>
    <t>SPECIAL PICK UP RECYCLE - RES</t>
  </si>
  <si>
    <t>OW-RES</t>
  </si>
  <si>
    <t>OVERFILL / OVERWEIGHT CAN</t>
  </si>
  <si>
    <t>TOTAL RESIDENTIAL RECYCLING</t>
  </si>
  <si>
    <t>RESIDENTIAL YARD WASTE</t>
  </si>
  <si>
    <t>GWRES</t>
  </si>
  <si>
    <t>GREENWASTE SERVICE - RES</t>
  </si>
  <si>
    <t>GWONLYRES</t>
  </si>
  <si>
    <t>GREENWASTE ONLY - RES</t>
  </si>
  <si>
    <t>EXTRAGWC-RES</t>
  </si>
  <si>
    <t>EXTRA GREENWASTE FEE - RE</t>
  </si>
  <si>
    <t>EP96GWC-RES</t>
  </si>
  <si>
    <t>EXTRA PICK UP 96 GW - RES</t>
  </si>
  <si>
    <t>DELGWC-RES</t>
  </si>
  <si>
    <t>DELIVERY FEE GW - RES</t>
  </si>
  <si>
    <t>DISPGW-RES</t>
  </si>
  <si>
    <t>TOTAL RESIDENTIAL YARD WASTE</t>
  </si>
  <si>
    <t xml:space="preserve">COMMERCIAL SERVICES </t>
  </si>
  <si>
    <t>COMMERCIAL GARBAGE</t>
  </si>
  <si>
    <t>ACCESS-COMM</t>
  </si>
  <si>
    <t>ACCESS FEE - COMM</t>
  </si>
  <si>
    <t>ADJ-COMM</t>
  </si>
  <si>
    <t>ADJUSTMENT SERVICE - COMM</t>
  </si>
  <si>
    <t>ADJTAX-COMM</t>
  </si>
  <si>
    <t>ADJUSTMENT TAX - COMM</t>
  </si>
  <si>
    <t>APPLIANCEC</t>
  </si>
  <si>
    <t>APPLIANCE REMOVAL - COMM</t>
  </si>
  <si>
    <t>FL001.5YXX001TEMPC</t>
  </si>
  <si>
    <t xml:space="preserve">1.5 YD TEMP </t>
  </si>
  <si>
    <t>CANCOUNT5+-COMM</t>
  </si>
  <si>
    <t>CAN COUNT OVER 5 - COMM</t>
  </si>
  <si>
    <t>CANCOUNT5-COMM</t>
  </si>
  <si>
    <t>CAN COUNT 1-5 - COMM</t>
  </si>
  <si>
    <t>CANCOUNT65-COMM</t>
  </si>
  <si>
    <t>CAN COUNT 65 GL - COMM</t>
  </si>
  <si>
    <t>CANCOUNT95-COMM</t>
  </si>
  <si>
    <t>CAN COUNT 95 GL - COMM</t>
  </si>
  <si>
    <t>CLEANCART-COMM</t>
  </si>
  <si>
    <t>CLEAN CART - COMM</t>
  </si>
  <si>
    <t>CLEAN1.5-COMM</t>
  </si>
  <si>
    <t>CLEANING FEE 1.5 YD - COM</t>
  </si>
  <si>
    <t>CLEAN1-COMM</t>
  </si>
  <si>
    <t>CLEANING FEE 1 YD - COMM</t>
  </si>
  <si>
    <t>CLEAN2-COMM</t>
  </si>
  <si>
    <t>CLEANING FEE 2 YD - COMM</t>
  </si>
  <si>
    <t>CLEAN3-COMM</t>
  </si>
  <si>
    <t>CLEANING FEE 3 YD - COMM</t>
  </si>
  <si>
    <t>CLEAN4-COMM</t>
  </si>
  <si>
    <t>CLEANING FEE 4 YD - COMM</t>
  </si>
  <si>
    <t>CLEAN5-COMM</t>
  </si>
  <si>
    <t>CLEANING FEE 5 YD - COMM</t>
  </si>
  <si>
    <t>CLEAN6-COMM</t>
  </si>
  <si>
    <t>CLEANING FEE 6 YD - COMM</t>
  </si>
  <si>
    <t>CLEAN-COMM</t>
  </si>
  <si>
    <t xml:space="preserve">CONTAINER CLEANING FEE - </t>
  </si>
  <si>
    <t>DEL1.5TEMP-COMM</t>
  </si>
  <si>
    <t xml:space="preserve">DELIVERY FEE 1.5 YD TEMP </t>
  </si>
  <si>
    <t>DEL1TEMP-COMM</t>
  </si>
  <si>
    <t xml:space="preserve">DELIVERY FEE 1 YD TEMP - </t>
  </si>
  <si>
    <t>DEL2TEMP-COMM</t>
  </si>
  <si>
    <t xml:space="preserve">DELIVERY FEE 2 YD TEMP - </t>
  </si>
  <si>
    <t>DEL3TEMP-COMM</t>
  </si>
  <si>
    <t xml:space="preserve">DELIVERY FEE 3 YD TEMP - </t>
  </si>
  <si>
    <t>DEL4TEMP-COMM</t>
  </si>
  <si>
    <t xml:space="preserve">DELIVERY FEE 4 YD TEMP - </t>
  </si>
  <si>
    <t>DEL5TEMP-COMM</t>
  </si>
  <si>
    <t xml:space="preserve">DELIVERY FEE 5 YD TEMP - </t>
  </si>
  <si>
    <t>DEL6TEMP-COMM</t>
  </si>
  <si>
    <t xml:space="preserve">DELIVERY FEE 6 YD TEMP - </t>
  </si>
  <si>
    <t>DEL-COMM</t>
  </si>
  <si>
    <t>DELIVERY FEE - COMM</t>
  </si>
  <si>
    <t>DISP-COMM</t>
  </si>
  <si>
    <t>DISPOSAL FEE - COMM</t>
  </si>
  <si>
    <t>DISPGW-COMM</t>
  </si>
  <si>
    <t>DISPOSAL FEE GREENWASTE -</t>
  </si>
  <si>
    <t>DIST1CAN-COMM</t>
  </si>
  <si>
    <t>DISTRIBUTED 1 CAN - COMM</t>
  </si>
  <si>
    <t>DIST2CAN-COMM</t>
  </si>
  <si>
    <t>DISTRIBUTED 2 CANS - COMM</t>
  </si>
  <si>
    <t>DIST4CAN-COMM</t>
  </si>
  <si>
    <t>DISTRIBUTED 4 CANS - COMM</t>
  </si>
  <si>
    <t>DIST5+CANS-COMM</t>
  </si>
  <si>
    <t>DISTRIBUTED CANS 5+ - COM</t>
  </si>
  <si>
    <t>DIST5CAN-COMM</t>
  </si>
  <si>
    <t>DISTRIBUTED 5 CANS - COMM</t>
  </si>
  <si>
    <t>DONATIONC</t>
  </si>
  <si>
    <t>DONATED SERVICE COMM</t>
  </si>
  <si>
    <t>DRIVEIN-COMM</t>
  </si>
  <si>
    <t>DRIVE IN SERVICE - COMM</t>
  </si>
  <si>
    <t>EP1.5-COMM</t>
  </si>
  <si>
    <t>EXTRA PICK UP 1.5 YD - CO</t>
  </si>
  <si>
    <t>EP1-COMM</t>
  </si>
  <si>
    <t>EXTRA PICK UP 1 YD - COMM</t>
  </si>
  <si>
    <t>EP2CMP-COMM</t>
  </si>
  <si>
    <t>EXTRA PICK UP 2 YD COMP -</t>
  </si>
  <si>
    <t>EP2-COMM</t>
  </si>
  <si>
    <t>EXTRA PICK UP 2 YD - COMM</t>
  </si>
  <si>
    <t>EP3-COMM</t>
  </si>
  <si>
    <t>EXTRA PICK UP 3 YD - COMM</t>
  </si>
  <si>
    <t>EP4CMP-COMM</t>
  </si>
  <si>
    <t>EXTRA PICK UP 4 YD COMP -</t>
  </si>
  <si>
    <t>EP4-COMM</t>
  </si>
  <si>
    <t>EXTRA PICK UP 4 YD - COMM</t>
  </si>
  <si>
    <t>EP5-COMM</t>
  </si>
  <si>
    <t>EXTRA PICK UP 5 YD - COMM</t>
  </si>
  <si>
    <t>EP6-COMM</t>
  </si>
  <si>
    <t>EXTRA PICK UP 6 YD - COMM</t>
  </si>
  <si>
    <t>EP-COMM</t>
  </si>
  <si>
    <t>EXTRA PICK UP - COMM</t>
  </si>
  <si>
    <t>EXTRA-COMM</t>
  </si>
  <si>
    <t>EXTRA CAN, BAG, BOX - COM</t>
  </si>
  <si>
    <t>EXTRAYDG-COM</t>
  </si>
  <si>
    <t>EXTRA YARDAGE - COMM</t>
  </si>
  <si>
    <t>FL001.0Y1W001</t>
  </si>
  <si>
    <t>1 YD 1X WK 1</t>
  </si>
  <si>
    <t>FL001.0Y2W001</t>
  </si>
  <si>
    <t>1 YD 2X WK 1</t>
  </si>
  <si>
    <t>FL001.0Y3W001</t>
  </si>
  <si>
    <t>1 YD 3X WK 1</t>
  </si>
  <si>
    <t>FL001.0Y4W001</t>
  </si>
  <si>
    <t>1 YD 4X WK 1</t>
  </si>
  <si>
    <t>FL001.0YEO001</t>
  </si>
  <si>
    <t>1 YD EOW 1</t>
  </si>
  <si>
    <t>FL001.5Y1W001</t>
  </si>
  <si>
    <t>1.5 YD 1X WK 1</t>
  </si>
  <si>
    <t>FL001.5Y2W001</t>
  </si>
  <si>
    <t>1.5 YD 2X WK 1</t>
  </si>
  <si>
    <t>FL001.5Y3W001</t>
  </si>
  <si>
    <t>1.5 YD 3X WK 1</t>
  </si>
  <si>
    <t>FL001.5Y5W001</t>
  </si>
  <si>
    <t>1.5 YD 5X WK 1</t>
  </si>
  <si>
    <t>FL001.5YEO001</t>
  </si>
  <si>
    <t>1.5 YD EOW 1</t>
  </si>
  <si>
    <t>FL002.0Y1W001</t>
  </si>
  <si>
    <t>2 YD 1X WK 1</t>
  </si>
  <si>
    <t>FL002.0Y1W001CMP</t>
  </si>
  <si>
    <t>2 YD 1X WK COMP 1</t>
  </si>
  <si>
    <t>FL002.0Y2W001CMP</t>
  </si>
  <si>
    <t>2 YD 2X WK COMP 1</t>
  </si>
  <si>
    <t>FL002.0Y2W001</t>
  </si>
  <si>
    <t>2 YD 2X WK 1</t>
  </si>
  <si>
    <t>FL002.0Y3W001</t>
  </si>
  <si>
    <t>2 YD 3X WK 1</t>
  </si>
  <si>
    <t>FL002.0Y4W001</t>
  </si>
  <si>
    <t>2 YD 4X WK 1</t>
  </si>
  <si>
    <t>FL002.0Y5W001</t>
  </si>
  <si>
    <t>2 YD 5X WK 1</t>
  </si>
  <si>
    <t>FL003.0Y1W001</t>
  </si>
  <si>
    <t>3 YD 1X WK 1</t>
  </si>
  <si>
    <t>FL003.0Y2W001</t>
  </si>
  <si>
    <t>3 YD 2X WK 1</t>
  </si>
  <si>
    <t>FL003.0Y3W001</t>
  </si>
  <si>
    <t>3 YD 3X WK 1</t>
  </si>
  <si>
    <t>FL003.0Y5W001</t>
  </si>
  <si>
    <t>3 YD 5X WK 1</t>
  </si>
  <si>
    <t>FL003.0Y1W001CMP</t>
  </si>
  <si>
    <t>3 YD 1X WK COMP 1</t>
  </si>
  <si>
    <t>FL004.0Y1W001</t>
  </si>
  <si>
    <t>4 YD 1X WK 1</t>
  </si>
  <si>
    <t>FL004.0Y1W001CMP</t>
  </si>
  <si>
    <t>4 YD 1X WK COMP 1</t>
  </si>
  <si>
    <t>FL004.0Y2W001CMP</t>
  </si>
  <si>
    <t>4 YD 1X WK COMP 2</t>
  </si>
  <si>
    <t>FL004.0Y2W001</t>
  </si>
  <si>
    <t>4 YD 2X WK 1</t>
  </si>
  <si>
    <t>FL004.0Y3W001</t>
  </si>
  <si>
    <t>4 YD 3X WK 1</t>
  </si>
  <si>
    <t>FL004.0Y4W001</t>
  </si>
  <si>
    <t>4 YD 4X WK 1</t>
  </si>
  <si>
    <t>FL004.0Y5W001</t>
  </si>
  <si>
    <t>4 YD 5X WK 1</t>
  </si>
  <si>
    <t>FL005.0Y1W001</t>
  </si>
  <si>
    <t>5 YD 1X WK 1</t>
  </si>
  <si>
    <t>FL005.0Y2W001</t>
  </si>
  <si>
    <t>5 YD 2X WK 1</t>
  </si>
  <si>
    <t>FL005.0Y3W001</t>
  </si>
  <si>
    <t>5 YD 3X WK 1</t>
  </si>
  <si>
    <t>FL005.0Y4W001</t>
  </si>
  <si>
    <t>5 YD 4X WK 1</t>
  </si>
  <si>
    <t>FL005.0Y5W001</t>
  </si>
  <si>
    <t>5 YD 5X WK 1</t>
  </si>
  <si>
    <t>FL006.0Y1W001</t>
  </si>
  <si>
    <t>6 YD 1X WK 1</t>
  </si>
  <si>
    <t>FL006.0Y2W001</t>
  </si>
  <si>
    <t>6 YD 2X WK 1</t>
  </si>
  <si>
    <t>FL006.0Y3W001</t>
  </si>
  <si>
    <t>6 YD 3X WK 1</t>
  </si>
  <si>
    <t>FL006.0Y4W001</t>
  </si>
  <si>
    <t>6 YD 4X WK 1</t>
  </si>
  <si>
    <t>FL006.0Y5W001</t>
  </si>
  <si>
    <t>6 YD 5X WK 1</t>
  </si>
  <si>
    <t>FL001.0YXX001TEMPC</t>
  </si>
  <si>
    <t xml:space="preserve">1 YD TEMP </t>
  </si>
  <si>
    <t>FL002.0YXX001TEMPC</t>
  </si>
  <si>
    <t>2 YD TEMP</t>
  </si>
  <si>
    <t>FL003.0YXX001TEMPC</t>
  </si>
  <si>
    <t xml:space="preserve">3 YD TEMP </t>
  </si>
  <si>
    <t>FL004.0YXX001TEMPC</t>
  </si>
  <si>
    <t>4 YD TEMP 1</t>
  </si>
  <si>
    <t>FL005.0YXX001TEMPC</t>
  </si>
  <si>
    <t>5 YD TEMP 1</t>
  </si>
  <si>
    <t>FL006.0YXX001TEMPC</t>
  </si>
  <si>
    <t>6 YD TEMP 1</t>
  </si>
  <si>
    <t>GOOD-COMM</t>
  </si>
  <si>
    <t>GOODWILL CREDIT - COMM</t>
  </si>
  <si>
    <t>LCKC</t>
  </si>
  <si>
    <t>LOCK CHARGE - COMM</t>
  </si>
  <si>
    <t>LCKC2W</t>
  </si>
  <si>
    <t>LOCK CHARGE 2X WK - COMM</t>
  </si>
  <si>
    <t>OC-COMM</t>
  </si>
  <si>
    <t>ON CALL SERVICE - COMM</t>
  </si>
  <si>
    <t>OS-COMM</t>
  </si>
  <si>
    <t>OVERSIZE CAN - COMM</t>
  </si>
  <si>
    <t>REDELCART-COMM</t>
  </si>
  <si>
    <t>REDELIVER FEE CART - COMM</t>
  </si>
  <si>
    <t>REDEL-COMM</t>
  </si>
  <si>
    <t>REDELIVER FEE LVL 1 - COM</t>
  </si>
  <si>
    <t>REINSTATE-COMM</t>
  </si>
  <si>
    <t>REINSTATE FEE - COMM</t>
  </si>
  <si>
    <t>RENT1.5TEMP-COMM</t>
  </si>
  <si>
    <t>RENT 1.5 YD TEMP - COMM</t>
  </si>
  <si>
    <t>RENT1TEMP-COMM</t>
  </si>
  <si>
    <t>RENT 1 YD TEMP - COMM</t>
  </si>
  <si>
    <t>RENT2TEMP-COMM</t>
  </si>
  <si>
    <t>RENT 2 YD TEMP - COMM</t>
  </si>
  <si>
    <t>RENT3TEMP-COMM</t>
  </si>
  <si>
    <t>RENT 3 YD TEMP - COMM</t>
  </si>
  <si>
    <t>RENT4TEMP-COMM</t>
  </si>
  <si>
    <t>RENT 4 YD TEMP - COMM</t>
  </si>
  <si>
    <t>RENT5TEMP-COMM</t>
  </si>
  <si>
    <t>RENT 5 YD TEMP - COMM</t>
  </si>
  <si>
    <t>RENT6TEMP-COMM</t>
  </si>
  <si>
    <t>RENT 6 YD TEMP - COMM</t>
  </si>
  <si>
    <t>RL001.0Y1W001</t>
  </si>
  <si>
    <t>RL001.0Y2W001</t>
  </si>
  <si>
    <t>RL001.5Y1W001</t>
  </si>
  <si>
    <t>RL001.5Y2W001</t>
  </si>
  <si>
    <t>RL001.5Y3W001</t>
  </si>
  <si>
    <t>1.5YD 3X WK 1</t>
  </si>
  <si>
    <t>RL001.5Y5W001</t>
  </si>
  <si>
    <t>1.5YD 5X WK 1</t>
  </si>
  <si>
    <t>RL002.0Y1W001</t>
  </si>
  <si>
    <t>RL002.0Y2W001</t>
  </si>
  <si>
    <t>RL002.0Y3W001</t>
  </si>
  <si>
    <t>RL002.0Y5W001</t>
  </si>
  <si>
    <t>RL002.0Y4W001</t>
  </si>
  <si>
    <t>RL003.0Y1W001</t>
  </si>
  <si>
    <t>3YD 1X WK1</t>
  </si>
  <si>
    <t>RL004.0Y1W001</t>
  </si>
  <si>
    <t>RL006.0Y1W001</t>
  </si>
  <si>
    <t>RL006.0Y2W001</t>
  </si>
  <si>
    <t>RL032.0G1W001COMM</t>
  </si>
  <si>
    <t>32 GL 1X WK COMM 1</t>
  </si>
  <si>
    <t>RL032.0G1W002COMM</t>
  </si>
  <si>
    <t>32 GL 1X WK COMM 2</t>
  </si>
  <si>
    <t>RL032.0G1W003COMM</t>
  </si>
  <si>
    <t>32 GL 1X WK COMM 3</t>
  </si>
  <si>
    <t>RL032.0G1W004COMM</t>
  </si>
  <si>
    <t>32 GL 1X WK COMM 4</t>
  </si>
  <si>
    <t>RL032.0G1W005COMM</t>
  </si>
  <si>
    <t>32 GL 1X WK COMM 5</t>
  </si>
  <si>
    <t>RL035.0G1W001COMM</t>
  </si>
  <si>
    <t>35 GL 1X WK COMM 1</t>
  </si>
  <si>
    <t>SL035.0G1W001COMM</t>
  </si>
  <si>
    <t>SL065.0G1W001COMM</t>
  </si>
  <si>
    <t>65 GL 1X WK COMM 1</t>
  </si>
  <si>
    <t>SL065.0G2W001COMM</t>
  </si>
  <si>
    <t>65 GL 2X WK COMM 1</t>
  </si>
  <si>
    <t>SL095.0G1W001COMM</t>
  </si>
  <si>
    <t>95 GL 1X WK COMM 1</t>
  </si>
  <si>
    <t>SL095.0G2W001COMM</t>
  </si>
  <si>
    <t>95 GL 2X WK COMM 1</t>
  </si>
  <si>
    <t>SL095.0G3W001COMM</t>
  </si>
  <si>
    <t>95 GL 3X WK COMM 1</t>
  </si>
  <si>
    <t>RL001.0YXX001TEMPC</t>
  </si>
  <si>
    <t>1 YD TEMP</t>
  </si>
  <si>
    <t>RL001.5YXX001TEMPC</t>
  </si>
  <si>
    <t>1.5 YD TEMP</t>
  </si>
  <si>
    <t>RL002.0YXX001TEMPC</t>
  </si>
  <si>
    <t>ROLL1W-COMM</t>
  </si>
  <si>
    <t>ROLL OUT 1X WK - COMM</t>
  </si>
  <si>
    <t>ROLL2W-COMM</t>
  </si>
  <si>
    <t>ROLL OUT 2X WK - COMM</t>
  </si>
  <si>
    <t>ROLL3W-COMM</t>
  </si>
  <si>
    <t>ROLL OUT 3X WK - COMM</t>
  </si>
  <si>
    <t>ROLL4W-COMM</t>
  </si>
  <si>
    <t>ROLL OUT 4X WK - COMM</t>
  </si>
  <si>
    <t>ROLL5W-COMM</t>
  </si>
  <si>
    <t>ROLL OUT 5X WK - COMM</t>
  </si>
  <si>
    <t>RTRNCAN-COMM</t>
  </si>
  <si>
    <t>RETURN TRIP FEE CAN - COM</t>
  </si>
  <si>
    <t>RTRNCART65-COMM</t>
  </si>
  <si>
    <t>RETURN TRIP 65 GL - COMM</t>
  </si>
  <si>
    <t>RTRNCART95-COMM</t>
  </si>
  <si>
    <t>RETURN TRIP 95 GL - COMM</t>
  </si>
  <si>
    <t>RTRNCART-COMM</t>
  </si>
  <si>
    <t>RETURN TRIP FEE CART - COMM</t>
  </si>
  <si>
    <t>RTRNTRIP1.5-COMM</t>
  </si>
  <si>
    <t>RETURN TRIP 1.5 YD - COMM</t>
  </si>
  <si>
    <t>RTRNTRIP1-COMM</t>
  </si>
  <si>
    <t>RETURN TRIP 1 YD - COMM</t>
  </si>
  <si>
    <t>RTRNTRIP2-COMM</t>
  </si>
  <si>
    <t>RETURN TRIP 2 YD - COMM</t>
  </si>
  <si>
    <t>RTRNTRIP3-COMM</t>
  </si>
  <si>
    <t>RETURN TRIP 3 YD - COMM</t>
  </si>
  <si>
    <t>RTRNTRIP4-COMM</t>
  </si>
  <si>
    <t>RETURN TRIP 4 YD - COMM</t>
  </si>
  <si>
    <t>RTRNTRIP5-COMM</t>
  </si>
  <si>
    <t>RETURN TRIP 5 YD - COMM</t>
  </si>
  <si>
    <t>RTRNTRIP6-COMM</t>
  </si>
  <si>
    <t>RETURN TRIP 6 YD - COMM</t>
  </si>
  <si>
    <t>RTRNTRIP-COMM</t>
  </si>
  <si>
    <t>RETURN TRIP FEE - COMM</t>
  </si>
  <si>
    <t>SP35-COMM</t>
  </si>
  <si>
    <t>OFF DAY PU 35 GL COMM</t>
  </si>
  <si>
    <t>SP65-COMM</t>
  </si>
  <si>
    <t>OFF DAY PU 65 GL COMM</t>
  </si>
  <si>
    <t>SP95-COMM</t>
  </si>
  <si>
    <t>OFF DAY PU 95 GL COMM</t>
  </si>
  <si>
    <t>BULKY-COMM</t>
  </si>
  <si>
    <t>BULKY ITEM PICK UP - COMM</t>
  </si>
  <si>
    <t>WI3-COMM</t>
  </si>
  <si>
    <t>WALK IN 51-75' - COMM</t>
  </si>
  <si>
    <t>RENT35GL-COMM</t>
  </si>
  <si>
    <t>RENTAL 35 GL REFUSE - COMM</t>
  </si>
  <si>
    <t>SPECIAL-COMM</t>
  </si>
  <si>
    <t>SPECIAL HAUL - COMM</t>
  </si>
  <si>
    <t>TIME-COMM</t>
  </si>
  <si>
    <t>TIME FEE 1 - COMM</t>
  </si>
  <si>
    <t>TIRE-COMM</t>
  </si>
  <si>
    <t>TIRE FEE - COMM</t>
  </si>
  <si>
    <t>WI1-COMM</t>
  </si>
  <si>
    <t>WALK IN 6-25' - COMM</t>
  </si>
  <si>
    <t>WI2-COMM</t>
  </si>
  <si>
    <t>WALK IN 26-50' - COMM</t>
  </si>
  <si>
    <t>TOTAL COMMERCIAL GARBAGE</t>
  </si>
  <si>
    <t>Multifamily Recycling</t>
  </si>
  <si>
    <t>MFWBINS</t>
  </si>
  <si>
    <t>MULTI-FAMILY RECYCLE WITH</t>
  </si>
  <si>
    <t>MFNBINS</t>
  </si>
  <si>
    <t>MULTI-FAMILY NO BINS</t>
  </si>
  <si>
    <t>TOTAL MULTI-FAMILY RECYCLING</t>
  </si>
  <si>
    <t>COMMERCIAL RECYCLING</t>
  </si>
  <si>
    <t>FL001.5Y1W001GW</t>
  </si>
  <si>
    <t>1.5 YD 1X WK GREENWASTE 1</t>
  </si>
  <si>
    <t>FL001.5YEO001GW</t>
  </si>
  <si>
    <t>1.5 YD EOW GREENWASTE 1</t>
  </si>
  <si>
    <t>EP2FD-COMM</t>
  </si>
  <si>
    <t xml:space="preserve">EXTRA PICKUP 2 YD FOOD - </t>
  </si>
  <si>
    <t>CLEAN2FD-COMM</t>
  </si>
  <si>
    <t>CLEANING FEE 2 YD FOOD - COMM</t>
  </si>
  <si>
    <t>EP4FD-COMM</t>
  </si>
  <si>
    <t>EXTRA PICKUP 4 YD FOOD - COMM</t>
  </si>
  <si>
    <t>EXTRAGWC-COMM</t>
  </si>
  <si>
    <t>EXTRA GREENWASTE FEE - CO</t>
  </si>
  <si>
    <t>EP96GW-COMM</t>
  </si>
  <si>
    <t>EXTRA PICK UP 96 GW -COMM</t>
  </si>
  <si>
    <t>FL001.0Y1W001FOOD</t>
  </si>
  <si>
    <t>1 YD 1X WK FOOD 1</t>
  </si>
  <si>
    <t>FL001.0YEO001FOOD</t>
  </si>
  <si>
    <t>1 YD EOW FOOD 1</t>
  </si>
  <si>
    <t>FL001.5Y1W001FOOD</t>
  </si>
  <si>
    <t>1.5 YD 1X WK FOOD 1</t>
  </si>
  <si>
    <t>FL001.5YEO001FOOD</t>
  </si>
  <si>
    <t>1.5 YD EOW FOOD 1</t>
  </si>
  <si>
    <t>FL002.0Y1W001FOOD</t>
  </si>
  <si>
    <t>2 YD 1X WK FOOD 1</t>
  </si>
  <si>
    <t>FL002.0YEO001FOOD</t>
  </si>
  <si>
    <t>2 YD EOW FOOD 1</t>
  </si>
  <si>
    <t>RL096.0G1W001FOOD</t>
  </si>
  <si>
    <t>96 GL 1X WK FOOD 1</t>
  </si>
  <si>
    <t>RL096.0G1M001FOOD</t>
  </si>
  <si>
    <t>96 GL 1X MO FOOD 1</t>
  </si>
  <si>
    <t>RL096.0GEO001FOOD</t>
  </si>
  <si>
    <t>96 GL EOW FOOD 1</t>
  </si>
  <si>
    <t>CLEAN96FD-COMM</t>
  </si>
  <si>
    <t>GWCOMM</t>
  </si>
  <si>
    <t>GREENWASTE SERVICE - COMM</t>
  </si>
  <si>
    <t>SL096.0G1W001SSCOMM</t>
  </si>
  <si>
    <t>96 GL SINGLE STREAM WKLY</t>
  </si>
  <si>
    <t>EP1.5FD-COMM</t>
  </si>
  <si>
    <t xml:space="preserve">EXTRA PICKUP 1.5 YD FOOD </t>
  </si>
  <si>
    <t>EXTRA96FOOD-COMM</t>
  </si>
  <si>
    <t>TOTAL COMMERCIAL RECYCLING</t>
  </si>
  <si>
    <t>DROP BOX SERVICES</t>
  </si>
  <si>
    <t>DROP BOX HAULS/RENTAL</t>
  </si>
  <si>
    <t>HAUL10-RO</t>
  </si>
  <si>
    <t>HAUL 10 YD - RO</t>
  </si>
  <si>
    <t>HAUL20-RO</t>
  </si>
  <si>
    <t>HAUL 20 YD - RO</t>
  </si>
  <si>
    <t>FINAL20-RO</t>
  </si>
  <si>
    <t>FINAL PULL 20 YD - RO</t>
  </si>
  <si>
    <t>HAUL30-RO</t>
  </si>
  <si>
    <t>HAUL 30 YD - RO</t>
  </si>
  <si>
    <t>FINAL30-RO</t>
  </si>
  <si>
    <t>FINAL PULL 30 YD - RO</t>
  </si>
  <si>
    <t>HAUL40-RO</t>
  </si>
  <si>
    <t>HAUL 40 YD - RO</t>
  </si>
  <si>
    <t>HAULSPCL-RO</t>
  </si>
  <si>
    <t>HAUL SPECIAL - RO</t>
  </si>
  <si>
    <t>DEL20-RO</t>
  </si>
  <si>
    <t>DELIVERY FEE 20 YD - RO</t>
  </si>
  <si>
    <t>DEL40-RO</t>
  </si>
  <si>
    <t>DELIVERY FEE 40 YD - RO</t>
  </si>
  <si>
    <t>HAUL10TEMP-RO</t>
  </si>
  <si>
    <t>HAUL 10 YD TEMP - RO</t>
  </si>
  <si>
    <t>FINAL10TEMP-RO</t>
  </si>
  <si>
    <t>FINAL PULL 10 YD TEMP - RO</t>
  </si>
  <si>
    <t>FINAL19.5TEMP-RO</t>
  </si>
  <si>
    <t>FINAL PULL 19.5 YD TEMP - RO</t>
  </si>
  <si>
    <t>HAUL19.5TEMP-RO</t>
  </si>
  <si>
    <t>HAUL 19.5 YD TEMP - RO</t>
  </si>
  <si>
    <t>FINAL19.5-RO</t>
  </si>
  <si>
    <t>FINAL PULL 19.5 YD - RO</t>
  </si>
  <si>
    <t>HAUL20TEMP-RO</t>
  </si>
  <si>
    <t>HAUL 20 YD TEMP - RO</t>
  </si>
  <si>
    <t>FINAL20TEMP-RO</t>
  </si>
  <si>
    <t>FINAL PULL 20 YD TEMP - R</t>
  </si>
  <si>
    <t>HAUL30TEMP-RO</t>
  </si>
  <si>
    <t>HAUL 30 YD TEMP - RO</t>
  </si>
  <si>
    <t>FINAL30TEMP-RO</t>
  </si>
  <si>
    <t>FINAL PULL 30 YD TEMP - R</t>
  </si>
  <si>
    <t>HAUL40TEMP-RO</t>
  </si>
  <si>
    <t>HAUL 40 YD TEMP - RO</t>
  </si>
  <si>
    <t>FINAL40TEMP-RO</t>
  </si>
  <si>
    <t>FINAL PULL 40 YD TEMP - R</t>
  </si>
  <si>
    <t>HAUL10-CP</t>
  </si>
  <si>
    <t>COMPACTOR HAUL 10 YD - RO</t>
  </si>
  <si>
    <t>HAUL19.5-RO</t>
  </si>
  <si>
    <t>HAUL 19.5 YD - RO</t>
  </si>
  <si>
    <t>HAUL15-CP</t>
  </si>
  <si>
    <t>COMPACTOR HAUL 15 YD</t>
  </si>
  <si>
    <t>HAUL20-CP</t>
  </si>
  <si>
    <t>COMPACTOR HAUL 20 YD - RO</t>
  </si>
  <si>
    <t>HAUL20CUST-RO</t>
  </si>
  <si>
    <t>CUSTOMER HAUL 20 YD - RO</t>
  </si>
  <si>
    <t>HAUL25-CP</t>
  </si>
  <si>
    <t>COMPACTOR HAUL 25 YD - RO</t>
  </si>
  <si>
    <t>HAUL30-CP</t>
  </si>
  <si>
    <t>COMPACTOR HAUL 30 YD</t>
  </si>
  <si>
    <t>HAUL35-CP</t>
  </si>
  <si>
    <t>COMPACTOR HAUL 35 YD - RO</t>
  </si>
  <si>
    <t>HAUL40-CP</t>
  </si>
  <si>
    <t>COMPACTOR HAUL 40 YD</t>
  </si>
  <si>
    <t>RENT10MO-RO</t>
  </si>
  <si>
    <t>RENTAL FEE 10 YD MONTHLY</t>
  </si>
  <si>
    <t>RENT19.5MO-RO</t>
  </si>
  <si>
    <t>RENTAL FEE 19.5 YD MONTHLY</t>
  </si>
  <si>
    <t>RENT20MO-RO</t>
  </si>
  <si>
    <t>RENTAL FEE 20 YD MONTHLY</t>
  </si>
  <si>
    <t>RENT30MO-RO</t>
  </si>
  <si>
    <t>RENTAL FEE 30 YD MONTHLY</t>
  </si>
  <si>
    <t>RENT40MO-RO</t>
  </si>
  <si>
    <t>RENTAL FEE 40 YD MONTHLY</t>
  </si>
  <si>
    <t>RENT10TEMP-RO</t>
  </si>
  <si>
    <t>RENTAL FEE 10 YD TEMP - R</t>
  </si>
  <si>
    <t>RENT19.5TEMP-RO</t>
  </si>
  <si>
    <t>RENTAL FEE 19.5 YD TEMP - R</t>
  </si>
  <si>
    <t>RENT20TEMP-RO</t>
  </si>
  <si>
    <t>RENTAL FEE 20 YD TEMP - R</t>
  </si>
  <si>
    <t>RENT30TEMP-RO</t>
  </si>
  <si>
    <t>RENTAL FEE 30 YD TEMP - R</t>
  </si>
  <si>
    <t>RENT40TEMP-RO</t>
  </si>
  <si>
    <t>RENTAL FEE 40 YD TEMP - R</t>
  </si>
  <si>
    <t>RENTMO-CP</t>
  </si>
  <si>
    <t>RENTAL FEE MONTHLY - COMP</t>
  </si>
  <si>
    <t>RENTDAY-RO</t>
  </si>
  <si>
    <t>RENTAL FEE DAILY - RO</t>
  </si>
  <si>
    <t>DEL30-RO</t>
  </si>
  <si>
    <t>DELIVERY FEE 30 YD - RO</t>
  </si>
  <si>
    <t>DEL10TEMP-RO</t>
  </si>
  <si>
    <t>DELIVERY FEE 10 YD TEMP -</t>
  </si>
  <si>
    <t>DEL19.5TEMP-RO</t>
  </si>
  <si>
    <t>DELIVERY FEE 19.5 YD TEMP -</t>
  </si>
  <si>
    <t>DEL20TEMP-RO</t>
  </si>
  <si>
    <t>DELIVERY FEE 20 YD TEMP -</t>
  </si>
  <si>
    <t>DEL30TEMP-RO</t>
  </si>
  <si>
    <t>DELIVERY FEE 30 YD TEMP -</t>
  </si>
  <si>
    <t>DEL40TEMP-RO</t>
  </si>
  <si>
    <t>DELIVERY FEE 40 YD TEMP -</t>
  </si>
  <si>
    <t>DEL-RO</t>
  </si>
  <si>
    <t>DELIVERY FEE - RO</t>
  </si>
  <si>
    <t>CLEAN10-RO</t>
  </si>
  <si>
    <t>CLEANING FEE 10 YD - RO</t>
  </si>
  <si>
    <t>CLEAN20-RO</t>
  </si>
  <si>
    <t>CLEANING FEE 20 YD - RO</t>
  </si>
  <si>
    <t>CLEAN30-RO</t>
  </si>
  <si>
    <t>CLEANING FEE 30 YD - RO</t>
  </si>
  <si>
    <t>CLEAN40-RO</t>
  </si>
  <si>
    <t>CLEANING FEE 40 YD - RO</t>
  </si>
  <si>
    <t>CLEAN-RO</t>
  </si>
  <si>
    <t>CLEANING FEE - RO</t>
  </si>
  <si>
    <t>LABOR-RO</t>
  </si>
  <si>
    <t>LABOR CHARGE - RO</t>
  </si>
  <si>
    <t>LOCK-RO</t>
  </si>
  <si>
    <t>LOCK CHARGE - RO</t>
  </si>
  <si>
    <t>MILE-RO</t>
  </si>
  <si>
    <t>MILEAGE FEE - RO</t>
  </si>
  <si>
    <t>ACCESS-RO</t>
  </si>
  <si>
    <t>ACCESS FEE - RO</t>
  </si>
  <si>
    <t>REDEL-RO</t>
  </si>
  <si>
    <t>REDELIVER FEE - RO</t>
  </si>
  <si>
    <t>RELO-RO</t>
  </si>
  <si>
    <t>RELOCATION FEE - RO</t>
  </si>
  <si>
    <t>RTRNTRIP-RO</t>
  </si>
  <si>
    <t>RETURN TRIP FEE - RO</t>
  </si>
  <si>
    <t>TARP-RO</t>
  </si>
  <si>
    <t>TARPING FEE - RO</t>
  </si>
  <si>
    <t>TIME-RO</t>
  </si>
  <si>
    <t>TIME FEE - RO</t>
  </si>
  <si>
    <t>TIRE-RO</t>
  </si>
  <si>
    <t>TIRE FEE - RO</t>
  </si>
  <si>
    <t>EXWGHT-RO</t>
  </si>
  <si>
    <t>LIDRO</t>
  </si>
  <si>
    <t>LID CHARGE - RO</t>
  </si>
  <si>
    <t>ADJ-RO</t>
  </si>
  <si>
    <t>ADJUSTMENT SERVICE - RO</t>
  </si>
  <si>
    <t>ADJTAX-RO</t>
  </si>
  <si>
    <t>ADJUSTMENT TAX - RO</t>
  </si>
  <si>
    <t>DONATIONRO</t>
  </si>
  <si>
    <t>DONATED SERVICE ROLL OFF</t>
  </si>
  <si>
    <t>HAUL20REC-RO</t>
  </si>
  <si>
    <t>HAUL 20 YD RECYCLE - RO</t>
  </si>
  <si>
    <t>DISCO-CP</t>
  </si>
  <si>
    <t>COMPACTOR DISCONNECT FEE</t>
  </si>
  <si>
    <t>HAUL30SPCL-RO</t>
  </si>
  <si>
    <t>HAUL 30 YD SPECIAL - RO</t>
  </si>
  <si>
    <t>FINAL40-RO</t>
  </si>
  <si>
    <t>FINAL PULL 40 YD - RO</t>
  </si>
  <si>
    <t>RTRNTRIPREC-RO</t>
  </si>
  <si>
    <t>RETURN TRIP FEE RECYCLE - RO</t>
  </si>
  <si>
    <t>MRFPROC</t>
  </si>
  <si>
    <t>MRF PROCESSING FEE</t>
  </si>
  <si>
    <t>DEL10-RO</t>
  </si>
  <si>
    <t>DELIVERY FEE 10 YD - RO</t>
  </si>
  <si>
    <t>FINAL10-RO</t>
  </si>
  <si>
    <t>FINAL PULL 10 YD - RO</t>
  </si>
  <si>
    <t>TOTAL DROP BOX HAULS/RENTAL</t>
  </si>
  <si>
    <t>PASSTHROUGH DISPOSAL</t>
  </si>
  <si>
    <t>DISP-RO</t>
  </si>
  <si>
    <t>DISPOSAL CHARGE - RO</t>
  </si>
  <si>
    <t>DISPASB-RO</t>
  </si>
  <si>
    <t>DISPOSAL FEE ASBESTOS - R</t>
  </si>
  <si>
    <t>DISPCARPET-RO</t>
  </si>
  <si>
    <t>DISPOSAL FEE CARPET - RO</t>
  </si>
  <si>
    <t>DISPSPEC-RO</t>
  </si>
  <si>
    <t>DISPOSAL FEE SPECIAL - RO</t>
  </si>
  <si>
    <t>DISPDIRT-RO</t>
  </si>
  <si>
    <t>DISPOSAL FEE DIRT - RO</t>
  </si>
  <si>
    <t>DISPDEMO-RO</t>
  </si>
  <si>
    <t>DISPOSAL FEE DEMO - RO</t>
  </si>
  <si>
    <t>DISPMETAL-RO</t>
  </si>
  <si>
    <t>DISPOSAL FEE METAL - RO</t>
  </si>
  <si>
    <t>DISPITEM-RO</t>
  </si>
  <si>
    <t>DISPOSAL FEE ITEM - RO</t>
  </si>
  <si>
    <t>DISPFURN-RO</t>
  </si>
  <si>
    <t xml:space="preserve">DISPOSAL FEE FURNITURE - </t>
  </si>
  <si>
    <t>TOTAL PASSTHROUGH DISPOSAL</t>
  </si>
  <si>
    <t>HAULFLAT-COMM</t>
  </si>
  <si>
    <t>CGP FLAT RATE</t>
  </si>
  <si>
    <t>Service Charges</t>
  </si>
  <si>
    <t>FINCHG</t>
  </si>
  <si>
    <t>FINANCE CHARGE</t>
  </si>
  <si>
    <t>C19-ADJFIN</t>
  </si>
  <si>
    <t>Covid-19 FINANCE CHARGE Reverse</t>
  </si>
  <si>
    <t>RETCKC</t>
  </si>
  <si>
    <t>RETURN CHECK CHARGE</t>
  </si>
  <si>
    <t>RETCCC</t>
  </si>
  <si>
    <t>RETURN CREDIT CARD CHARGE</t>
  </si>
  <si>
    <t>COLLFEE</t>
  </si>
  <si>
    <t>COLLECTION AGENCY FEE</t>
  </si>
  <si>
    <t>ADJ-FIN</t>
  </si>
  <si>
    <t>ADJUSTMENT FINANCE CHARGE</t>
  </si>
  <si>
    <t>TOTAL SERVICE CHARGES</t>
  </si>
  <si>
    <t>TOTAL REVENUE</t>
  </si>
  <si>
    <t>Current Annual Revenue</t>
  </si>
  <si>
    <t>COVID Expenses to be Recovered</t>
  </si>
  <si>
    <t>B&amp;O Tax</t>
  </si>
  <si>
    <t>2-Year Recovery with B&amp;O and WUTC FEE</t>
  </si>
  <si>
    <t>WUTC Fee</t>
  </si>
  <si>
    <t>2- Year Rate Increase Needed</t>
  </si>
  <si>
    <t xml:space="preserve">Proposed </t>
  </si>
  <si>
    <t>Annual Revenue</t>
  </si>
  <si>
    <t xml:space="preserve">Change in </t>
  </si>
  <si>
    <t>Test Period Ending 02/28/2021</t>
  </si>
  <si>
    <t>LOB</t>
  </si>
  <si>
    <t>Revenue Increase</t>
  </si>
  <si>
    <t>% Increase</t>
  </si>
  <si>
    <t>Resi/MF Recycling</t>
  </si>
  <si>
    <t>Customer Counts</t>
  </si>
  <si>
    <t>MSW</t>
  </si>
  <si>
    <t>Recycle</t>
  </si>
  <si>
    <t>Resi</t>
  </si>
  <si>
    <t>Comm</t>
  </si>
  <si>
    <t>Multi-Fam</t>
  </si>
  <si>
    <t>Total to be notified</t>
  </si>
  <si>
    <t>Price per letter</t>
  </si>
  <si>
    <t>Cost of notification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</si>
</sst>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"/>
    <numFmt numFmtId="166" formatCode="_(* #,##0_);_(* \(#,##0\);_(* &quot;-&quot;??_);_(@_)"/>
    <numFmt numFmtId="167" formatCode="0.0%"/>
    <numFmt numFmtId="168" formatCode="_(* #,##0.0_);_(* \(#,##0.0\);_(* &quot;-&quot;??_);_(@_)"/>
    <numFmt numFmtId="169" formatCode="0.0000"/>
    <numFmt numFmtId="170" formatCode="General_)"/>
    <numFmt numFmtId="171" formatCode="_(&quot;$&quot;* #,##0_);_(&quot;$&quot;* \(#,##0\);_(&quot;$&quot;* &quot;-&quot;??_);_(@_)"/>
  </numFmts>
  <fonts count="5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1"/>
      <name val="Arial"/>
      <family val="2"/>
    </font>
    <font>
      <b/>
      <sz val="12"/>
      <name val="Arial"/>
      <family val="2"/>
    </font>
    <font>
      <sz val="12"/>
      <name val="Helv"/>
    </font>
    <font>
      <sz val="12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color indexed="30"/>
      <name val="Arial"/>
      <family val="2"/>
    </font>
    <font>
      <b/>
      <i/>
      <sz val="11"/>
      <color indexed="60"/>
      <name val="Arial"/>
      <family val="2"/>
    </font>
    <font>
      <b/>
      <sz val="11"/>
      <color indexed="60"/>
      <name val="Arial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indexed="10"/>
      <name val="Calibri"/>
      <family val="2"/>
      <scheme val="minor"/>
    </font>
    <font>
      <sz val="8"/>
      <name val="Helv"/>
    </font>
    <font>
      <sz val="10"/>
      <name val="Helv"/>
    </font>
    <font>
      <b/>
      <sz val="10"/>
      <name val="Helv"/>
    </font>
    <font>
      <sz val="10"/>
      <name val="SWISS"/>
    </font>
    <font>
      <b/>
      <sz val="10"/>
      <name val="SWISS"/>
    </font>
    <font>
      <sz val="8"/>
      <name val="SWISS"/>
    </font>
    <font>
      <b/>
      <sz val="8"/>
      <name val="SWISS"/>
    </font>
    <font>
      <sz val="11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"/>
      <color indexed="50"/>
      <name val="Calibri"/>
      <family val="2"/>
    </font>
    <font>
      <sz val="11"/>
      <color indexed="8"/>
      <name val="Calibri"/>
      <family val="2"/>
    </font>
    <font>
      <sz val="9"/>
      <color rgb="FFFF000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1"/>
      <name val="Tahoma"/>
      <family val="2"/>
    </font>
    <font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43" fontId="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0" fontId="9" fillId="0" borderId="0"/>
    <xf numFmtId="0" fontId="2" fillId="0" borderId="0"/>
    <xf numFmtId="0" fontId="38" fillId="0" borderId="0"/>
    <xf numFmtId="0" fontId="43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2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top"/>
    </xf>
    <xf numFmtId="0" fontId="5" fillId="0" borderId="0" xfId="0" applyFont="1"/>
    <xf numFmtId="0" fontId="5" fillId="2" borderId="1" xfId="0" applyFont="1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6" fillId="0" borderId="0" xfId="0" applyFont="1"/>
    <xf numFmtId="0" fontId="5" fillId="0" borderId="0" xfId="0" applyFont="1" applyAlignment="1">
      <alignment horizontal="right"/>
    </xf>
    <xf numFmtId="0" fontId="5" fillId="3" borderId="0" xfId="0" applyFont="1" applyFill="1"/>
    <xf numFmtId="0" fontId="0" fillId="3" borderId="0" xfId="0" applyFill="1"/>
    <xf numFmtId="40" fontId="5" fillId="3" borderId="0" xfId="1" applyNumberFormat="1" applyFont="1" applyFill="1"/>
    <xf numFmtId="38" fontId="5" fillId="3" borderId="0" xfId="1" applyNumberFormat="1" applyFont="1" applyFill="1"/>
    <xf numFmtId="0" fontId="6" fillId="2" borderId="2" xfId="0" applyFont="1" applyFill="1" applyBorder="1" applyAlignment="1">
      <alignment horizontal="centerContinuous"/>
    </xf>
    <xf numFmtId="0" fontId="6" fillId="2" borderId="3" xfId="0" applyFont="1" applyFill="1" applyBorder="1" applyAlignment="1">
      <alignment horizontal="centerContinuous"/>
    </xf>
    <xf numFmtId="0" fontId="6" fillId="2" borderId="4" xfId="0" applyFont="1" applyFill="1" applyBorder="1" applyAlignment="1">
      <alignment horizontal="centerContinuous"/>
    </xf>
    <xf numFmtId="40" fontId="5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0" fontId="2" fillId="0" borderId="0" xfId="1" applyNumberFormat="1"/>
    <xf numFmtId="0" fontId="0" fillId="0" borderId="6" xfId="0" applyBorder="1"/>
    <xf numFmtId="40" fontId="2" fillId="0" borderId="6" xfId="1" applyNumberFormat="1" applyBorder="1"/>
    <xf numFmtId="0" fontId="0" fillId="0" borderId="6" xfId="0" applyBorder="1" applyAlignment="1">
      <alignment horizontal="right"/>
    </xf>
    <xf numFmtId="0" fontId="0" fillId="0" borderId="0" xfId="0" applyAlignment="1"/>
    <xf numFmtId="0" fontId="0" fillId="0" borderId="0" xfId="0" applyAlignment="1">
      <alignment horizontal="left" indent="1"/>
    </xf>
    <xf numFmtId="0" fontId="11" fillId="0" borderId="0" xfId="0" applyFont="1"/>
    <xf numFmtId="0" fontId="1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8" fillId="0" borderId="0" xfId="0" applyFont="1"/>
    <xf numFmtId="0" fontId="10" fillId="0" borderId="0" xfId="0" applyFont="1"/>
    <xf numFmtId="14" fontId="0" fillId="0" borderId="0" xfId="0" applyNumberFormat="1"/>
    <xf numFmtId="0" fontId="6" fillId="0" borderId="0" xfId="0" applyFont="1" applyAlignment="1">
      <alignment horizontal="right"/>
    </xf>
    <xf numFmtId="49" fontId="13" fillId="0" borderId="0" xfId="0" applyNumberFormat="1" applyFont="1" applyAlignment="1">
      <alignment horizontal="left"/>
    </xf>
    <xf numFmtId="39" fontId="13" fillId="0" borderId="0" xfId="1" applyNumberFormat="1" applyFont="1" applyAlignment="1">
      <alignment horizontal="left"/>
    </xf>
    <xf numFmtId="0" fontId="13" fillId="0" borderId="0" xfId="0" applyFont="1"/>
    <xf numFmtId="164" fontId="0" fillId="0" borderId="0" xfId="0" applyNumberFormat="1"/>
    <xf numFmtId="0" fontId="14" fillId="0" borderId="0" xfId="0" applyFont="1"/>
    <xf numFmtId="0" fontId="15" fillId="0" borderId="0" xfId="0" applyFont="1"/>
    <xf numFmtId="0" fontId="0" fillId="0" borderId="0" xfId="0" applyNumberForma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4" borderId="1" xfId="0" applyFont="1" applyFill="1" applyBorder="1" applyAlignment="1">
      <alignment horizontal="centerContinuous"/>
    </xf>
    <xf numFmtId="0" fontId="0" fillId="4" borderId="0" xfId="0" applyFill="1"/>
    <xf numFmtId="0" fontId="2" fillId="0" borderId="0" xfId="0" applyFont="1"/>
    <xf numFmtId="0" fontId="0" fillId="0" borderId="0" xfId="0" applyBorder="1"/>
    <xf numFmtId="0" fontId="0" fillId="0" borderId="0" xfId="0" applyAlignment="1">
      <alignment vertical="top"/>
    </xf>
    <xf numFmtId="0" fontId="0" fillId="3" borderId="5" xfId="0" applyFill="1" applyBorder="1" applyAlignment="1">
      <alignment vertical="top"/>
    </xf>
    <xf numFmtId="0" fontId="0" fillId="3" borderId="5" xfId="0" applyFill="1" applyBorder="1" applyAlignment="1">
      <alignment horizontal="center" vertical="top"/>
    </xf>
    <xf numFmtId="0" fontId="7" fillId="3" borderId="5" xfId="0" applyFont="1" applyFill="1" applyBorder="1" applyAlignment="1">
      <alignment vertical="top"/>
    </xf>
    <xf numFmtId="164" fontId="0" fillId="3" borderId="5" xfId="0" applyNumberFormat="1" applyFill="1" applyBorder="1" applyAlignment="1">
      <alignment vertical="top"/>
    </xf>
    <xf numFmtId="0" fontId="2" fillId="3" borderId="7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 wrapText="1"/>
    </xf>
    <xf numFmtId="40" fontId="5" fillId="0" borderId="0" xfId="0" applyNumberFormat="1" applyFont="1" applyAlignment="1">
      <alignment horizontal="center"/>
    </xf>
    <xf numFmtId="0" fontId="0" fillId="3" borderId="5" xfId="0" applyFill="1" applyBorder="1" applyAlignment="1">
      <alignment horizontal="left" vertical="top" wrapText="1"/>
    </xf>
    <xf numFmtId="0" fontId="0" fillId="0" borderId="0" xfId="0" pivotButton="1"/>
    <xf numFmtId="43" fontId="0" fillId="0" borderId="0" xfId="0" applyNumberFormat="1"/>
    <xf numFmtId="0" fontId="5" fillId="5" borderId="0" xfId="0" applyFont="1" applyFill="1" applyAlignment="1">
      <alignment horizontal="center"/>
    </xf>
    <xf numFmtId="43" fontId="0" fillId="0" borderId="0" xfId="0" applyNumberFormat="1" applyFill="1" applyBorder="1"/>
    <xf numFmtId="0" fontId="18" fillId="6" borderId="8" xfId="0" applyFont="1" applyFill="1" applyBorder="1"/>
    <xf numFmtId="43" fontId="18" fillId="0" borderId="8" xfId="0" applyNumberFormat="1" applyFont="1" applyBorder="1"/>
    <xf numFmtId="43" fontId="18" fillId="6" borderId="9" xfId="0" applyNumberFormat="1" applyFont="1" applyFill="1" applyBorder="1"/>
    <xf numFmtId="0" fontId="2" fillId="0" borderId="0" xfId="9"/>
    <xf numFmtId="0" fontId="5" fillId="0" borderId="1" xfId="9" applyFont="1" applyBorder="1" applyAlignment="1">
      <alignment horizontal="center" wrapText="1"/>
    </xf>
    <xf numFmtId="0" fontId="2" fillId="0" borderId="0" xfId="9" applyAlignment="1">
      <alignment horizontal="right"/>
    </xf>
    <xf numFmtId="44" fontId="5" fillId="0" borderId="0" xfId="7" applyFont="1"/>
    <xf numFmtId="9" fontId="2" fillId="0" borderId="0" xfId="8" applyFont="1" applyAlignment="1">
      <alignment horizontal="center"/>
    </xf>
    <xf numFmtId="44" fontId="2" fillId="0" borderId="0" xfId="9" applyNumberFormat="1"/>
    <xf numFmtId="44" fontId="5" fillId="0" borderId="1" xfId="7" applyFont="1" applyBorder="1"/>
    <xf numFmtId="44" fontId="2" fillId="0" borderId="1" xfId="7" applyFont="1" applyBorder="1"/>
    <xf numFmtId="44" fontId="5" fillId="0" borderId="0" xfId="9" applyNumberFormat="1" applyFont="1"/>
    <xf numFmtId="0" fontId="23" fillId="7" borderId="0" xfId="10" applyFont="1" applyFill="1" applyBorder="1"/>
    <xf numFmtId="0" fontId="22" fillId="7" borderId="0" xfId="10" applyFont="1" applyFill="1" applyBorder="1"/>
    <xf numFmtId="3" fontId="23" fillId="7" borderId="0" xfId="10" applyNumberFormat="1" applyFont="1" applyFill="1" applyBorder="1"/>
    <xf numFmtId="1" fontId="22" fillId="7" borderId="0" xfId="10" applyNumberFormat="1" applyFont="1" applyFill="1" applyBorder="1"/>
    <xf numFmtId="0" fontId="22" fillId="8" borderId="0" xfId="10" applyFont="1" applyFill="1" applyBorder="1" applyAlignment="1">
      <alignment horizontal="center"/>
    </xf>
    <xf numFmtId="0" fontId="22" fillId="7" borderId="0" xfId="10" applyFont="1" applyFill="1" applyBorder="1" applyAlignment="1">
      <alignment horizontal="center"/>
    </xf>
    <xf numFmtId="0" fontId="23" fillId="8" borderId="0" xfId="10" applyFont="1" applyFill="1" applyBorder="1"/>
    <xf numFmtId="166" fontId="23" fillId="8" borderId="0" xfId="11" applyNumberFormat="1" applyFont="1" applyFill="1" applyBorder="1"/>
    <xf numFmtId="167" fontId="23" fillId="7" borderId="0" xfId="12" applyNumberFormat="1" applyFont="1" applyFill="1" applyBorder="1"/>
    <xf numFmtId="166" fontId="23" fillId="8" borderId="10" xfId="11" applyNumberFormat="1" applyFont="1" applyFill="1" applyBorder="1"/>
    <xf numFmtId="10" fontId="23" fillId="8" borderId="0" xfId="10" applyNumberFormat="1" applyFont="1" applyFill="1" applyBorder="1"/>
    <xf numFmtId="10" fontId="22" fillId="8" borderId="0" xfId="10" applyNumberFormat="1" applyFont="1" applyFill="1" applyBorder="1"/>
    <xf numFmtId="0" fontId="23" fillId="8" borderId="1" xfId="10" applyFont="1" applyFill="1" applyBorder="1"/>
    <xf numFmtId="10" fontId="23" fillId="8" borderId="1" xfId="10" applyNumberFormat="1" applyFont="1" applyFill="1" applyBorder="1"/>
    <xf numFmtId="0" fontId="23" fillId="8" borderId="6" xfId="10" applyFont="1" applyFill="1" applyBorder="1"/>
    <xf numFmtId="10" fontId="23" fillId="8" borderId="6" xfId="10" applyNumberFormat="1" applyFont="1" applyFill="1" applyBorder="1"/>
    <xf numFmtId="0" fontId="22" fillId="8" borderId="0" xfId="10" applyFont="1" applyFill="1" applyBorder="1"/>
    <xf numFmtId="168" fontId="23" fillId="8" borderId="0" xfId="11" applyNumberFormat="1" applyFont="1" applyFill="1" applyBorder="1"/>
    <xf numFmtId="165" fontId="23" fillId="0" borderId="0" xfId="10" applyNumberFormat="1" applyFont="1" applyFill="1" applyBorder="1"/>
    <xf numFmtId="165" fontId="23" fillId="7" borderId="0" xfId="10" applyNumberFormat="1" applyFont="1" applyFill="1" applyBorder="1"/>
    <xf numFmtId="165" fontId="23" fillId="8" borderId="0" xfId="10" applyNumberFormat="1" applyFont="1" applyFill="1" applyBorder="1"/>
    <xf numFmtId="168" fontId="22" fillId="8" borderId="10" xfId="11" applyNumberFormat="1" applyFont="1" applyFill="1" applyBorder="1"/>
    <xf numFmtId="165" fontId="22" fillId="8" borderId="10" xfId="10" applyNumberFormat="1" applyFont="1" applyFill="1" applyBorder="1"/>
    <xf numFmtId="169" fontId="23" fillId="7" borderId="0" xfId="10" applyNumberFormat="1" applyFont="1" applyFill="1" applyBorder="1"/>
    <xf numFmtId="167" fontId="22" fillId="8" borderId="0" xfId="10" applyNumberFormat="1" applyFont="1" applyFill="1" applyBorder="1"/>
    <xf numFmtId="10" fontId="22" fillId="8" borderId="0" xfId="12" applyNumberFormat="1" applyFont="1" applyFill="1" applyBorder="1"/>
    <xf numFmtId="0" fontId="22" fillId="8" borderId="0" xfId="10" applyFont="1" applyFill="1" applyBorder="1" applyAlignment="1">
      <alignment horizontal="center" wrapText="1"/>
    </xf>
    <xf numFmtId="3" fontId="23" fillId="8" borderId="0" xfId="10" applyNumberFormat="1" applyFont="1" applyFill="1" applyBorder="1" applyAlignment="1">
      <alignment horizontal="right"/>
    </xf>
    <xf numFmtId="3" fontId="23" fillId="8" borderId="0" xfId="10" applyNumberFormat="1" applyFont="1" applyFill="1" applyBorder="1" applyAlignment="1">
      <alignment horizontal="center"/>
    </xf>
    <xf numFmtId="0" fontId="23" fillId="7" borderId="0" xfId="10" applyFont="1" applyFill="1" applyBorder="1" applyAlignment="1">
      <alignment horizontal="center"/>
    </xf>
    <xf numFmtId="166" fontId="23" fillId="8" borderId="0" xfId="11" applyNumberFormat="1" applyFont="1" applyFill="1" applyBorder="1" applyAlignment="1">
      <alignment horizontal="right"/>
    </xf>
    <xf numFmtId="166" fontId="23" fillId="8" borderId="0" xfId="11" applyNumberFormat="1" applyFont="1" applyFill="1" applyBorder="1" applyAlignment="1">
      <alignment horizontal="center"/>
    </xf>
    <xf numFmtId="166" fontId="22" fillId="8" borderId="3" xfId="11" applyNumberFormat="1" applyFont="1" applyFill="1" applyBorder="1"/>
    <xf numFmtId="3" fontId="22" fillId="8" borderId="0" xfId="10" applyNumberFormat="1" applyFont="1" applyFill="1" applyBorder="1"/>
    <xf numFmtId="3" fontId="23" fillId="8" borderId="0" xfId="10" applyNumberFormat="1" applyFont="1" applyFill="1" applyBorder="1"/>
    <xf numFmtId="166" fontId="22" fillId="8" borderId="0" xfId="11" applyNumberFormat="1" applyFont="1" applyFill="1" applyBorder="1"/>
    <xf numFmtId="166" fontId="22" fillId="8" borderId="10" xfId="11" applyNumberFormat="1" applyFont="1" applyFill="1" applyBorder="1"/>
    <xf numFmtId="3" fontId="23" fillId="8" borderId="1" xfId="10" applyNumberFormat="1" applyFont="1" applyFill="1" applyBorder="1"/>
    <xf numFmtId="3" fontId="22" fillId="8" borderId="0" xfId="10" quotePrefix="1" applyNumberFormat="1" applyFont="1" applyFill="1" applyBorder="1" applyAlignment="1">
      <alignment horizontal="center"/>
    </xf>
    <xf numFmtId="3" fontId="22" fillId="8" borderId="0" xfId="10" applyNumberFormat="1" applyFont="1" applyFill="1" applyBorder="1" applyAlignment="1">
      <alignment horizontal="center"/>
    </xf>
    <xf numFmtId="3" fontId="22" fillId="8" borderId="0" xfId="10" applyNumberFormat="1" applyFont="1" applyFill="1" applyBorder="1" applyAlignment="1"/>
    <xf numFmtId="9" fontId="22" fillId="8" borderId="0" xfId="12" applyFont="1" applyFill="1" applyBorder="1" applyAlignment="1">
      <alignment horizontal="center"/>
    </xf>
    <xf numFmtId="9" fontId="22" fillId="8" borderId="0" xfId="12" quotePrefix="1" applyFont="1" applyFill="1" applyBorder="1" applyAlignment="1">
      <alignment horizontal="center"/>
    </xf>
    <xf numFmtId="43" fontId="22" fillId="8" borderId="0" xfId="12" applyNumberFormat="1" applyFont="1" applyFill="1" applyBorder="1" applyAlignment="1">
      <alignment horizontal="center"/>
    </xf>
    <xf numFmtId="3" fontId="22" fillId="8" borderId="1" xfId="10" applyNumberFormat="1" applyFont="1" applyFill="1" applyBorder="1" applyAlignment="1"/>
    <xf numFmtId="9" fontId="22" fillId="8" borderId="1" xfId="12" applyFont="1" applyFill="1" applyBorder="1" applyAlignment="1">
      <alignment horizontal="center"/>
    </xf>
    <xf numFmtId="43" fontId="23" fillId="8" borderId="0" xfId="12" applyNumberFormat="1" applyFont="1" applyFill="1" applyBorder="1" applyAlignment="1">
      <alignment horizontal="center"/>
    </xf>
    <xf numFmtId="9" fontId="23" fillId="8" borderId="0" xfId="12" quotePrefix="1" applyFont="1" applyFill="1" applyBorder="1" applyAlignment="1">
      <alignment horizontal="center"/>
    </xf>
    <xf numFmtId="166" fontId="23" fillId="8" borderId="0" xfId="10" applyNumberFormat="1" applyFont="1" applyFill="1" applyBorder="1"/>
    <xf numFmtId="9" fontId="23" fillId="8" borderId="0" xfId="12" applyFont="1" applyFill="1" applyBorder="1" applyAlignment="1">
      <alignment horizontal="center"/>
    </xf>
    <xf numFmtId="0" fontId="22" fillId="8" borderId="0" xfId="10" quotePrefix="1" applyFont="1" applyFill="1" applyBorder="1" applyAlignment="1">
      <alignment horizontal="center"/>
    </xf>
    <xf numFmtId="168" fontId="23" fillId="8" borderId="3" xfId="11" applyNumberFormat="1" applyFont="1" applyFill="1" applyBorder="1"/>
    <xf numFmtId="9" fontId="22" fillId="8" borderId="0" xfId="12" applyFont="1" applyFill="1" applyBorder="1"/>
    <xf numFmtId="0" fontId="23" fillId="5" borderId="0" xfId="10" applyFont="1" applyFill="1" applyBorder="1"/>
    <xf numFmtId="10" fontId="22" fillId="5" borderId="0" xfId="10" applyNumberFormat="1" applyFont="1" applyFill="1" applyBorder="1"/>
    <xf numFmtId="167" fontId="22" fillId="5" borderId="0" xfId="10" applyNumberFormat="1" applyFont="1" applyFill="1" applyBorder="1"/>
    <xf numFmtId="10" fontId="23" fillId="5" borderId="0" xfId="10" applyNumberFormat="1" applyFont="1" applyFill="1" applyBorder="1"/>
    <xf numFmtId="0" fontId="22" fillId="8" borderId="11" xfId="10" applyFont="1" applyFill="1" applyBorder="1" applyAlignment="1"/>
    <xf numFmtId="0" fontId="22" fillId="8" borderId="12" xfId="10" applyFont="1" applyFill="1" applyBorder="1" applyAlignment="1"/>
    <xf numFmtId="0" fontId="22" fillId="8" borderId="13" xfId="10" applyFont="1" applyFill="1" applyBorder="1" applyAlignment="1"/>
    <xf numFmtId="0" fontId="22" fillId="8" borderId="14" xfId="10" applyFont="1" applyFill="1" applyBorder="1" applyAlignment="1">
      <alignment horizontal="center"/>
    </xf>
    <xf numFmtId="0" fontId="22" fillId="8" borderId="15" xfId="10" applyFont="1" applyFill="1" applyBorder="1" applyAlignment="1"/>
    <xf numFmtId="0" fontId="23" fillId="8" borderId="14" xfId="10" applyFont="1" applyFill="1" applyBorder="1"/>
    <xf numFmtId="0" fontId="23" fillId="8" borderId="15" xfId="10" applyFont="1" applyFill="1" applyBorder="1"/>
    <xf numFmtId="0" fontId="23" fillId="8" borderId="16" xfId="10" applyFont="1" applyFill="1" applyBorder="1"/>
    <xf numFmtId="0" fontId="23" fillId="8" borderId="17" xfId="10" applyFont="1" applyFill="1" applyBorder="1"/>
    <xf numFmtId="0" fontId="23" fillId="8" borderId="18" xfId="10" applyFont="1" applyFill="1" applyBorder="1"/>
    <xf numFmtId="0" fontId="23" fillId="8" borderId="19" xfId="10" applyFont="1" applyFill="1" applyBorder="1"/>
    <xf numFmtId="0" fontId="22" fillId="8" borderId="14" xfId="10" applyFont="1" applyFill="1" applyBorder="1"/>
    <xf numFmtId="165" fontId="23" fillId="8" borderId="15" xfId="10" applyNumberFormat="1" applyFont="1" applyFill="1" applyBorder="1"/>
    <xf numFmtId="167" fontId="23" fillId="8" borderId="15" xfId="10" applyNumberFormat="1" applyFont="1" applyFill="1" applyBorder="1"/>
    <xf numFmtId="3" fontId="23" fillId="8" borderId="15" xfId="10" applyNumberFormat="1" applyFont="1" applyFill="1" applyBorder="1" applyAlignment="1">
      <alignment horizontal="center"/>
    </xf>
    <xf numFmtId="3" fontId="22" fillId="8" borderId="15" xfId="10" applyNumberFormat="1" applyFont="1" applyFill="1" applyBorder="1"/>
    <xf numFmtId="3" fontId="23" fillId="8" borderId="15" xfId="10" applyNumberFormat="1" applyFont="1" applyFill="1" applyBorder="1"/>
    <xf numFmtId="3" fontId="24" fillId="8" borderId="15" xfId="10" applyNumberFormat="1" applyFont="1" applyFill="1" applyBorder="1" applyAlignment="1">
      <alignment horizontal="left"/>
    </xf>
    <xf numFmtId="3" fontId="22" fillId="8" borderId="14" xfId="10" applyNumberFormat="1" applyFont="1" applyFill="1" applyBorder="1" applyAlignment="1"/>
    <xf numFmtId="0" fontId="23" fillId="8" borderId="20" xfId="10" applyFont="1" applyFill="1" applyBorder="1"/>
    <xf numFmtId="0" fontId="23" fillId="8" borderId="21" xfId="10" applyFont="1" applyFill="1" applyBorder="1"/>
    <xf numFmtId="165" fontId="23" fillId="8" borderId="22" xfId="10" applyNumberFormat="1" applyFont="1" applyFill="1" applyBorder="1"/>
    <xf numFmtId="0" fontId="2" fillId="0" borderId="1" xfId="9" applyBorder="1"/>
    <xf numFmtId="1" fontId="26" fillId="7" borderId="0" xfId="13" applyNumberFormat="1" applyFont="1" applyFill="1"/>
    <xf numFmtId="4" fontId="27" fillId="7" borderId="0" xfId="14" applyNumberFormat="1" applyFont="1" applyFill="1" applyBorder="1"/>
    <xf numFmtId="170" fontId="27" fillId="7" borderId="0" xfId="14" applyFont="1" applyFill="1" applyBorder="1"/>
    <xf numFmtId="170" fontId="28" fillId="7" borderId="0" xfId="14" applyFont="1" applyFill="1" applyBorder="1"/>
    <xf numFmtId="2" fontId="27" fillId="7" borderId="0" xfId="14" applyNumberFormat="1" applyFont="1" applyFill="1" applyBorder="1"/>
    <xf numFmtId="10" fontId="28" fillId="7" borderId="0" xfId="14" applyNumberFormat="1" applyFont="1" applyFill="1" applyBorder="1"/>
    <xf numFmtId="4" fontId="27" fillId="7" borderId="0" xfId="14" applyNumberFormat="1" applyFont="1" applyFill="1" applyBorder="1" applyAlignment="1">
      <alignment horizontal="center"/>
    </xf>
    <xf numFmtId="4" fontId="28" fillId="7" borderId="0" xfId="15" applyNumberFormat="1" applyFont="1" applyFill="1" applyBorder="1" applyAlignment="1"/>
    <xf numFmtId="4" fontId="27" fillId="7" borderId="0" xfId="14" quotePrefix="1" applyNumberFormat="1" applyFont="1" applyFill="1" applyBorder="1" applyAlignment="1">
      <alignment horizontal="center"/>
    </xf>
    <xf numFmtId="2" fontId="27" fillId="7" borderId="0" xfId="14" applyNumberFormat="1" applyFont="1" applyFill="1" applyBorder="1" applyAlignment="1">
      <alignment horizontal="right"/>
    </xf>
    <xf numFmtId="4" fontId="27" fillId="9" borderId="0" xfId="15" applyNumberFormat="1" applyFont="1" applyFill="1" applyBorder="1" applyAlignment="1"/>
    <xf numFmtId="14" fontId="29" fillId="9" borderId="0" xfId="14" applyNumberFormat="1" applyFont="1" applyFill="1" applyBorder="1" applyAlignment="1">
      <alignment horizontal="center"/>
    </xf>
    <xf numFmtId="170" fontId="29" fillId="9" borderId="0" xfId="14" applyFont="1" applyFill="1" applyBorder="1"/>
    <xf numFmtId="2" fontId="29" fillId="9" borderId="0" xfId="14" applyNumberFormat="1" applyFont="1" applyFill="1" applyBorder="1" applyAlignment="1">
      <alignment horizontal="right"/>
    </xf>
    <xf numFmtId="2" fontId="29" fillId="9" borderId="0" xfId="14" applyNumberFormat="1" applyFont="1" applyFill="1" applyBorder="1"/>
    <xf numFmtId="2" fontId="29" fillId="9" borderId="0" xfId="14" applyNumberFormat="1" applyFont="1" applyFill="1" applyBorder="1" applyAlignment="1">
      <alignment horizontal="center"/>
    </xf>
    <xf numFmtId="0" fontId="27" fillId="9" borderId="0" xfId="15" applyFont="1" applyFill="1" applyBorder="1" applyAlignment="1">
      <alignment horizontal="center"/>
    </xf>
    <xf numFmtId="4" fontId="29" fillId="9" borderId="0" xfId="14" applyNumberFormat="1" applyFont="1" applyFill="1" applyBorder="1" applyAlignment="1">
      <alignment horizontal="center"/>
    </xf>
    <xf numFmtId="43" fontId="28" fillId="9" borderId="0" xfId="15" applyNumberFormat="1" applyFont="1" applyFill="1" applyBorder="1"/>
    <xf numFmtId="43" fontId="28" fillId="8" borderId="0" xfId="15" applyNumberFormat="1" applyFont="1" applyFill="1" applyBorder="1"/>
    <xf numFmtId="4" fontId="28" fillId="8" borderId="0" xfId="14" applyNumberFormat="1" applyFont="1" applyFill="1" applyBorder="1" applyAlignment="1">
      <alignment horizontal="center"/>
    </xf>
    <xf numFmtId="170" fontId="28" fillId="8" borderId="0" xfId="14" applyFont="1" applyFill="1" applyBorder="1"/>
    <xf numFmtId="2" fontId="28" fillId="8" borderId="0" xfId="14" applyNumberFormat="1" applyFont="1" applyFill="1" applyBorder="1" applyAlignment="1">
      <alignment horizontal="right"/>
    </xf>
    <xf numFmtId="2" fontId="28" fillId="8" borderId="0" xfId="14" applyNumberFormat="1" applyFont="1" applyFill="1" applyBorder="1" applyAlignment="1">
      <alignment horizontal="center"/>
    </xf>
    <xf numFmtId="4" fontId="27" fillId="8" borderId="0" xfId="14" applyNumberFormat="1" applyFont="1" applyFill="1" applyBorder="1"/>
    <xf numFmtId="43" fontId="27" fillId="7" borderId="0" xfId="15" applyNumberFormat="1" applyFont="1" applyFill="1" applyBorder="1"/>
    <xf numFmtId="4" fontId="27" fillId="7" borderId="0" xfId="14" applyNumberFormat="1" applyFont="1" applyFill="1" applyBorder="1" applyAlignment="1">
      <alignment horizontal="right"/>
    </xf>
    <xf numFmtId="2" fontId="28" fillId="7" borderId="0" xfId="14" applyNumberFormat="1" applyFont="1" applyFill="1" applyBorder="1" applyAlignment="1">
      <alignment horizontal="center"/>
    </xf>
    <xf numFmtId="43" fontId="28" fillId="7" borderId="0" xfId="15" applyNumberFormat="1" applyFont="1" applyFill="1" applyBorder="1"/>
    <xf numFmtId="4" fontId="28" fillId="7" borderId="0" xfId="14" applyNumberFormat="1" applyFont="1" applyFill="1" applyBorder="1" applyAlignment="1">
      <alignment horizontal="center"/>
    </xf>
    <xf numFmtId="2" fontId="28" fillId="7" borderId="0" xfId="14" applyNumberFormat="1" applyFont="1" applyFill="1" applyBorder="1" applyAlignment="1">
      <alignment horizontal="right"/>
    </xf>
    <xf numFmtId="4" fontId="27" fillId="8" borderId="0" xfId="14" applyNumberFormat="1" applyFont="1" applyFill="1" applyBorder="1" applyAlignment="1">
      <alignment horizontal="right"/>
    </xf>
    <xf numFmtId="43" fontId="27" fillId="0" borderId="0" xfId="15" applyNumberFormat="1" applyFont="1" applyFill="1" applyBorder="1"/>
    <xf numFmtId="4" fontId="27" fillId="0" borderId="0" xfId="14" applyNumberFormat="1" applyFont="1" applyFill="1" applyBorder="1" applyAlignment="1">
      <alignment horizontal="right"/>
    </xf>
    <xf numFmtId="170" fontId="28" fillId="0" borderId="0" xfId="14" applyFont="1" applyFill="1" applyBorder="1"/>
    <xf numFmtId="2" fontId="27" fillId="0" borderId="0" xfId="14" applyNumberFormat="1" applyFont="1" applyFill="1" applyBorder="1" applyAlignment="1">
      <alignment horizontal="right"/>
    </xf>
    <xf numFmtId="2" fontId="28" fillId="0" borderId="0" xfId="14" applyNumberFormat="1" applyFont="1" applyFill="1" applyBorder="1" applyAlignment="1">
      <alignment horizontal="center"/>
    </xf>
    <xf numFmtId="170" fontId="27" fillId="0" borderId="0" xfId="14" applyFont="1" applyFill="1" applyBorder="1"/>
    <xf numFmtId="4" fontId="27" fillId="0" borderId="0" xfId="14" applyNumberFormat="1" applyFont="1" applyFill="1" applyBorder="1"/>
    <xf numFmtId="170" fontId="27" fillId="0" borderId="0" xfId="14" applyFont="1" applyFill="1" applyBorder="1" applyAlignment="1">
      <alignment horizontal="right"/>
    </xf>
    <xf numFmtId="170" fontId="27" fillId="7" borderId="0" xfId="14" applyFont="1" applyFill="1" applyBorder="1" applyAlignment="1">
      <alignment horizontal="right"/>
    </xf>
    <xf numFmtId="170" fontId="27" fillId="8" borderId="0" xfId="14" applyFont="1" applyFill="1" applyBorder="1" applyAlignment="1">
      <alignment horizontal="right"/>
    </xf>
    <xf numFmtId="2" fontId="27" fillId="8" borderId="0" xfId="14" applyNumberFormat="1" applyFont="1" applyFill="1" applyBorder="1" applyAlignment="1">
      <alignment horizontal="right"/>
    </xf>
    <xf numFmtId="4" fontId="28" fillId="7" borderId="0" xfId="14" applyNumberFormat="1" applyFont="1" applyFill="1" applyBorder="1" applyAlignment="1">
      <alignment horizontal="right"/>
    </xf>
    <xf numFmtId="170" fontId="28" fillId="7" borderId="0" xfId="14" applyFont="1" applyFill="1" applyBorder="1" applyAlignment="1">
      <alignment horizontal="right"/>
    </xf>
    <xf numFmtId="4" fontId="28" fillId="7" borderId="0" xfId="14" applyNumberFormat="1" applyFont="1" applyFill="1" applyBorder="1"/>
    <xf numFmtId="43" fontId="28" fillId="7" borderId="0" xfId="14" applyNumberFormat="1" applyFont="1" applyFill="1" applyBorder="1" applyAlignment="1">
      <alignment horizontal="right"/>
    </xf>
    <xf numFmtId="170" fontId="27" fillId="5" borderId="0" xfId="14" applyFont="1" applyFill="1" applyBorder="1"/>
    <xf numFmtId="4" fontId="27" fillId="5" borderId="0" xfId="14" applyNumberFormat="1" applyFont="1" applyFill="1" applyBorder="1" applyAlignment="1">
      <alignment horizontal="right"/>
    </xf>
    <xf numFmtId="170" fontId="27" fillId="5" borderId="0" xfId="14" applyFont="1" applyFill="1" applyBorder="1" applyAlignment="1">
      <alignment horizontal="right"/>
    </xf>
    <xf numFmtId="2" fontId="27" fillId="5" borderId="0" xfId="14" applyNumberFormat="1" applyFont="1" applyFill="1" applyBorder="1" applyAlignment="1">
      <alignment horizontal="right"/>
    </xf>
    <xf numFmtId="4" fontId="27" fillId="5" borderId="0" xfId="14" applyNumberFormat="1" applyFont="1" applyFill="1" applyBorder="1"/>
    <xf numFmtId="4" fontId="30" fillId="7" borderId="0" xfId="14" applyNumberFormat="1" applyFont="1" applyFill="1" applyBorder="1"/>
    <xf numFmtId="167" fontId="27" fillId="7" borderId="0" xfId="12" applyNumberFormat="1" applyFont="1" applyFill="1" applyBorder="1"/>
    <xf numFmtId="170" fontId="27" fillId="8" borderId="0" xfId="14" applyFont="1" applyFill="1" applyBorder="1"/>
    <xf numFmtId="2" fontId="27" fillId="8" borderId="0" xfId="14" applyNumberFormat="1" applyFont="1" applyFill="1" applyBorder="1"/>
    <xf numFmtId="2" fontId="27" fillId="5" borderId="0" xfId="14" applyNumberFormat="1" applyFont="1" applyFill="1" applyBorder="1"/>
    <xf numFmtId="2" fontId="27" fillId="0" borderId="0" xfId="14" applyNumberFormat="1" applyFont="1" applyFill="1" applyBorder="1"/>
    <xf numFmtId="2" fontId="28" fillId="7" borderId="0" xfId="14" applyNumberFormat="1" applyFont="1" applyFill="1" applyBorder="1"/>
    <xf numFmtId="170" fontId="31" fillId="7" borderId="0" xfId="14" applyFont="1" applyFill="1" applyBorder="1"/>
    <xf numFmtId="4" fontId="31" fillId="7" borderId="0" xfId="14" applyNumberFormat="1" applyFont="1" applyFill="1" applyBorder="1"/>
    <xf numFmtId="2" fontId="31" fillId="7" borderId="0" xfId="14" applyNumberFormat="1" applyFont="1" applyFill="1" applyBorder="1" applyAlignment="1">
      <alignment horizontal="right"/>
    </xf>
    <xf numFmtId="2" fontId="31" fillId="7" borderId="0" xfId="14" applyNumberFormat="1" applyFont="1" applyFill="1" applyBorder="1"/>
    <xf numFmtId="2" fontId="27" fillId="8" borderId="0" xfId="14" applyNumberFormat="1" applyFont="1" applyFill="1" applyBorder="1" applyAlignment="1">
      <alignment horizontal="center"/>
    </xf>
    <xf numFmtId="2" fontId="27" fillId="7" borderId="0" xfId="14" applyNumberFormat="1" applyFont="1" applyFill="1" applyBorder="1" applyAlignment="1">
      <alignment horizontal="center"/>
    </xf>
    <xf numFmtId="2" fontId="27" fillId="5" borderId="0" xfId="14" applyNumberFormat="1" applyFont="1" applyFill="1" applyBorder="1" applyAlignment="1">
      <alignment horizontal="center"/>
    </xf>
    <xf numFmtId="4" fontId="32" fillId="7" borderId="0" xfId="14" applyNumberFormat="1" applyFont="1" applyFill="1" applyBorder="1"/>
    <xf numFmtId="170" fontId="32" fillId="7" borderId="0" xfId="14" applyFont="1" applyFill="1" applyBorder="1"/>
    <xf numFmtId="2" fontId="32" fillId="7" borderId="0" xfId="14" applyNumberFormat="1" applyFont="1" applyFill="1" applyBorder="1" applyAlignment="1">
      <alignment horizontal="right"/>
    </xf>
    <xf numFmtId="2" fontId="32" fillId="7" borderId="0" xfId="14" applyNumberFormat="1" applyFont="1" applyFill="1" applyBorder="1"/>
    <xf numFmtId="170" fontId="33" fillId="7" borderId="0" xfId="14" applyFont="1" applyFill="1" applyBorder="1"/>
    <xf numFmtId="43" fontId="34" fillId="7" borderId="0" xfId="15" applyNumberFormat="1" applyFont="1" applyFill="1" applyBorder="1"/>
    <xf numFmtId="43" fontId="35" fillId="7" borderId="0" xfId="15" applyNumberFormat="1" applyFont="1" applyFill="1" applyBorder="1"/>
    <xf numFmtId="43" fontId="34" fillId="7" borderId="0" xfId="15" applyNumberFormat="1" applyFont="1" applyFill="1" applyBorder="1" applyAlignment="1">
      <alignment horizontal="left"/>
    </xf>
    <xf numFmtId="4" fontId="34" fillId="7" borderId="0" xfId="15" applyNumberFormat="1" applyFont="1" applyFill="1" applyBorder="1" applyAlignment="1"/>
    <xf numFmtId="43" fontId="36" fillId="7" borderId="0" xfId="15" applyNumberFormat="1" applyFont="1" applyFill="1" applyBorder="1"/>
    <xf numFmtId="4" fontId="36" fillId="7" borderId="0" xfId="15" applyNumberFormat="1" applyFont="1" applyFill="1" applyBorder="1" applyAlignment="1"/>
    <xf numFmtId="4" fontId="37" fillId="7" borderId="0" xfId="15" applyNumberFormat="1" applyFont="1" applyFill="1" applyBorder="1" applyAlignment="1"/>
    <xf numFmtId="43" fontId="37" fillId="7" borderId="0" xfId="15" applyNumberFormat="1" applyFont="1" applyFill="1" applyBorder="1"/>
    <xf numFmtId="43" fontId="36" fillId="7" borderId="0" xfId="15" applyNumberFormat="1" applyFont="1" applyFill="1" applyBorder="1" applyAlignment="1">
      <alignment horizontal="left"/>
    </xf>
    <xf numFmtId="0" fontId="22" fillId="7" borderId="0" xfId="15" applyFont="1" applyFill="1" applyBorder="1"/>
    <xf numFmtId="0" fontId="23" fillId="7" borderId="0" xfId="15" applyFont="1" applyFill="1" applyBorder="1"/>
    <xf numFmtId="0" fontId="39" fillId="10" borderId="0" xfId="16" applyFont="1" applyFill="1"/>
    <xf numFmtId="0" fontId="39" fillId="0" borderId="0" xfId="16" applyFont="1" applyFill="1"/>
    <xf numFmtId="0" fontId="40" fillId="0" borderId="0" xfId="16" applyFont="1" applyFill="1"/>
    <xf numFmtId="0" fontId="40" fillId="0" borderId="0" xfId="16" applyFont="1"/>
    <xf numFmtId="0" fontId="1" fillId="0" borderId="0" xfId="13"/>
    <xf numFmtId="166" fontId="40" fillId="0" borderId="0" xfId="16" applyNumberFormat="1" applyFont="1"/>
    <xf numFmtId="2" fontId="40" fillId="0" borderId="0" xfId="16" applyNumberFormat="1" applyFont="1"/>
    <xf numFmtId="0" fontId="39" fillId="0" borderId="0" xfId="16" applyFont="1" applyFill="1" applyAlignment="1">
      <alignment horizontal="center" wrapText="1"/>
    </xf>
    <xf numFmtId="0" fontId="39" fillId="11" borderId="0" xfId="16" applyFont="1" applyFill="1" applyAlignment="1">
      <alignment horizontal="center"/>
    </xf>
    <xf numFmtId="17" fontId="39" fillId="12" borderId="0" xfId="16" applyNumberFormat="1" applyFont="1" applyFill="1" applyAlignment="1">
      <alignment horizontal="center"/>
    </xf>
    <xf numFmtId="17" fontId="39" fillId="13" borderId="0" xfId="16" applyNumberFormat="1" applyFont="1" applyFill="1" applyAlignment="1">
      <alignment horizontal="center"/>
    </xf>
    <xf numFmtId="0" fontId="39" fillId="0" borderId="0" xfId="16" applyFont="1" applyFill="1" applyAlignment="1">
      <alignment horizontal="center"/>
    </xf>
    <xf numFmtId="14" fontId="39" fillId="11" borderId="0" xfId="16" quotePrefix="1" applyNumberFormat="1" applyFont="1" applyFill="1" applyAlignment="1">
      <alignment horizontal="center" wrapText="1"/>
    </xf>
    <xf numFmtId="0" fontId="39" fillId="12" borderId="0" xfId="16" applyFont="1" applyFill="1" applyAlignment="1">
      <alignment horizontal="center" wrapText="1"/>
    </xf>
    <xf numFmtId="0" fontId="39" fillId="13" borderId="0" xfId="16" applyFont="1" applyFill="1" applyAlignment="1">
      <alignment horizontal="center" wrapText="1"/>
    </xf>
    <xf numFmtId="0" fontId="41" fillId="0" borderId="0" xfId="16" applyFont="1" applyFill="1" applyAlignment="1">
      <alignment horizontal="left"/>
    </xf>
    <xf numFmtId="0" fontId="42" fillId="0" borderId="0" xfId="16" applyFont="1" applyFill="1" applyAlignment="1">
      <alignment horizontal="center"/>
    </xf>
    <xf numFmtId="0" fontId="41" fillId="0" borderId="0" xfId="16" applyFont="1" applyFill="1" applyAlignment="1">
      <alignment horizontal="center"/>
    </xf>
    <xf numFmtId="0" fontId="39" fillId="0" borderId="0" xfId="16" applyFont="1"/>
    <xf numFmtId="0" fontId="39" fillId="0" borderId="0" xfId="16" applyFont="1" applyFill="1" applyAlignment="1">
      <alignment horizontal="left"/>
    </xf>
    <xf numFmtId="0" fontId="40" fillId="0" borderId="0" xfId="17" applyFont="1" applyFill="1"/>
    <xf numFmtId="43" fontId="40" fillId="0" borderId="0" xfId="1" applyFont="1" applyFill="1"/>
    <xf numFmtId="43" fontId="40" fillId="0" borderId="0" xfId="1" applyFont="1" applyFill="1" applyAlignment="1">
      <alignment horizontal="center"/>
    </xf>
    <xf numFmtId="166" fontId="40" fillId="0" borderId="0" xfId="1" applyNumberFormat="1" applyFont="1" applyFill="1"/>
    <xf numFmtId="0" fontId="1" fillId="0" borderId="0" xfId="13" applyFill="1"/>
    <xf numFmtId="9" fontId="40" fillId="0" borderId="0" xfId="12" applyFont="1" applyFill="1" applyAlignment="1">
      <alignment horizontal="center"/>
    </xf>
    <xf numFmtId="0" fontId="20" fillId="0" borderId="0" xfId="13" applyFont="1" applyFill="1"/>
    <xf numFmtId="0" fontId="44" fillId="0" borderId="0" xfId="17" applyFont="1" applyFill="1"/>
    <xf numFmtId="0" fontId="40" fillId="0" borderId="0" xfId="16" applyFont="1" applyFill="1" applyBorder="1"/>
    <xf numFmtId="43" fontId="40" fillId="0" borderId="0" xfId="16" applyNumberFormat="1" applyFont="1"/>
    <xf numFmtId="0" fontId="39" fillId="0" borderId="0" xfId="16" applyFont="1" applyFill="1" applyBorder="1" applyAlignment="1">
      <alignment horizontal="right"/>
    </xf>
    <xf numFmtId="44" fontId="45" fillId="0" borderId="3" xfId="18" applyFont="1" applyFill="1" applyBorder="1"/>
    <xf numFmtId="43" fontId="45" fillId="0" borderId="3" xfId="1" applyFont="1" applyFill="1" applyBorder="1"/>
    <xf numFmtId="44" fontId="46" fillId="0" borderId="0" xfId="18" applyFont="1" applyFill="1" applyBorder="1"/>
    <xf numFmtId="4" fontId="40" fillId="0" borderId="0" xfId="1" applyNumberFormat="1" applyFont="1" applyFill="1"/>
    <xf numFmtId="0" fontId="39" fillId="0" borderId="0" xfId="16" applyFont="1" applyFill="1" applyBorder="1"/>
    <xf numFmtId="44" fontId="40" fillId="0" borderId="0" xfId="16" applyNumberFormat="1" applyFont="1"/>
    <xf numFmtId="166" fontId="40" fillId="0" borderId="0" xfId="1" applyNumberFormat="1" applyFont="1" applyFill="1" applyBorder="1"/>
    <xf numFmtId="43" fontId="46" fillId="0" borderId="0" xfId="1" applyFont="1" applyFill="1" applyBorder="1"/>
    <xf numFmtId="43" fontId="42" fillId="0" borderId="0" xfId="1" applyFont="1" applyFill="1" applyAlignment="1">
      <alignment horizontal="center"/>
    </xf>
    <xf numFmtId="43" fontId="42" fillId="0" borderId="0" xfId="16" applyNumberFormat="1" applyFont="1" applyFill="1" applyBorder="1" applyAlignment="1">
      <alignment horizontal="center"/>
    </xf>
    <xf numFmtId="166" fontId="45" fillId="0" borderId="3" xfId="1" applyNumberFormat="1" applyFont="1" applyFill="1" applyBorder="1"/>
    <xf numFmtId="44" fontId="40" fillId="0" borderId="0" xfId="18" applyFont="1" applyFill="1"/>
    <xf numFmtId="43" fontId="40" fillId="0" borderId="0" xfId="1" applyFont="1" applyFill="1" applyBorder="1"/>
    <xf numFmtId="166" fontId="40" fillId="0" borderId="0" xfId="16" applyNumberFormat="1" applyFont="1" applyFill="1"/>
    <xf numFmtId="0" fontId="39" fillId="0" borderId="0" xfId="16" applyFont="1" applyFill="1" applyAlignment="1">
      <alignment horizontal="right"/>
    </xf>
    <xf numFmtId="44" fontId="39" fillId="0" borderId="10" xfId="16" applyNumberFormat="1" applyFont="1" applyFill="1" applyBorder="1"/>
    <xf numFmtId="43" fontId="39" fillId="0" borderId="10" xfId="1" applyFont="1" applyFill="1" applyBorder="1"/>
    <xf numFmtId="43" fontId="39" fillId="0" borderId="0" xfId="1" applyFont="1" applyFill="1"/>
    <xf numFmtId="43" fontId="39" fillId="0" borderId="0" xfId="1" applyFont="1" applyFill="1" applyAlignment="1">
      <alignment horizontal="right"/>
    </xf>
    <xf numFmtId="43" fontId="39" fillId="0" borderId="0" xfId="16" applyNumberFormat="1" applyFont="1"/>
    <xf numFmtId="44" fontId="40" fillId="0" borderId="0" xfId="16" applyNumberFormat="1" applyFont="1" applyFill="1"/>
    <xf numFmtId="44" fontId="39" fillId="0" borderId="0" xfId="16" applyNumberFormat="1" applyFont="1" applyFill="1"/>
    <xf numFmtId="43" fontId="39" fillId="0" borderId="0" xfId="1" applyFont="1"/>
    <xf numFmtId="0" fontId="44" fillId="0" borderId="0" xfId="16" applyFont="1" applyFill="1"/>
    <xf numFmtId="43" fontId="40" fillId="0" borderId="0" xfId="16" applyNumberFormat="1" applyFont="1" applyFill="1"/>
    <xf numFmtId="43" fontId="40" fillId="0" borderId="0" xfId="16" applyNumberFormat="1" applyFont="1" applyFill="1" applyBorder="1"/>
    <xf numFmtId="43" fontId="21" fillId="0" borderId="0" xfId="1" applyFont="1" applyFill="1"/>
    <xf numFmtId="0" fontId="47" fillId="0" borderId="0" xfId="16" applyFont="1" applyFill="1" applyBorder="1"/>
    <xf numFmtId="0" fontId="48" fillId="0" borderId="0" xfId="13" applyFont="1" applyFill="1"/>
    <xf numFmtId="0" fontId="39" fillId="0" borderId="0" xfId="16" applyFont="1" applyAlignment="1">
      <alignment horizontal="right"/>
    </xf>
    <xf numFmtId="171" fontId="39" fillId="0" borderId="0" xfId="16" applyNumberFormat="1" applyFont="1"/>
    <xf numFmtId="44" fontId="39" fillId="0" borderId="0" xfId="12" applyNumberFormat="1" applyFont="1"/>
    <xf numFmtId="10" fontId="40" fillId="0" borderId="0" xfId="12" applyNumberFormat="1" applyFont="1"/>
    <xf numFmtId="44" fontId="39" fillId="0" borderId="0" xfId="16" applyNumberFormat="1" applyFont="1"/>
    <xf numFmtId="0" fontId="39" fillId="14" borderId="0" xfId="16" applyFont="1" applyFill="1" applyAlignment="1">
      <alignment horizontal="center" wrapText="1"/>
    </xf>
    <xf numFmtId="10" fontId="40" fillId="0" borderId="0" xfId="12" applyNumberFormat="1" applyFont="1" applyFill="1"/>
    <xf numFmtId="44" fontId="40" fillId="0" borderId="0" xfId="19" applyFont="1" applyFill="1"/>
    <xf numFmtId="44" fontId="0" fillId="0" borderId="0" xfId="19" applyFont="1" applyFill="1"/>
    <xf numFmtId="10" fontId="39" fillId="0" borderId="0" xfId="12" applyNumberFormat="1" applyFont="1" applyFill="1"/>
    <xf numFmtId="10" fontId="1" fillId="0" borderId="0" xfId="13" applyNumberFormat="1" applyFill="1"/>
    <xf numFmtId="0" fontId="39" fillId="0" borderId="23" xfId="16" applyFont="1" applyBorder="1" applyAlignment="1">
      <alignment horizontal="center"/>
    </xf>
    <xf numFmtId="0" fontId="39" fillId="0" borderId="24" xfId="16" applyFont="1" applyBorder="1" applyAlignment="1">
      <alignment horizontal="center"/>
    </xf>
    <xf numFmtId="0" fontId="39" fillId="0" borderId="25" xfId="16" applyFont="1" applyBorder="1" applyAlignment="1">
      <alignment horizontal="center"/>
    </xf>
    <xf numFmtId="0" fontId="40" fillId="0" borderId="26" xfId="16" applyFont="1" applyBorder="1"/>
    <xf numFmtId="43" fontId="40" fillId="0" borderId="0" xfId="16" applyNumberFormat="1" applyFont="1" applyBorder="1"/>
    <xf numFmtId="10" fontId="40" fillId="0" borderId="27" xfId="8" applyNumberFormat="1" applyFont="1" applyBorder="1"/>
    <xf numFmtId="0" fontId="40" fillId="0" borderId="28" xfId="16" applyFont="1" applyBorder="1"/>
    <xf numFmtId="43" fontId="40" fillId="0" borderId="5" xfId="16" applyNumberFormat="1" applyFont="1" applyBorder="1"/>
    <xf numFmtId="10" fontId="40" fillId="0" borderId="29" xfId="8" applyNumberFormat="1" applyFont="1" applyBorder="1"/>
    <xf numFmtId="0" fontId="48" fillId="0" borderId="0" xfId="0" applyFont="1" applyFill="1"/>
    <xf numFmtId="0" fontId="0" fillId="0" borderId="0" xfId="0" applyFill="1"/>
    <xf numFmtId="166" fontId="0" fillId="0" borderId="0" xfId="1" applyNumberFormat="1" applyFont="1" applyFill="1"/>
    <xf numFmtId="0" fontId="2" fillId="0" borderId="0" xfId="0" applyFont="1" applyFill="1"/>
    <xf numFmtId="0" fontId="2" fillId="0" borderId="0" xfId="0" applyFont="1" applyAlignment="1">
      <alignment horizontal="right"/>
    </xf>
    <xf numFmtId="43" fontId="50" fillId="0" borderId="0" xfId="0" applyNumberFormat="1" applyFont="1" applyFill="1" applyBorder="1" applyAlignment="1">
      <alignment horizontal="right"/>
    </xf>
    <xf numFmtId="166" fontId="0" fillId="0" borderId="0" xfId="1" applyNumberFormat="1" applyFont="1"/>
    <xf numFmtId="44" fontId="0" fillId="0" borderId="0" xfId="7" applyFont="1"/>
    <xf numFmtId="0" fontId="5" fillId="0" borderId="30" xfId="0" applyFont="1" applyBorder="1" applyAlignment="1">
      <alignment horizontal="right"/>
    </xf>
    <xf numFmtId="44" fontId="5" fillId="0" borderId="10" xfId="9" applyNumberFormat="1" applyFont="1" applyBorder="1"/>
    <xf numFmtId="166" fontId="0" fillId="0" borderId="0" xfId="0" applyNumberFormat="1"/>
    <xf numFmtId="171" fontId="5" fillId="0" borderId="30" xfId="0" applyNumberFormat="1" applyFont="1" applyBorder="1"/>
    <xf numFmtId="0" fontId="5" fillId="0" borderId="1" xfId="0" applyFont="1" applyBorder="1" applyAlignment="1">
      <alignment horizontal="center"/>
    </xf>
    <xf numFmtId="3" fontId="22" fillId="8" borderId="14" xfId="10" applyNumberFormat="1" applyFont="1" applyFill="1" applyBorder="1" applyAlignment="1">
      <alignment horizontal="left" wrapText="1"/>
    </xf>
    <xf numFmtId="3" fontId="22" fillId="8" borderId="0" xfId="10" applyNumberFormat="1" applyFont="1" applyFill="1" applyBorder="1" applyAlignment="1">
      <alignment horizontal="left" wrapText="1"/>
    </xf>
    <xf numFmtId="170" fontId="28" fillId="7" borderId="1" xfId="14" applyFont="1" applyFill="1" applyBorder="1" applyAlignment="1">
      <alignment horizontal="center"/>
    </xf>
  </cellXfs>
  <cellStyles count="20">
    <cellStyle name="Comma" xfId="1" builtinId="3"/>
    <cellStyle name="Comma 2" xfId="11"/>
    <cellStyle name="Currency" xfId="7" builtinId="4"/>
    <cellStyle name="Currency 10 5" xfId="19"/>
    <cellStyle name="Currency 2" xfId="18"/>
    <cellStyle name="Normal" xfId="0" builtinId="0"/>
    <cellStyle name="Normal - Style1" xfId="2"/>
    <cellStyle name="Normal - Style2" xfId="3"/>
    <cellStyle name="Normal - Style3" xfId="4"/>
    <cellStyle name="Normal - Style4" xfId="5"/>
    <cellStyle name="Normal - Style5" xfId="6"/>
    <cellStyle name="Normal 10" xfId="10"/>
    <cellStyle name="Normal 2" xfId="13"/>
    <cellStyle name="Normal 50" xfId="9"/>
    <cellStyle name="Normal_2183 Regulated Price Out Final 6-7-2012" xfId="17"/>
    <cellStyle name="Normal_Proforma Yakima UTC-Nicki 2009" xfId="14"/>
    <cellStyle name="Normal_Regulated Price Out 9-6-2011 Final HL" xfId="16"/>
    <cellStyle name="Normal_Regulated-Non-Regulated Revenue" xfId="15"/>
    <cellStyle name="Percent" xfId="8" builtinId="5"/>
    <cellStyle name="Percent 2" xfId="12"/>
  </cellStyles>
  <dxfs count="1">
    <dxf>
      <numFmt numFmtId="35" formatCode="_(* #,##0.00_);_(* \(#,##0.00\);_(* &quot;-&quot;??_);_(@_)"/>
    </dxf>
  </dxfs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2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customXml" Target="../customXml/item1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pivotCacheDefinition" Target="pivotCache/pivotCacheDefinition1.xml"/><Relationship Id="rId52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calcChain" Target="calcChain.xml"/><Relationship Id="rId8" Type="http://schemas.openxmlformats.org/officeDocument/2006/relationships/externalLink" Target="externalLinks/externalLink2.xml"/><Relationship Id="rId51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styles" Target="styles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LeMay%20Companies/2020/Annual%20Report/South%20LeMay/Support/2020%20-%20Thurston%20County%20Price%20Out%20Template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UTC-Columbia%202025\General%20Filing%204-15-2016\Filed%204-15-16\CRD%20Pro%20forma%203-31-2016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ControllerDir\Brent_Blair_Kortney\PO%20Report%20by%20Division\PO%20Report_v3b%202013-08-26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Vashon\Rate%20Incr%201-1-2012\Vashon%20Pro%20Form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2195%20Yakima\General%20Rate%20Filings\2017%20Rate%20Filing\.Yakima%20Waste%20Pro%20forma%20YE%206.30.17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2010%20Clark%20County-%202009%20Vancouver\Misc%20Analsysis%20Non-Filing\Pro%20froma%208.31.2013%20for%20Budgets\Consolidated%20Pro%20forma%20Year%20201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UTC-Murrey%20%202111\General%20Rate%20Filings\Rate%20Filing%201-1-2019\Fuel%20Stats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2010%20Clark%20County-%202009%20Vancouver\12.31.2010%20Test%20Year\Proforma%20Clark%20County%20101231%20Filing-Draft-FINAL%20VERS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nnual%20Reports\2180%20LeMay\2009\LeMay%20Annual%20Report%200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LeMay%20Companies\2014\Annual%20Report\District%20Schedules\North%20LeMay\N%20LeMay%20Annual%20Report%202013%20-%20with%20Heather's%20Note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RC%20Reports\SRC%20Format\Bonus%20Schedule\PNWR%20SRC%20Bonus%20Schedule%2020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nealjohnson\Downloads\SolidWaste-NonPublic%20LG%202018%20V5.0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heatherg\AppData\Local\Microsoft\Windows\Temporary%20Internet%20Files\Content.Outlook\XS11RNOC\SolidWaste-NonPublic%20LG%202018%20V5.0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LeMay\Master%20Truck%20Schedule\South_LeMay%20Master%20Truck%20Schedule-Shar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General%20Rate%20Filing/Pacific-Rural%20Filed%206-14-2019/FINAL/190516-.Pacific-Rural%20Pro%20forma%2004.30.2019%20(C)%20STAFF%207-17%20FINAL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LeMay%20Companies\2019\General%20Rate%20Filings\Pacific%20Disposal\04.30.2019%20Rate%20Review\LMS%20Customer%20Count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LeMay%20Companies\2019\General%20Rate%20Filings\Pacific%20Disposal\04.30.2019%20Rate%20Review\Time%20Study\4.2019%20Pacific%20Disposal%20Route%20Study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LeMay%20Companies\2019\General%20Rate%20Filings\Pacific%20Disposal\04.30.2019%20Rate%20Review\2184,%202185%20Route%20Hours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LeMay%20Companies\2019\General%20Rate%20Filings\Pacific%20Disposal\04.30.2019%20Rate%20Review\UTC%20Truck%20Cost%20Report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LeMay%20Companies\2019\General%20Rate%20Filings\Pacific%20Disposal\04.30.2019%20Rate%20Review\Payroll\EE%20Job%20Descriptions%20-%20Updated%20by%20district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LeMay%20Companies\2019\General%20Rate%20Filings\Pacific%20Disposal\04.30.2019%20Rate%20Review\2184%20MRF%20Tonnage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LeMay%20Companies\2019\General%20Rate%20Filings\Pacific%20Disposal\04.30.2019%20Rate%20Review\PAC%20Cust%20Count%20by%20Container%202018-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RC%20Reports\SRC%20Format\Bonus%20Schedule\PNWR%20SRC%20Bonus%20Schedule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LeMay\2183-1%20Pacific%20Disp,%20Butlers%20Cove\Filing%20Possibly%202012\Filing\Audit\Final%20Outcome%208-14-2012\Pro%20Forma%20Pacific%20Disposal_Staf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ason\Rate%20Increase%201-1-2013\1%20Filing%2011-14-2012\Revised%202-21-2013\staff%20Mason%20Proforma%209-30-2012-Linked%20Cust%20Count%20Fix%2012-2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CNX%20Stuff\Excel\Financials\Excel%20Financials\ExcelFinancia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X3" t="str">
            <v>BS Close Report</v>
          </cell>
          <cell r="Z3" t="str">
            <v>Region</v>
          </cell>
        </row>
        <row r="4">
          <cell r="X4" t="str">
            <v>P&amp;L Tranx Report</v>
          </cell>
          <cell r="Z4" t="str">
            <v>District</v>
          </cell>
        </row>
        <row r="5">
          <cell r="X5" t="str">
            <v>P&amp;L Close by Day</v>
          </cell>
          <cell r="Z5" t="str">
            <v>Multiple Districts</v>
          </cell>
        </row>
        <row r="6">
          <cell r="X6" t="str">
            <v>JE Review Report</v>
          </cell>
        </row>
        <row r="7">
          <cell r="X7" t="str">
            <v>IS200 Report</v>
          </cell>
        </row>
        <row r="8">
          <cell r="X8" t="str">
            <v>IS210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ustomer Counts"/>
      <sheetName val="Revenue Summary"/>
      <sheetName val="D0025 Pivot 12-19"/>
      <sheetName val="D0025 Pivot 12-20"/>
      <sheetName val="P&amp;L Close Report"/>
      <sheetName val="JE support"/>
      <sheetName val="RM Pivot"/>
      <sheetName val="RM Pivot (MF Recyc)"/>
      <sheetName val="RM Revenue"/>
      <sheetName val="Pacific Regulated - Price Out"/>
      <sheetName val="Yelm Non-Reg - Price Out "/>
      <sheetName val="Other Non-Reg - Price out"/>
      <sheetName val="Rainier Non-Reg - Price Out "/>
      <sheetName val="Comm Recycling- Reg Areas"/>
      <sheetName val="CGP Non-Reg Price Out"/>
      <sheetName val="Key"/>
      <sheetName val="Bill Area Lay Out"/>
      <sheetName val="June 2020 Rates"/>
      <sheetName val="Aug 2020 Rates"/>
      <sheetName val="DO028 RollOff"/>
      <sheetName val="DO028b"/>
      <sheetName val="COM ADJ"/>
      <sheetName val="Resi ADJ"/>
      <sheetName val="SC ADJ"/>
      <sheetName val="RO AD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Commercial Recycle - Reg Areas</v>
          </cell>
        </row>
        <row r="2">
          <cell r="A2" t="str">
            <v>PACIFIC</v>
          </cell>
        </row>
      </sheetData>
      <sheetData sheetId="15"/>
      <sheetData sheetId="16"/>
      <sheetData sheetId="17"/>
      <sheetData sheetId="18">
        <row r="2">
          <cell r="D2" t="str">
            <v>Bill Area &amp; Service Code Listing</v>
          </cell>
          <cell r="E2" t="str">
            <v>Rate</v>
          </cell>
        </row>
        <row r="3">
          <cell r="D3" t="str">
            <v>Bill AreaADJ-FIN</v>
          </cell>
          <cell r="E3">
            <v>0</v>
          </cell>
        </row>
        <row r="4">
          <cell r="D4" t="str">
            <v>Bill AreaADJTAX</v>
          </cell>
          <cell r="E4">
            <v>0</v>
          </cell>
        </row>
        <row r="5">
          <cell r="D5" t="str">
            <v>Bill AreaADJTAXLOCAL</v>
          </cell>
          <cell r="E5">
            <v>0</v>
          </cell>
        </row>
        <row r="6">
          <cell r="D6" t="str">
            <v>Bill AreaADJTAXSALES</v>
          </cell>
          <cell r="E6">
            <v>0</v>
          </cell>
        </row>
        <row r="7">
          <cell r="D7" t="str">
            <v>Bill AreaBD</v>
          </cell>
          <cell r="E7">
            <v>0</v>
          </cell>
        </row>
        <row r="8">
          <cell r="D8" t="str">
            <v>Bill AreaBDR</v>
          </cell>
          <cell r="E8">
            <v>0</v>
          </cell>
        </row>
        <row r="9">
          <cell r="D9" t="str">
            <v>Bill AreaC19-ADJBD</v>
          </cell>
          <cell r="E9">
            <v>0</v>
          </cell>
        </row>
        <row r="10">
          <cell r="D10" t="str">
            <v>Bill AreaC19-ADJFIN</v>
          </cell>
          <cell r="E10">
            <v>0</v>
          </cell>
        </row>
        <row r="11">
          <cell r="D11" t="str">
            <v>Bill AreaCOLLFEE</v>
          </cell>
          <cell r="E11">
            <v>0</v>
          </cell>
        </row>
        <row r="12">
          <cell r="D12" t="str">
            <v>Bill AreaCOLLINT</v>
          </cell>
          <cell r="E12">
            <v>0</v>
          </cell>
        </row>
        <row r="13">
          <cell r="D13" t="str">
            <v>Bill AreaCONV</v>
          </cell>
          <cell r="E13">
            <v>0</v>
          </cell>
        </row>
        <row r="14">
          <cell r="D14" t="str">
            <v>Bill AreaFINCHG</v>
          </cell>
          <cell r="E14">
            <v>0</v>
          </cell>
        </row>
        <row r="15">
          <cell r="D15" t="str">
            <v>Bill AreaMM</v>
          </cell>
          <cell r="E15">
            <v>0</v>
          </cell>
        </row>
        <row r="16">
          <cell r="D16" t="str">
            <v>Bill AreaREFUND</v>
          </cell>
          <cell r="E16">
            <v>0</v>
          </cell>
        </row>
        <row r="17">
          <cell r="D17" t="str">
            <v>Bill AreaRETCK</v>
          </cell>
          <cell r="E17">
            <v>0</v>
          </cell>
        </row>
        <row r="18">
          <cell r="D18" t="str">
            <v>Bill AreaRETCK-CFREE</v>
          </cell>
          <cell r="E18">
            <v>0</v>
          </cell>
        </row>
        <row r="19">
          <cell r="D19" t="str">
            <v>Bill AreaRETCK-LB</v>
          </cell>
          <cell r="E19">
            <v>0</v>
          </cell>
        </row>
        <row r="20">
          <cell r="D20" t="str">
            <v>Bill AreaUNCLAIMED</v>
          </cell>
          <cell r="E20">
            <v>0</v>
          </cell>
        </row>
        <row r="21">
          <cell r="D21" t="str">
            <v>Bill AreaWO</v>
          </cell>
          <cell r="E21">
            <v>0</v>
          </cell>
        </row>
        <row r="22">
          <cell r="D22" t="str">
            <v>Bill AreaCOMMERCIAL</v>
          </cell>
          <cell r="E22" t="str">
            <v>Billcycle</v>
          </cell>
        </row>
        <row r="23">
          <cell r="D23" t="str">
            <v>Bill AreaADJ-COMM</v>
          </cell>
          <cell r="E23">
            <v>0</v>
          </cell>
        </row>
        <row r="24">
          <cell r="D24" t="str">
            <v>Bill AreaADJTAX-COMM</v>
          </cell>
          <cell r="E24">
            <v>0</v>
          </cell>
        </row>
        <row r="25">
          <cell r="D25" t="str">
            <v>Bill AreaC19-ADJCOM</v>
          </cell>
          <cell r="E25">
            <v>0</v>
          </cell>
        </row>
        <row r="26">
          <cell r="D26" t="str">
            <v>Bill AreaCOMSVC</v>
          </cell>
          <cell r="E26">
            <v>0</v>
          </cell>
        </row>
        <row r="27">
          <cell r="D27" t="str">
            <v>Bill AreaCONTRACTEDC</v>
          </cell>
          <cell r="E27">
            <v>0</v>
          </cell>
        </row>
        <row r="28">
          <cell r="D28" t="str">
            <v>Bill AreaDISPCMGL-COMM</v>
          </cell>
          <cell r="E28">
            <v>0</v>
          </cell>
        </row>
        <row r="29">
          <cell r="D29" t="str">
            <v>Bill AreaDISPFEDMSW-COMM</v>
          </cell>
          <cell r="E29">
            <v>0</v>
          </cell>
        </row>
        <row r="30">
          <cell r="D30" t="str">
            <v>Bill AreaDISPGW-COMM</v>
          </cell>
          <cell r="E30">
            <v>0</v>
          </cell>
        </row>
        <row r="31">
          <cell r="D31" t="str">
            <v>Bill AreaDISPOCC-COMM</v>
          </cell>
          <cell r="E31">
            <v>0</v>
          </cell>
        </row>
        <row r="32">
          <cell r="D32" t="str">
            <v>Bill AreaDISPOP-COMM</v>
          </cell>
          <cell r="E32">
            <v>0</v>
          </cell>
        </row>
        <row r="33">
          <cell r="D33" t="str">
            <v>Bill AreaDONATIONC</v>
          </cell>
          <cell r="E33">
            <v>0</v>
          </cell>
        </row>
        <row r="34">
          <cell r="D34" t="str">
            <v>Bill AreaEP1.5CMP-COMM</v>
          </cell>
          <cell r="E34">
            <v>0</v>
          </cell>
        </row>
        <row r="35">
          <cell r="D35" t="str">
            <v>Bill AreaEP1CMP-COMM</v>
          </cell>
          <cell r="E35">
            <v>0</v>
          </cell>
        </row>
        <row r="36">
          <cell r="D36" t="str">
            <v>Bill AreaEP1FOOD-COMM</v>
          </cell>
          <cell r="E36">
            <v>58.53</v>
          </cell>
        </row>
        <row r="37">
          <cell r="D37" t="str">
            <v>Bill AreaEP6CMP-COMM</v>
          </cell>
          <cell r="E37">
            <v>0</v>
          </cell>
        </row>
        <row r="38">
          <cell r="D38" t="str">
            <v>Bill AreaEP96FOOD-COMM</v>
          </cell>
          <cell r="E38">
            <v>31.59</v>
          </cell>
        </row>
        <row r="39">
          <cell r="D39" t="str">
            <v>Bill AreaEQSALE-COMM</v>
          </cell>
          <cell r="E39">
            <v>0</v>
          </cell>
        </row>
        <row r="40">
          <cell r="D40" t="str">
            <v>Bill AreaEXTRA1.5YFOOD-COMM</v>
          </cell>
          <cell r="E40">
            <v>46.44</v>
          </cell>
        </row>
        <row r="41">
          <cell r="D41" t="str">
            <v>Bill AreaEXTRA1YFOOD-COMM</v>
          </cell>
          <cell r="E41">
            <v>37.53</v>
          </cell>
        </row>
        <row r="42">
          <cell r="D42" t="str">
            <v>Bill AreaEXTRA2YFOOD-COMM</v>
          </cell>
          <cell r="E42">
            <v>60.59</v>
          </cell>
        </row>
        <row r="43">
          <cell r="D43" t="str">
            <v>Bill AreaFL003.0Y2W001FOOD</v>
          </cell>
          <cell r="E43">
            <v>0</v>
          </cell>
        </row>
        <row r="44">
          <cell r="D44" t="str">
            <v>Bill AreaFL008.0Y1W001FOOD</v>
          </cell>
          <cell r="E44">
            <v>0</v>
          </cell>
        </row>
        <row r="45">
          <cell r="D45" t="str">
            <v>Bill AreaGOOD-COMM</v>
          </cell>
          <cell r="E45">
            <v>0</v>
          </cell>
        </row>
        <row r="46">
          <cell r="D46" t="str">
            <v>Bill AreaRL006.0YEO001</v>
          </cell>
          <cell r="E46">
            <v>0</v>
          </cell>
        </row>
        <row r="47">
          <cell r="D47" t="str">
            <v>Bill AreaRL032.0G1W007COMM</v>
          </cell>
          <cell r="E47">
            <v>0</v>
          </cell>
        </row>
        <row r="48">
          <cell r="D48" t="str">
            <v>Bill AreaRL032.0G1W008COMM</v>
          </cell>
          <cell r="E48">
            <v>0</v>
          </cell>
        </row>
        <row r="49">
          <cell r="D49" t="str">
            <v>Bill AreaRL032.0G1W009COMM</v>
          </cell>
          <cell r="E49">
            <v>0</v>
          </cell>
        </row>
        <row r="50">
          <cell r="D50" t="str">
            <v>Bill AreaRL065.0G1W001FOOD</v>
          </cell>
          <cell r="E50">
            <v>0</v>
          </cell>
        </row>
        <row r="51">
          <cell r="D51" t="str">
            <v>Bill AreaRL096.0G1M001FOOD</v>
          </cell>
          <cell r="E51">
            <v>0</v>
          </cell>
        </row>
        <row r="52">
          <cell r="D52" t="str">
            <v>Bill AreaSL035.0G1W002COMM</v>
          </cell>
          <cell r="E52">
            <v>0</v>
          </cell>
        </row>
        <row r="53">
          <cell r="D53" t="str">
            <v>Bill AreaSL035.0G1W003COMM</v>
          </cell>
          <cell r="E53">
            <v>0</v>
          </cell>
        </row>
        <row r="54">
          <cell r="D54" t="str">
            <v>Bill AreaSL035.0G1W004COMM</v>
          </cell>
          <cell r="E54">
            <v>0</v>
          </cell>
        </row>
        <row r="55">
          <cell r="D55" t="str">
            <v>Bill AreaSL035.0G1W005COMM</v>
          </cell>
          <cell r="E55">
            <v>0</v>
          </cell>
        </row>
        <row r="56">
          <cell r="D56" t="str">
            <v>Bill AreaSL035.0G1W006COMM</v>
          </cell>
          <cell r="E56">
            <v>0</v>
          </cell>
        </row>
        <row r="57">
          <cell r="D57" t="str">
            <v>Bill AreaSL035.0G1W007COMM</v>
          </cell>
          <cell r="E57">
            <v>0</v>
          </cell>
        </row>
        <row r="58">
          <cell r="D58" t="str">
            <v>Bill AreaSL035.0G1W008COMM</v>
          </cell>
          <cell r="E58">
            <v>0</v>
          </cell>
        </row>
        <row r="59">
          <cell r="D59" t="str">
            <v>Bill AreaSL060.0G1M001WRECC</v>
          </cell>
          <cell r="E59">
            <v>0</v>
          </cell>
        </row>
        <row r="60">
          <cell r="D60" t="str">
            <v>Bill AreaSL060.0G1W001NORECC</v>
          </cell>
          <cell r="E60">
            <v>0</v>
          </cell>
        </row>
        <row r="61">
          <cell r="D61" t="str">
            <v>Bill AreaSL060.0G1W001WRECC</v>
          </cell>
          <cell r="E61">
            <v>0</v>
          </cell>
        </row>
        <row r="62">
          <cell r="D62" t="str">
            <v>Bill AreaSL060.0GEO001COMM</v>
          </cell>
          <cell r="E62">
            <v>0</v>
          </cell>
        </row>
        <row r="63">
          <cell r="D63" t="str">
            <v>Bill AreaSL060.0GEO001NORECC</v>
          </cell>
          <cell r="E63">
            <v>0</v>
          </cell>
        </row>
        <row r="64">
          <cell r="D64" t="str">
            <v>Bill AreaSL090.0G1W001NORECC</v>
          </cell>
          <cell r="E64">
            <v>0</v>
          </cell>
        </row>
        <row r="65">
          <cell r="D65" t="str">
            <v>Bill AreaSL090.0G1W001WRECC</v>
          </cell>
          <cell r="E65">
            <v>0</v>
          </cell>
        </row>
        <row r="66">
          <cell r="D66" t="str">
            <v>Bill AreaSL095.0G2W004COMM</v>
          </cell>
          <cell r="E66">
            <v>0</v>
          </cell>
        </row>
        <row r="67">
          <cell r="D67" t="str">
            <v>Bill AreaCOMMERCIAL RECYCLE</v>
          </cell>
          <cell r="E67" t="str">
            <v>Billcycle</v>
          </cell>
        </row>
        <row r="68">
          <cell r="D68" t="str">
            <v>Bill AreaBALEOCC-COMM</v>
          </cell>
          <cell r="E68">
            <v>0</v>
          </cell>
        </row>
        <row r="69">
          <cell r="D69" t="str">
            <v>Bill AreaCOMDESKREC</v>
          </cell>
          <cell r="E69">
            <v>0</v>
          </cell>
        </row>
        <row r="70">
          <cell r="D70" t="str">
            <v>Bill AreaEP65PAPER-COMM</v>
          </cell>
          <cell r="E70">
            <v>0</v>
          </cell>
        </row>
        <row r="71">
          <cell r="D71" t="str">
            <v>Bill AreaEXTRA65PAPER-COMM</v>
          </cell>
          <cell r="E71">
            <v>0</v>
          </cell>
        </row>
        <row r="72">
          <cell r="D72" t="str">
            <v>Bill AreaEXTRARECIN-COMM</v>
          </cell>
          <cell r="E72">
            <v>0</v>
          </cell>
        </row>
        <row r="73">
          <cell r="D73" t="str">
            <v>Bill AreaEXTRARECOUT-COMM</v>
          </cell>
          <cell r="E73">
            <v>0</v>
          </cell>
        </row>
        <row r="74">
          <cell r="D74" t="str">
            <v>Bill AreaFL001.5Y1M001CPAPER</v>
          </cell>
          <cell r="E74">
            <v>0</v>
          </cell>
        </row>
        <row r="75">
          <cell r="D75" t="str">
            <v>Bill AreaFL001.5Y2W001OP</v>
          </cell>
          <cell r="E75">
            <v>0</v>
          </cell>
        </row>
        <row r="76">
          <cell r="D76" t="str">
            <v>Bill AreaFL008.0Y1W01OCC</v>
          </cell>
          <cell r="E76">
            <v>0</v>
          </cell>
        </row>
        <row r="77">
          <cell r="D77" t="str">
            <v>Bill AreaFL008.0Y2W001OCC</v>
          </cell>
          <cell r="E77">
            <v>0</v>
          </cell>
        </row>
        <row r="78">
          <cell r="D78" t="str">
            <v>Bill AreaFL008.0Y3W001OCC</v>
          </cell>
          <cell r="E78">
            <v>0</v>
          </cell>
        </row>
        <row r="79">
          <cell r="D79" t="str">
            <v>Bill AreaFL008.0Y4W001OCC</v>
          </cell>
          <cell r="E79">
            <v>0</v>
          </cell>
        </row>
        <row r="80">
          <cell r="D80" t="str">
            <v>Bill AreaFL008.0Y5W001OCC</v>
          </cell>
          <cell r="E80">
            <v>0</v>
          </cell>
        </row>
        <row r="81">
          <cell r="D81" t="str">
            <v>Bill AreaOCCCOM</v>
          </cell>
          <cell r="E81">
            <v>0</v>
          </cell>
        </row>
        <row r="82">
          <cell r="D82" t="str">
            <v>Bill AreaOCCNOCHGCOMM</v>
          </cell>
          <cell r="E82">
            <v>0</v>
          </cell>
        </row>
        <row r="83">
          <cell r="D83" t="str">
            <v>Bill AreaRECCOMCMNGLSVC</v>
          </cell>
          <cell r="E83">
            <v>0</v>
          </cell>
        </row>
        <row r="84">
          <cell r="D84" t="str">
            <v>Bill AreaRL002.0Y5W001SS</v>
          </cell>
          <cell r="E84">
            <v>659.4</v>
          </cell>
        </row>
        <row r="85">
          <cell r="D85" t="str">
            <v>Bill AreaRL065.0G1W002OPOUT</v>
          </cell>
          <cell r="E85">
            <v>0</v>
          </cell>
        </row>
        <row r="86">
          <cell r="D86" t="str">
            <v>Bill AreaRL065.0G1W003OPIN</v>
          </cell>
          <cell r="E86">
            <v>0</v>
          </cell>
        </row>
        <row r="87">
          <cell r="D87" t="str">
            <v>Bill AreaRL065.0G1W003OPOUT</v>
          </cell>
          <cell r="E87">
            <v>0</v>
          </cell>
        </row>
        <row r="88">
          <cell r="D88" t="str">
            <v>Bill AreaRL1.5CMGL-OC</v>
          </cell>
          <cell r="E88">
            <v>0</v>
          </cell>
        </row>
        <row r="89">
          <cell r="D89" t="str">
            <v>Bill AreaRL1CMGL-OC</v>
          </cell>
          <cell r="E89">
            <v>0</v>
          </cell>
        </row>
        <row r="90">
          <cell r="D90" t="str">
            <v>Bill AreaRL2CMGL-OC</v>
          </cell>
          <cell r="E90">
            <v>0</v>
          </cell>
        </row>
        <row r="91">
          <cell r="D91" t="str">
            <v>Bill AreaRL65CMGLIN-OC</v>
          </cell>
          <cell r="E91">
            <v>0</v>
          </cell>
        </row>
        <row r="92">
          <cell r="D92" t="str">
            <v>Bill AreaRL65CMGLOUT-OC</v>
          </cell>
          <cell r="E92">
            <v>0</v>
          </cell>
        </row>
        <row r="93">
          <cell r="D93" t="str">
            <v>Bill AreaRL65GLASS-OC</v>
          </cell>
          <cell r="E93">
            <v>0</v>
          </cell>
        </row>
        <row r="94">
          <cell r="D94" t="str">
            <v>Bill AreaRL65MPOUT-OC</v>
          </cell>
          <cell r="E94">
            <v>0</v>
          </cell>
        </row>
        <row r="95">
          <cell r="D95" t="str">
            <v>Bill AreaRL65PLFM-OC</v>
          </cell>
          <cell r="E95">
            <v>0</v>
          </cell>
        </row>
        <row r="96">
          <cell r="D96" t="str">
            <v>Bill AreaRL95CMGLIN-OC</v>
          </cell>
          <cell r="E96">
            <v>0</v>
          </cell>
        </row>
        <row r="97">
          <cell r="D97" t="str">
            <v>Bill AreaRL95CMGLOUT-OC</v>
          </cell>
          <cell r="E97">
            <v>0</v>
          </cell>
        </row>
        <row r="98">
          <cell r="D98" t="str">
            <v>Bill AreaRL95GLASS-OC</v>
          </cell>
          <cell r="E98">
            <v>0</v>
          </cell>
        </row>
        <row r="99">
          <cell r="D99" t="str">
            <v>Bill AreaRL95MPIN-OC</v>
          </cell>
          <cell r="E99">
            <v>0</v>
          </cell>
        </row>
        <row r="100">
          <cell r="D100" t="str">
            <v>Bill AreaRL95OPIN-OC</v>
          </cell>
          <cell r="E100">
            <v>0</v>
          </cell>
        </row>
        <row r="101">
          <cell r="D101" t="str">
            <v>Bill AreaRL95OPOUT-OC</v>
          </cell>
          <cell r="E101">
            <v>0</v>
          </cell>
        </row>
        <row r="102">
          <cell r="D102" t="str">
            <v>Bill AreaRL95PLFM-OC</v>
          </cell>
          <cell r="E102">
            <v>0</v>
          </cell>
        </row>
        <row r="103">
          <cell r="D103" t="str">
            <v>Bill AreaSL064.0G1W001RECC</v>
          </cell>
          <cell r="E103">
            <v>0</v>
          </cell>
        </row>
        <row r="104">
          <cell r="D104" t="str">
            <v>Bill AreaSL064.0GEO001SS</v>
          </cell>
          <cell r="E104">
            <v>0</v>
          </cell>
        </row>
        <row r="105">
          <cell r="D105" t="str">
            <v>Bill AreaSL065.0G1M005RECC</v>
          </cell>
          <cell r="E105">
            <v>0</v>
          </cell>
        </row>
        <row r="106">
          <cell r="D106" t="str">
            <v>Bill AreaSL065.0GEO006RECC</v>
          </cell>
          <cell r="E106">
            <v>0</v>
          </cell>
        </row>
        <row r="107">
          <cell r="D107" t="str">
            <v>Bill AreaSL090.0G1M001RECC</v>
          </cell>
          <cell r="E107">
            <v>0</v>
          </cell>
        </row>
        <row r="108">
          <cell r="D108" t="str">
            <v>Bill AreaSL090.0G2W001RECC</v>
          </cell>
          <cell r="E108">
            <v>0</v>
          </cell>
        </row>
        <row r="109">
          <cell r="D109" t="str">
            <v>Bill AreaSL090.0G3W001RECC</v>
          </cell>
          <cell r="E109">
            <v>0</v>
          </cell>
        </row>
        <row r="110">
          <cell r="D110" t="str">
            <v>Bill AreaSL096.0G1W001SS</v>
          </cell>
          <cell r="E110">
            <v>0</v>
          </cell>
        </row>
        <row r="111">
          <cell r="D111" t="str">
            <v>Bill AreaSL096.0G2W001BCMGLOUT</v>
          </cell>
          <cell r="E111">
            <v>0</v>
          </cell>
        </row>
        <row r="112">
          <cell r="D112" t="str">
            <v>Bill AreaSL096.0G2W001SS</v>
          </cell>
          <cell r="E112">
            <v>0</v>
          </cell>
        </row>
        <row r="113">
          <cell r="D113" t="str">
            <v>Bill AreaSL096.0GEO001RECC</v>
          </cell>
          <cell r="E113">
            <v>0</v>
          </cell>
        </row>
        <row r="114">
          <cell r="D114" t="str">
            <v>Bill AreaSL096.0GEO001SS</v>
          </cell>
          <cell r="E114">
            <v>0</v>
          </cell>
        </row>
        <row r="115">
          <cell r="D115" t="str">
            <v>Bill AreaSL65CMGLIN-OC</v>
          </cell>
          <cell r="E115">
            <v>0</v>
          </cell>
        </row>
        <row r="116">
          <cell r="D116" t="str">
            <v>Bill AreaSL65CMGLOUT-OC</v>
          </cell>
          <cell r="E116">
            <v>0</v>
          </cell>
        </row>
        <row r="117">
          <cell r="D117" t="str">
            <v>Bill AreaPAYMENTS</v>
          </cell>
          <cell r="E117" t="str">
            <v>Billcycle</v>
          </cell>
        </row>
        <row r="118">
          <cell r="D118" t="str">
            <v>Bill AreaCC</v>
          </cell>
          <cell r="E118">
            <v>0</v>
          </cell>
        </row>
        <row r="119">
          <cell r="D119" t="str">
            <v>Bill AreaCC-KOL</v>
          </cell>
          <cell r="E119">
            <v>0</v>
          </cell>
        </row>
        <row r="120">
          <cell r="D120" t="str">
            <v>Bill AreaCCREF-KOL</v>
          </cell>
          <cell r="E120">
            <v>0</v>
          </cell>
        </row>
        <row r="121">
          <cell r="D121" t="str">
            <v>Bill AreaPAY</v>
          </cell>
          <cell r="E121">
            <v>0</v>
          </cell>
        </row>
        <row r="122">
          <cell r="D122" t="str">
            <v>Bill AreaPAYAC</v>
          </cell>
          <cell r="E122">
            <v>0</v>
          </cell>
        </row>
        <row r="123">
          <cell r="D123" t="str">
            <v>Bill AreaPAY-ACQ</v>
          </cell>
          <cell r="E123">
            <v>0</v>
          </cell>
        </row>
        <row r="124">
          <cell r="D124" t="str">
            <v>Bill AreaPAYAD</v>
          </cell>
          <cell r="E124">
            <v>0</v>
          </cell>
        </row>
        <row r="125">
          <cell r="D125" t="str">
            <v>Bill AreaPAY-CFREE</v>
          </cell>
          <cell r="E125">
            <v>0</v>
          </cell>
        </row>
        <row r="126">
          <cell r="D126" t="str">
            <v>Bill AreaPAYEFT</v>
          </cell>
          <cell r="E126">
            <v>0</v>
          </cell>
        </row>
        <row r="127">
          <cell r="D127" t="str">
            <v>Bill AreaPAYIC</v>
          </cell>
          <cell r="E127">
            <v>0</v>
          </cell>
        </row>
        <row r="128">
          <cell r="D128" t="str">
            <v>Bill AreaPAYICLRI</v>
          </cell>
          <cell r="E128">
            <v>0</v>
          </cell>
        </row>
        <row r="129">
          <cell r="D129" t="str">
            <v>Bill AreaPAYICT</v>
          </cell>
          <cell r="E129">
            <v>0</v>
          </cell>
        </row>
        <row r="130">
          <cell r="D130" t="str">
            <v>Bill AreaPAYICTD</v>
          </cell>
          <cell r="E130">
            <v>0</v>
          </cell>
        </row>
        <row r="131">
          <cell r="D131" t="str">
            <v>Bill AreaPAY-KOL</v>
          </cell>
          <cell r="E131">
            <v>0</v>
          </cell>
        </row>
        <row r="132">
          <cell r="D132" t="str">
            <v>Bill AreaPAYL</v>
          </cell>
          <cell r="E132">
            <v>0</v>
          </cell>
        </row>
        <row r="133">
          <cell r="D133" t="str">
            <v>Bill AreaPAYLM</v>
          </cell>
          <cell r="E133">
            <v>0</v>
          </cell>
        </row>
        <row r="134">
          <cell r="D134" t="str">
            <v>Bill AreaPAYMANC</v>
          </cell>
          <cell r="E134">
            <v>0</v>
          </cell>
        </row>
        <row r="135">
          <cell r="D135" t="str">
            <v>Bill AreaPAYMET</v>
          </cell>
          <cell r="E135">
            <v>0</v>
          </cell>
        </row>
        <row r="136">
          <cell r="D136" t="str">
            <v>Bill AreaPAY-NATL</v>
          </cell>
          <cell r="E136">
            <v>0</v>
          </cell>
        </row>
        <row r="137">
          <cell r="D137" t="str">
            <v>Bill AreaPAY-OAK</v>
          </cell>
          <cell r="E137">
            <v>0</v>
          </cell>
        </row>
        <row r="138">
          <cell r="D138" t="str">
            <v>Bill AreaPAY-ORCC</v>
          </cell>
          <cell r="E138">
            <v>0</v>
          </cell>
        </row>
        <row r="139">
          <cell r="D139" t="str">
            <v>Bill AreaPAYPNCL</v>
          </cell>
          <cell r="E139">
            <v>0</v>
          </cell>
        </row>
        <row r="140">
          <cell r="D140" t="str">
            <v>Bill AreaPAY-RPPS</v>
          </cell>
          <cell r="E140">
            <v>0</v>
          </cell>
        </row>
        <row r="141">
          <cell r="D141" t="str">
            <v>Bill AreaPAYUSBL</v>
          </cell>
          <cell r="E141">
            <v>0</v>
          </cell>
        </row>
        <row r="142">
          <cell r="D142" t="str">
            <v>Bill AreaRETCK-PNCL</v>
          </cell>
          <cell r="E142">
            <v>0</v>
          </cell>
        </row>
        <row r="143">
          <cell r="D143" t="str">
            <v>Bill AreaRETCK-USBL</v>
          </cell>
          <cell r="E143">
            <v>0</v>
          </cell>
        </row>
        <row r="144">
          <cell r="D144" t="str">
            <v>Bill AreaRET-KOL</v>
          </cell>
          <cell r="E144">
            <v>0</v>
          </cell>
        </row>
        <row r="145">
          <cell r="D145" t="str">
            <v>Bill AreaRESIDENTIAL</v>
          </cell>
          <cell r="E145" t="str">
            <v>Billcycle</v>
          </cell>
        </row>
        <row r="146">
          <cell r="D146" t="str">
            <v>Bill AreaADJ-RES</v>
          </cell>
          <cell r="E146">
            <v>0</v>
          </cell>
        </row>
        <row r="147">
          <cell r="D147" t="str">
            <v>Bill AreaADJTAX-RES</v>
          </cell>
          <cell r="E147">
            <v>0</v>
          </cell>
        </row>
        <row r="148">
          <cell r="D148" t="str">
            <v>Bill AreaC19-ADJRES</v>
          </cell>
          <cell r="E148">
            <v>0</v>
          </cell>
        </row>
        <row r="149">
          <cell r="D149" t="str">
            <v>Bill AreaCONTRACTEDR</v>
          </cell>
          <cell r="E149">
            <v>0</v>
          </cell>
        </row>
        <row r="150">
          <cell r="D150" t="str">
            <v>Bill AreaDISPCMGL-RES</v>
          </cell>
          <cell r="E150">
            <v>0</v>
          </cell>
        </row>
        <row r="151">
          <cell r="D151" t="str">
            <v>Bill AreaDISPGLASS-RES</v>
          </cell>
          <cell r="E151">
            <v>0</v>
          </cell>
        </row>
        <row r="152">
          <cell r="D152" t="str">
            <v>Bill AreaDISPGW-RES</v>
          </cell>
          <cell r="E152">
            <v>0</v>
          </cell>
        </row>
        <row r="153">
          <cell r="D153" t="str">
            <v>Bill AreaDISPOCC-RES</v>
          </cell>
          <cell r="E153">
            <v>0</v>
          </cell>
        </row>
        <row r="154">
          <cell r="D154" t="str">
            <v>Bill AreaDONATIONRES</v>
          </cell>
          <cell r="E154">
            <v>0</v>
          </cell>
        </row>
        <row r="155">
          <cell r="D155" t="str">
            <v>Bill AreaEMPLOYEER</v>
          </cell>
          <cell r="E155">
            <v>0</v>
          </cell>
        </row>
        <row r="156">
          <cell r="D156" t="str">
            <v>Bill AreaEXTRASPCL-RES</v>
          </cell>
          <cell r="E156">
            <v>0</v>
          </cell>
        </row>
        <row r="157">
          <cell r="D157" t="str">
            <v>Bill AreaGOOD-RES</v>
          </cell>
          <cell r="E157">
            <v>0</v>
          </cell>
        </row>
        <row r="158">
          <cell r="D158" t="str">
            <v>Bill AreaGWSPCLR-OC</v>
          </cell>
          <cell r="E158">
            <v>0</v>
          </cell>
        </row>
        <row r="159">
          <cell r="D159" t="str">
            <v>Bill AreaLOSTCAN-RES</v>
          </cell>
          <cell r="E159">
            <v>0</v>
          </cell>
        </row>
        <row r="160">
          <cell r="D160" t="str">
            <v>Bill AreaRECBINSR</v>
          </cell>
          <cell r="E160">
            <v>0</v>
          </cell>
        </row>
        <row r="161">
          <cell r="D161" t="str">
            <v>Bill AreaRL032.0G1W007</v>
          </cell>
          <cell r="E161">
            <v>0</v>
          </cell>
        </row>
        <row r="162">
          <cell r="D162" t="str">
            <v>Bill AreaRL095.0G2W001</v>
          </cell>
          <cell r="E162">
            <v>0</v>
          </cell>
        </row>
        <row r="163">
          <cell r="D163" t="str">
            <v>Bill AreaSL020.0G1W002</v>
          </cell>
          <cell r="E163">
            <v>0</v>
          </cell>
        </row>
        <row r="164">
          <cell r="D164" t="str">
            <v>Bill AreaSL035.0G1W002</v>
          </cell>
          <cell r="E164">
            <v>0</v>
          </cell>
        </row>
        <row r="165">
          <cell r="D165" t="str">
            <v>Bill AreaSL035.0G1W005</v>
          </cell>
          <cell r="E165">
            <v>0</v>
          </cell>
        </row>
        <row r="166">
          <cell r="D166" t="str">
            <v>Bill AreaSL060.0G1M001WREC</v>
          </cell>
          <cell r="E166">
            <v>0</v>
          </cell>
        </row>
        <row r="167">
          <cell r="D167" t="str">
            <v>Bill AreaSL060.0G1W001</v>
          </cell>
          <cell r="E167">
            <v>0</v>
          </cell>
        </row>
        <row r="168">
          <cell r="D168" t="str">
            <v>Bill AreaSL060.0G1W001NOREC</v>
          </cell>
          <cell r="E168">
            <v>0</v>
          </cell>
        </row>
        <row r="169">
          <cell r="D169" t="str">
            <v>Bill AreaSL060.0G1W001WREC</v>
          </cell>
          <cell r="E169">
            <v>0</v>
          </cell>
        </row>
        <row r="170">
          <cell r="D170" t="str">
            <v>Bill AreaSL060.0GEO001</v>
          </cell>
          <cell r="E170">
            <v>0</v>
          </cell>
        </row>
        <row r="171">
          <cell r="D171" t="str">
            <v>Bill AreaSL060.0GEO001NOREC</v>
          </cell>
          <cell r="E171">
            <v>0</v>
          </cell>
        </row>
        <row r="172">
          <cell r="D172" t="str">
            <v>Bill AreaSL064.0G1W001FOOD</v>
          </cell>
          <cell r="E172">
            <v>0</v>
          </cell>
        </row>
        <row r="173">
          <cell r="D173" t="str">
            <v>Bill AreaSL065.0G1W001WRECWI2</v>
          </cell>
          <cell r="E173">
            <v>0</v>
          </cell>
        </row>
        <row r="174">
          <cell r="D174" t="str">
            <v>Bill AreaSL090.0G1W001</v>
          </cell>
          <cell r="E174">
            <v>0</v>
          </cell>
        </row>
        <row r="175">
          <cell r="D175" t="str">
            <v>Bill AreaSL090.0G1W001NOREC</v>
          </cell>
          <cell r="E175">
            <v>0</v>
          </cell>
        </row>
        <row r="176">
          <cell r="D176" t="str">
            <v>Bill AreaSL090.0G1W001REC</v>
          </cell>
          <cell r="E176">
            <v>0</v>
          </cell>
        </row>
        <row r="177">
          <cell r="D177" t="str">
            <v>Bill AreaSL090.0G1W001WREC</v>
          </cell>
          <cell r="E177">
            <v>0</v>
          </cell>
        </row>
        <row r="178">
          <cell r="D178" t="str">
            <v>Bill AreaSPCLR-OC</v>
          </cell>
          <cell r="E178">
            <v>0</v>
          </cell>
        </row>
        <row r="179">
          <cell r="D179" t="str">
            <v>Bill AreaROLLOFF</v>
          </cell>
          <cell r="E179" t="str">
            <v>Billcycle</v>
          </cell>
        </row>
        <row r="180">
          <cell r="D180" t="str">
            <v>Bill AreaADJ-RO</v>
          </cell>
          <cell r="E180">
            <v>0</v>
          </cell>
        </row>
        <row r="181">
          <cell r="D181" t="str">
            <v>Bill AreaADJTAX-RO</v>
          </cell>
          <cell r="E181">
            <v>0</v>
          </cell>
        </row>
        <row r="182">
          <cell r="D182" t="str">
            <v>Bill AreaBULKY-RO</v>
          </cell>
          <cell r="E182">
            <v>0</v>
          </cell>
        </row>
        <row r="183">
          <cell r="D183" t="str">
            <v>Bill AreaC19-ADJRO</v>
          </cell>
          <cell r="E183">
            <v>0</v>
          </cell>
        </row>
        <row r="184">
          <cell r="D184" t="str">
            <v>Bill AreaCOMMODITY</v>
          </cell>
          <cell r="E184">
            <v>0</v>
          </cell>
        </row>
        <row r="185">
          <cell r="D185" t="str">
            <v>Bill AreaCOMMODITY-CMGL</v>
          </cell>
          <cell r="E185">
            <v>0</v>
          </cell>
        </row>
        <row r="186">
          <cell r="D186" t="str">
            <v>Bill AreaDEL10-RO</v>
          </cell>
          <cell r="E186">
            <v>0</v>
          </cell>
        </row>
        <row r="187">
          <cell r="D187" t="str">
            <v>Bill AreaDEL15-RO</v>
          </cell>
          <cell r="E187">
            <v>0</v>
          </cell>
        </row>
        <row r="188">
          <cell r="D188" t="str">
            <v>Bill AreaDEL25-RO</v>
          </cell>
          <cell r="E188">
            <v>0</v>
          </cell>
        </row>
        <row r="189">
          <cell r="D189" t="str">
            <v>Bill AreaDEL35-RO</v>
          </cell>
          <cell r="E189">
            <v>0</v>
          </cell>
        </row>
        <row r="190">
          <cell r="D190" t="str">
            <v>Bill AreaDEL50-RO</v>
          </cell>
          <cell r="E190">
            <v>0</v>
          </cell>
        </row>
        <row r="191">
          <cell r="D191" t="str">
            <v>Bill AreaDEL50TEMP-RO</v>
          </cell>
          <cell r="E191">
            <v>0</v>
          </cell>
        </row>
        <row r="192">
          <cell r="D192" t="str">
            <v>Bill AreaDEL-RO</v>
          </cell>
          <cell r="E192">
            <v>0</v>
          </cell>
        </row>
        <row r="193">
          <cell r="D193" t="str">
            <v>Bill AreaDEM15-RO</v>
          </cell>
          <cell r="E193">
            <v>0</v>
          </cell>
        </row>
        <row r="194">
          <cell r="D194" t="str">
            <v>Bill AreaDEM20-RO</v>
          </cell>
          <cell r="E194">
            <v>0</v>
          </cell>
        </row>
        <row r="195">
          <cell r="D195" t="str">
            <v>Bill AreaDEM25-RO</v>
          </cell>
          <cell r="E195">
            <v>0</v>
          </cell>
        </row>
        <row r="196">
          <cell r="D196" t="str">
            <v>Bill AreaDEM35-RO</v>
          </cell>
          <cell r="E196">
            <v>0</v>
          </cell>
        </row>
        <row r="197">
          <cell r="D197" t="str">
            <v>Bill AreaDEM40-RO</v>
          </cell>
          <cell r="E197">
            <v>0</v>
          </cell>
        </row>
        <row r="198">
          <cell r="D198" t="str">
            <v>Bill AreaDEM50-RO</v>
          </cell>
          <cell r="E198">
            <v>0</v>
          </cell>
        </row>
        <row r="199">
          <cell r="D199" t="str">
            <v>Bill AreaDISPASB-RO</v>
          </cell>
          <cell r="E199">
            <v>0</v>
          </cell>
        </row>
        <row r="200">
          <cell r="D200" t="str">
            <v>Bill AreaDISPCARPET-RO</v>
          </cell>
          <cell r="E200">
            <v>0</v>
          </cell>
        </row>
        <row r="201">
          <cell r="D201" t="str">
            <v>Bill AreaDISPCMGL-RO</v>
          </cell>
          <cell r="E201">
            <v>0</v>
          </cell>
        </row>
        <row r="202">
          <cell r="D202" t="str">
            <v>Bill AreaDISPCONCRETE-RO</v>
          </cell>
          <cell r="E202">
            <v>0</v>
          </cell>
        </row>
        <row r="203">
          <cell r="D203" t="str">
            <v>Bill AreaDISPCONSTN-RO</v>
          </cell>
          <cell r="E203">
            <v>0</v>
          </cell>
        </row>
        <row r="204">
          <cell r="D204" t="str">
            <v>Bill AreaDISPDEMO-RO</v>
          </cell>
          <cell r="E204">
            <v>0</v>
          </cell>
        </row>
        <row r="205">
          <cell r="D205" t="str">
            <v>Bill AreaDISPDIRT-RO</v>
          </cell>
          <cell r="E205">
            <v>0</v>
          </cell>
        </row>
        <row r="206">
          <cell r="D206" t="str">
            <v>Bill AreaDISPEST-RO</v>
          </cell>
          <cell r="E206">
            <v>0</v>
          </cell>
        </row>
        <row r="207">
          <cell r="D207" t="str">
            <v>Bill AreaDISPEWASTE-RO</v>
          </cell>
          <cell r="E207">
            <v>0</v>
          </cell>
        </row>
        <row r="208">
          <cell r="D208" t="str">
            <v>Bill AreaDISPFLUFF-RO</v>
          </cell>
          <cell r="E208">
            <v>0</v>
          </cell>
        </row>
        <row r="209">
          <cell r="D209" t="str">
            <v>Bill AreaDISPFURN-RO</v>
          </cell>
          <cell r="E209">
            <v>0</v>
          </cell>
        </row>
        <row r="210">
          <cell r="D210" t="str">
            <v>Bill AreaDISPGLASS-RO</v>
          </cell>
          <cell r="E210">
            <v>0</v>
          </cell>
        </row>
        <row r="211">
          <cell r="D211" t="str">
            <v>Bill AreaDISPITEM-RO</v>
          </cell>
          <cell r="E211">
            <v>0</v>
          </cell>
        </row>
        <row r="212">
          <cell r="D212" t="str">
            <v>Bill AreaDISPMANURE-RO</v>
          </cell>
          <cell r="E212">
            <v>0</v>
          </cell>
        </row>
        <row r="213">
          <cell r="D213" t="str">
            <v>Bill AreaDISPMETAL-RO</v>
          </cell>
          <cell r="E213">
            <v>0</v>
          </cell>
        </row>
        <row r="214">
          <cell r="D214" t="str">
            <v>Bill AreaDISPOCC-RO</v>
          </cell>
          <cell r="E214">
            <v>0</v>
          </cell>
        </row>
        <row r="215">
          <cell r="D215" t="str">
            <v>Bill AreaDISPPABCO-RO</v>
          </cell>
          <cell r="E215">
            <v>0</v>
          </cell>
        </row>
        <row r="216">
          <cell r="D216" t="str">
            <v>Bill AreaDISPPLSTC-RO</v>
          </cell>
          <cell r="E216">
            <v>0</v>
          </cell>
        </row>
        <row r="217">
          <cell r="D217" t="str">
            <v>Bill AreaDISPPULP-RO</v>
          </cell>
          <cell r="E217">
            <v>0</v>
          </cell>
        </row>
        <row r="218">
          <cell r="D218" t="str">
            <v>Bill AreaDISPREC-RO</v>
          </cell>
          <cell r="E218">
            <v>0</v>
          </cell>
        </row>
        <row r="219">
          <cell r="D219" t="str">
            <v>Bill AreaDISPRECROOF-RO</v>
          </cell>
          <cell r="E219">
            <v>0</v>
          </cell>
        </row>
        <row r="220">
          <cell r="D220" t="str">
            <v>Bill AreaDISPSDUST-RO</v>
          </cell>
          <cell r="E220">
            <v>0</v>
          </cell>
        </row>
        <row r="221">
          <cell r="D221" t="str">
            <v>Bill AreaDISPSHRINK-RO</v>
          </cell>
          <cell r="E221">
            <v>0</v>
          </cell>
        </row>
        <row r="222">
          <cell r="D222" t="str">
            <v>Bill AreaDISPSLUDGE-RO</v>
          </cell>
          <cell r="E222">
            <v>0</v>
          </cell>
        </row>
        <row r="223">
          <cell r="D223" t="str">
            <v>Bill AreaDISPSPEC-RO</v>
          </cell>
          <cell r="E223">
            <v>0</v>
          </cell>
        </row>
        <row r="224">
          <cell r="D224" t="str">
            <v>Bill AreaDISPTIRES-RO</v>
          </cell>
          <cell r="E224">
            <v>0</v>
          </cell>
        </row>
        <row r="225">
          <cell r="D225" t="str">
            <v>Bill AreaDISPTRANS-RO</v>
          </cell>
          <cell r="E225">
            <v>0</v>
          </cell>
        </row>
        <row r="226">
          <cell r="D226" t="str">
            <v>Bill AreaDISPWIRE-RO</v>
          </cell>
          <cell r="E226">
            <v>0</v>
          </cell>
        </row>
        <row r="227">
          <cell r="D227" t="str">
            <v>Bill AreaDONATIONRO</v>
          </cell>
          <cell r="E227">
            <v>0</v>
          </cell>
        </row>
        <row r="228">
          <cell r="D228" t="str">
            <v>Bill AreaEQUIP-RO</v>
          </cell>
          <cell r="E228">
            <v>0</v>
          </cell>
        </row>
        <row r="229">
          <cell r="D229" t="str">
            <v>Bill AreaFERRY-RO</v>
          </cell>
          <cell r="E229">
            <v>0</v>
          </cell>
        </row>
        <row r="230">
          <cell r="D230" t="str">
            <v>Bill AreaFINAL35-RO</v>
          </cell>
          <cell r="E230">
            <v>0</v>
          </cell>
        </row>
        <row r="231">
          <cell r="D231" t="str">
            <v>Bill AreaFINAL35TEMP-RO</v>
          </cell>
          <cell r="E231">
            <v>0</v>
          </cell>
        </row>
        <row r="232">
          <cell r="D232" t="str">
            <v>Bill AreaFINALFLATREC-RO</v>
          </cell>
          <cell r="E232">
            <v>0</v>
          </cell>
        </row>
        <row r="233">
          <cell r="D233" t="str">
            <v>Bill AreaHAUL15CUST-RO</v>
          </cell>
          <cell r="E233">
            <v>0</v>
          </cell>
        </row>
        <row r="234">
          <cell r="D234" t="str">
            <v>Bill AreaHAUL25CUST-RO</v>
          </cell>
          <cell r="E234">
            <v>0</v>
          </cell>
        </row>
        <row r="235">
          <cell r="D235" t="str">
            <v>Bill AreaHAUL30GLS-RO</v>
          </cell>
          <cell r="E235">
            <v>0</v>
          </cell>
        </row>
        <row r="236">
          <cell r="D236" t="str">
            <v>Bill AreaHAUL35CUST-RO</v>
          </cell>
          <cell r="E236">
            <v>0</v>
          </cell>
        </row>
        <row r="237">
          <cell r="D237" t="str">
            <v>Bill AreaHAUL35-RO</v>
          </cell>
          <cell r="E237">
            <v>0</v>
          </cell>
        </row>
        <row r="238">
          <cell r="D238" t="str">
            <v>Bill AreaHAUL35TEMP-RO</v>
          </cell>
          <cell r="E238">
            <v>0</v>
          </cell>
        </row>
        <row r="239">
          <cell r="D239" t="str">
            <v>Bill AreaHAUL37-CP</v>
          </cell>
          <cell r="E239">
            <v>0</v>
          </cell>
        </row>
        <row r="240">
          <cell r="D240" t="str">
            <v>Bill AreaHAUL40GLS-RO</v>
          </cell>
          <cell r="E240">
            <v>0</v>
          </cell>
        </row>
        <row r="241">
          <cell r="D241" t="str">
            <v>Bill AreaHAUL50REC-RO</v>
          </cell>
          <cell r="E241">
            <v>0</v>
          </cell>
        </row>
        <row r="242">
          <cell r="D242" t="str">
            <v>Bill AreaHAUL50SPEC-RO</v>
          </cell>
          <cell r="E242">
            <v>0</v>
          </cell>
        </row>
        <row r="243">
          <cell r="D243" t="str">
            <v>Bill AreaHAULFLATREC-RO</v>
          </cell>
          <cell r="E243">
            <v>0</v>
          </cell>
        </row>
        <row r="244">
          <cell r="D244" t="str">
            <v>Bill AreaHAULFLATREC-RO-C&amp;D</v>
          </cell>
          <cell r="E244">
            <v>125</v>
          </cell>
        </row>
        <row r="245">
          <cell r="D245" t="str">
            <v>Bill AreaHAULFLATREC-RO-CMPST</v>
          </cell>
          <cell r="E245">
            <v>125</v>
          </cell>
        </row>
        <row r="246">
          <cell r="D246" t="str">
            <v>Bill AreaHAULFLATREC-RO-METAL</v>
          </cell>
          <cell r="E246">
            <v>125</v>
          </cell>
        </row>
        <row r="247">
          <cell r="D247" t="str">
            <v>Bill AreaHAULFLATREC-RO-SS</v>
          </cell>
          <cell r="E247">
            <v>125</v>
          </cell>
        </row>
        <row r="248">
          <cell r="D248" t="str">
            <v>Bill AreaHAULFLATREC-RO-WOOD</v>
          </cell>
          <cell r="E248">
            <v>125</v>
          </cell>
        </row>
        <row r="249">
          <cell r="D249" t="str">
            <v>Bill AreaHAULSPCL-RO</v>
          </cell>
          <cell r="E249">
            <v>0</v>
          </cell>
        </row>
        <row r="250">
          <cell r="D250" t="str">
            <v>Bill AreaLH-RO</v>
          </cell>
          <cell r="E250">
            <v>0</v>
          </cell>
        </row>
        <row r="251">
          <cell r="D251" t="str">
            <v>Bill AreaRECPROC-RO</v>
          </cell>
          <cell r="E251">
            <v>40</v>
          </cell>
        </row>
        <row r="252">
          <cell r="D252" t="str">
            <v>Bill AreaRENT50MO-RO</v>
          </cell>
          <cell r="E252">
            <v>0</v>
          </cell>
        </row>
        <row r="253">
          <cell r="D253" t="str">
            <v>Bill AreaRENT50REC-RO</v>
          </cell>
          <cell r="E253">
            <v>0</v>
          </cell>
        </row>
        <row r="254">
          <cell r="D254" t="str">
            <v>Bill AreaRENT50TEMP-RO</v>
          </cell>
          <cell r="E254">
            <v>0</v>
          </cell>
        </row>
        <row r="255">
          <cell r="D255" t="str">
            <v>CGPCGP</v>
          </cell>
          <cell r="E255">
            <v>0</v>
          </cell>
        </row>
        <row r="256">
          <cell r="D256" t="str">
            <v>CGPCOMMERCIAL</v>
          </cell>
          <cell r="E256" t="str">
            <v>Billcycle</v>
          </cell>
        </row>
        <row r="257">
          <cell r="D257" t="str">
            <v>CGPFL001.0YEO001FOOD</v>
          </cell>
          <cell r="E257">
            <v>37.53</v>
          </cell>
        </row>
        <row r="258">
          <cell r="D258" t="str">
            <v>CGPFL001.5Y4W001</v>
          </cell>
          <cell r="E258">
            <v>348.7</v>
          </cell>
        </row>
        <row r="259">
          <cell r="D259" t="str">
            <v>CGPFL005.0Y2W001</v>
          </cell>
          <cell r="E259">
            <v>492.24</v>
          </cell>
        </row>
        <row r="260">
          <cell r="D260" t="str">
            <v>CGPFOODPROCESSING</v>
          </cell>
          <cell r="E260">
            <v>47.25</v>
          </cell>
        </row>
        <row r="261">
          <cell r="D261" t="str">
            <v>CGPGWCOMM</v>
          </cell>
          <cell r="E261">
            <v>7.6</v>
          </cell>
        </row>
        <row r="262">
          <cell r="D262" t="str">
            <v>CGPHAULFLAT-COMM</v>
          </cell>
          <cell r="E262">
            <v>105</v>
          </cell>
        </row>
        <row r="263">
          <cell r="D263" t="str">
            <v>CGPRL001.0YXX001TEMPC</v>
          </cell>
          <cell r="E263">
            <v>33.65</v>
          </cell>
        </row>
        <row r="264">
          <cell r="D264" t="str">
            <v>CGPRL001.5YXX001TEMPC</v>
          </cell>
          <cell r="E264">
            <v>6.69</v>
          </cell>
        </row>
        <row r="265">
          <cell r="D265" t="str">
            <v>CGPSL096.0G1W001SSCOMM</v>
          </cell>
          <cell r="E265">
            <v>27.82</v>
          </cell>
        </row>
        <row r="266">
          <cell r="D266" t="str">
            <v>CGPCOMMERCIAL RECYCLE</v>
          </cell>
          <cell r="E266" t="str">
            <v>Billcycle</v>
          </cell>
        </row>
        <row r="267">
          <cell r="D267" t="str">
            <v>CGPCLEAN1.5REC-COMM</v>
          </cell>
          <cell r="E267">
            <v>24.89</v>
          </cell>
        </row>
        <row r="268">
          <cell r="D268" t="str">
            <v>CGPCLEAN1REC-COMM</v>
          </cell>
          <cell r="E268">
            <v>24.89</v>
          </cell>
        </row>
        <row r="269">
          <cell r="D269" t="str">
            <v>CGPCLEAN2REC-COMM</v>
          </cell>
          <cell r="E269">
            <v>24.89</v>
          </cell>
        </row>
        <row r="270">
          <cell r="D270" t="str">
            <v>CGPCLEAN3REC-COMM</v>
          </cell>
          <cell r="E270">
            <v>24.89</v>
          </cell>
        </row>
        <row r="271">
          <cell r="D271" t="str">
            <v>CGPCLEAN4REC-COMM</v>
          </cell>
          <cell r="E271">
            <v>40.43</v>
          </cell>
        </row>
        <row r="272">
          <cell r="D272" t="str">
            <v>CGPCLEAN5REC-COMM</v>
          </cell>
          <cell r="E272">
            <v>46.73</v>
          </cell>
        </row>
        <row r="273">
          <cell r="D273" t="str">
            <v>CGPCLEAN64REC-COMM</v>
          </cell>
          <cell r="E273">
            <v>23.1</v>
          </cell>
        </row>
        <row r="274">
          <cell r="D274" t="str">
            <v>CGPCLEAN6REC-COMM</v>
          </cell>
          <cell r="E274">
            <v>51.98</v>
          </cell>
        </row>
        <row r="275">
          <cell r="D275" t="str">
            <v>CGPCLEAN96REC-COMM</v>
          </cell>
          <cell r="E275">
            <v>23.1</v>
          </cell>
        </row>
        <row r="276">
          <cell r="D276" t="str">
            <v>CGPCLEANRECOVER1.5-COMM</v>
          </cell>
          <cell r="E276">
            <v>50.85</v>
          </cell>
        </row>
        <row r="277">
          <cell r="D277" t="str">
            <v>CGPCLEANRECOVER1-COMM</v>
          </cell>
          <cell r="E277">
            <v>44.97</v>
          </cell>
        </row>
        <row r="278">
          <cell r="D278" t="str">
            <v>CGPCLEANRECOVER2-COMM</v>
          </cell>
          <cell r="E278">
            <v>57.02</v>
          </cell>
        </row>
        <row r="279">
          <cell r="D279" t="str">
            <v>CGPCLEANRECOVER3-COMM</v>
          </cell>
          <cell r="E279">
            <v>0</v>
          </cell>
        </row>
        <row r="280">
          <cell r="D280" t="str">
            <v>CGPCLEANRECOVER4-COMM</v>
          </cell>
          <cell r="E280">
            <v>0</v>
          </cell>
        </row>
        <row r="281">
          <cell r="D281" t="str">
            <v>CGPCLEANRECOVER5-COMM</v>
          </cell>
          <cell r="E281">
            <v>114.45</v>
          </cell>
        </row>
        <row r="282">
          <cell r="D282" t="str">
            <v>CGPCLEANRECOVER64-COMM</v>
          </cell>
          <cell r="E282">
            <v>42.39</v>
          </cell>
        </row>
        <row r="283">
          <cell r="D283" t="str">
            <v>CGPCLEANRECOVER6-COMM</v>
          </cell>
          <cell r="E283">
            <v>0</v>
          </cell>
        </row>
        <row r="284">
          <cell r="D284" t="str">
            <v>CGPCLEANRECOVER96-COMM</v>
          </cell>
          <cell r="E284">
            <v>42.39</v>
          </cell>
        </row>
        <row r="285">
          <cell r="D285" t="str">
            <v>CGPEP64SS-COMM</v>
          </cell>
          <cell r="E285">
            <v>43.26</v>
          </cell>
        </row>
        <row r="286">
          <cell r="D286" t="str">
            <v>CGPEXTRA96FOOD-COMM</v>
          </cell>
          <cell r="E286">
            <v>10.59</v>
          </cell>
        </row>
        <row r="287">
          <cell r="D287" t="str">
            <v>CGPEXTRA96GLS-COMM</v>
          </cell>
          <cell r="E287">
            <v>24.15</v>
          </cell>
        </row>
        <row r="288">
          <cell r="D288" t="str">
            <v>CGPFL002.0Y3W001SS</v>
          </cell>
          <cell r="E288">
            <v>395.64</v>
          </cell>
        </row>
        <row r="289">
          <cell r="D289" t="str">
            <v>CGPLCKRECC</v>
          </cell>
          <cell r="E289">
            <v>5.25</v>
          </cell>
        </row>
        <row r="290">
          <cell r="D290" t="str">
            <v>CGPRENTRECCNT-COMM</v>
          </cell>
          <cell r="E290">
            <v>6</v>
          </cell>
        </row>
        <row r="291">
          <cell r="D291" t="str">
            <v>CGPRL001.0Y1M001OP</v>
          </cell>
          <cell r="E291">
            <v>24.56</v>
          </cell>
        </row>
        <row r="292">
          <cell r="D292" t="str">
            <v>CGPRL001.0Y1W001OP</v>
          </cell>
          <cell r="E292">
            <v>60.77</v>
          </cell>
        </row>
        <row r="293">
          <cell r="D293" t="str">
            <v>CGPRL001.0YEO001OP</v>
          </cell>
          <cell r="E293">
            <v>37.979999999999997</v>
          </cell>
        </row>
        <row r="294">
          <cell r="D294" t="str">
            <v>CGPRL001.5Y1M001OP</v>
          </cell>
          <cell r="E294">
            <v>48.7</v>
          </cell>
        </row>
        <row r="295">
          <cell r="D295" t="str">
            <v>CGPRL001.5Y1W001OP</v>
          </cell>
          <cell r="E295">
            <v>88.82</v>
          </cell>
        </row>
        <row r="296">
          <cell r="D296" t="str">
            <v>CGPRL001.5YEO001OP</v>
          </cell>
          <cell r="E296">
            <v>65.739999999999995</v>
          </cell>
        </row>
        <row r="297">
          <cell r="D297" t="str">
            <v>CGPRL002.0Y1M001OP</v>
          </cell>
          <cell r="E297">
            <v>54.85</v>
          </cell>
        </row>
        <row r="298">
          <cell r="D298" t="str">
            <v>CGPRL002.0Y1W001OP</v>
          </cell>
          <cell r="E298">
            <v>109.85</v>
          </cell>
        </row>
        <row r="299">
          <cell r="D299" t="str">
            <v>CGPRL002.0YEO001OP</v>
          </cell>
          <cell r="E299">
            <v>81.09</v>
          </cell>
        </row>
        <row r="300">
          <cell r="D300" t="str">
            <v>CGPRL065.0G1M001OPIN</v>
          </cell>
          <cell r="E300">
            <v>14.33</v>
          </cell>
        </row>
        <row r="301">
          <cell r="D301" t="str">
            <v>CGPTIMECOMREC-COMM</v>
          </cell>
          <cell r="E301">
            <v>115</v>
          </cell>
        </row>
        <row r="302">
          <cell r="D302" t="str">
            <v>CGPWIREC-COMM</v>
          </cell>
          <cell r="E302">
            <v>7.35</v>
          </cell>
        </row>
        <row r="303">
          <cell r="D303" t="str">
            <v>CGPROLLOFF</v>
          </cell>
          <cell r="E303" t="str">
            <v>Billcycle</v>
          </cell>
        </row>
        <row r="304">
          <cell r="D304" t="str">
            <v>CGPRENTDAY-RO</v>
          </cell>
          <cell r="E304">
            <v>1.67</v>
          </cell>
        </row>
        <row r="305">
          <cell r="D305" t="str">
            <v>CGPTIMEREC-RO</v>
          </cell>
          <cell r="E305">
            <v>0</v>
          </cell>
        </row>
        <row r="306">
          <cell r="D306" t="str">
            <v>OtherCONTRACT</v>
          </cell>
          <cell r="E306">
            <v>0</v>
          </cell>
        </row>
        <row r="307">
          <cell r="D307" t="str">
            <v>OtherCOMMERCIAL</v>
          </cell>
          <cell r="E307" t="str">
            <v>Billcycle</v>
          </cell>
        </row>
        <row r="308">
          <cell r="D308" t="str">
            <v>OtherCANCOUNTFD95-COMM</v>
          </cell>
          <cell r="E308">
            <v>4.6100000000000003</v>
          </cell>
        </row>
        <row r="309">
          <cell r="D309" t="str">
            <v>OtherDELFW-COMM</v>
          </cell>
          <cell r="E309">
            <v>19.84</v>
          </cell>
        </row>
        <row r="310">
          <cell r="D310" t="str">
            <v>OtherFDWASTE-COMM</v>
          </cell>
          <cell r="E310">
            <v>0</v>
          </cell>
        </row>
        <row r="311">
          <cell r="D311" t="str">
            <v>OtherFL001.0Y1W001</v>
          </cell>
          <cell r="E311">
            <v>1.28</v>
          </cell>
        </row>
        <row r="312">
          <cell r="D312" t="str">
            <v>OtherFL002.0Y1W001</v>
          </cell>
          <cell r="E312">
            <v>1.1499999999999999</v>
          </cell>
        </row>
        <row r="313">
          <cell r="D313" t="str">
            <v>OtherFL004.0Y1W001</v>
          </cell>
          <cell r="E313">
            <v>3.35</v>
          </cell>
        </row>
        <row r="314">
          <cell r="D314" t="str">
            <v>OtherFL006.0Y1W001</v>
          </cell>
          <cell r="E314">
            <v>9.8000000000000007</v>
          </cell>
        </row>
        <row r="315">
          <cell r="D315" t="str">
            <v>OtherGWCOMM</v>
          </cell>
          <cell r="E315">
            <v>7.6</v>
          </cell>
        </row>
        <row r="316">
          <cell r="D316" t="str">
            <v>OtherLCKC</v>
          </cell>
          <cell r="E316">
            <v>10</v>
          </cell>
        </row>
        <row r="317">
          <cell r="D317" t="str">
            <v>OtherRL001.0YXX001TEMPC</v>
          </cell>
          <cell r="E317">
            <v>33.65</v>
          </cell>
        </row>
        <row r="318">
          <cell r="D318" t="str">
            <v>OtherRL001.5YXX001TEMPC</v>
          </cell>
          <cell r="E318">
            <v>6.69</v>
          </cell>
        </row>
        <row r="319">
          <cell r="D319" t="str">
            <v>OtherSL035.0G1W001COMM</v>
          </cell>
          <cell r="E319">
            <v>13.89</v>
          </cell>
        </row>
        <row r="320">
          <cell r="D320" t="str">
            <v>OtherSL065.0G1W001COMM</v>
          </cell>
          <cell r="E320">
            <v>20.52</v>
          </cell>
        </row>
        <row r="321">
          <cell r="D321" t="str">
            <v>OtherSL095.0G1W001COMM</v>
          </cell>
          <cell r="E321">
            <v>27.45</v>
          </cell>
        </row>
        <row r="322">
          <cell r="D322" t="str">
            <v>OtherSL096.0G1W001SSCOMM</v>
          </cell>
          <cell r="E322">
            <v>27.82</v>
          </cell>
        </row>
        <row r="323">
          <cell r="D323" t="str">
            <v>OtherTIME-COMM</v>
          </cell>
          <cell r="E323">
            <v>85</v>
          </cell>
        </row>
        <row r="324">
          <cell r="D324" t="str">
            <v>OtherCOMMERCIAL RECYCLE</v>
          </cell>
          <cell r="E324" t="str">
            <v>Billcycle</v>
          </cell>
        </row>
        <row r="325">
          <cell r="D325" t="str">
            <v>OtherCLEAN64REC-COMM</v>
          </cell>
          <cell r="E325">
            <v>23.1</v>
          </cell>
        </row>
        <row r="326">
          <cell r="D326" t="str">
            <v>OtherCLEANRECOVER64-COMM</v>
          </cell>
          <cell r="E326">
            <v>42.39</v>
          </cell>
        </row>
        <row r="327">
          <cell r="D327" t="str">
            <v>OtherEP64SS-COMM</v>
          </cell>
          <cell r="E327">
            <v>43.26</v>
          </cell>
        </row>
        <row r="328">
          <cell r="D328" t="str">
            <v>OtherFL002.0Y1W001BOCC</v>
          </cell>
          <cell r="E328">
            <v>32</v>
          </cell>
        </row>
        <row r="329">
          <cell r="D329" t="str">
            <v>OtherFL002.0Y1W001OCC</v>
          </cell>
          <cell r="E329">
            <v>64</v>
          </cell>
        </row>
        <row r="330">
          <cell r="D330" t="str">
            <v>OtherFL002.0Y2W001BCMGL</v>
          </cell>
          <cell r="E330">
            <v>0</v>
          </cell>
        </row>
        <row r="331">
          <cell r="D331" t="str">
            <v>OtherFL002.0Y2W001BOCC</v>
          </cell>
          <cell r="E331">
            <v>57</v>
          </cell>
        </row>
        <row r="332">
          <cell r="D332" t="str">
            <v>OtherFL002.0Y3W001BOCC</v>
          </cell>
          <cell r="E332">
            <v>82</v>
          </cell>
        </row>
        <row r="333">
          <cell r="D333" t="str">
            <v>OtherFL002.0Y4W001BOCC</v>
          </cell>
          <cell r="E333">
            <v>107.5</v>
          </cell>
        </row>
        <row r="334">
          <cell r="D334" t="str">
            <v>OtherFL002.0Y5W001BOCC</v>
          </cell>
          <cell r="E334">
            <v>132.5</v>
          </cell>
        </row>
        <row r="335">
          <cell r="D335" t="str">
            <v>OtherFL005.0Y1W001BOCC</v>
          </cell>
          <cell r="E335">
            <v>66</v>
          </cell>
        </row>
        <row r="336">
          <cell r="D336" t="str">
            <v>OtherFL005.0Y1W001OCC</v>
          </cell>
          <cell r="E336">
            <v>132</v>
          </cell>
        </row>
        <row r="337">
          <cell r="D337" t="str">
            <v>OtherFL005.0Y2W001BOCC</v>
          </cell>
          <cell r="E337">
            <v>118.5</v>
          </cell>
        </row>
        <row r="338">
          <cell r="D338" t="str">
            <v>OtherFL005.0Y3W001BOCC</v>
          </cell>
          <cell r="E338">
            <v>171</v>
          </cell>
        </row>
        <row r="339">
          <cell r="D339" t="str">
            <v>OtherFL005.0Y4W001BOCC</v>
          </cell>
          <cell r="E339">
            <v>223</v>
          </cell>
        </row>
        <row r="340">
          <cell r="D340" t="str">
            <v>OtherFL005.0Y5W001BOCC</v>
          </cell>
          <cell r="E340">
            <v>262.5</v>
          </cell>
        </row>
        <row r="341">
          <cell r="D341" t="str">
            <v>OtherFL005.0YEO001OCC</v>
          </cell>
          <cell r="E341">
            <v>132</v>
          </cell>
        </row>
        <row r="342">
          <cell r="D342" t="str">
            <v>OtherLCKRECC</v>
          </cell>
          <cell r="E342">
            <v>5.25</v>
          </cell>
        </row>
        <row r="343">
          <cell r="D343" t="str">
            <v>OtherMFWBINS</v>
          </cell>
          <cell r="E343">
            <v>3.99</v>
          </cell>
        </row>
        <row r="344">
          <cell r="D344" t="str">
            <v>OtherRECBINSCOMSVC</v>
          </cell>
          <cell r="E344">
            <v>7</v>
          </cell>
        </row>
        <row r="345">
          <cell r="D345" t="str">
            <v>OtherRECTOTES</v>
          </cell>
          <cell r="E345">
            <v>0.5</v>
          </cell>
        </row>
        <row r="346">
          <cell r="D346" t="str">
            <v>OtherRENTDAYREC-RO</v>
          </cell>
          <cell r="E346">
            <v>1.67</v>
          </cell>
        </row>
        <row r="347">
          <cell r="D347" t="str">
            <v>OtherRENTRECCNT-COMM</v>
          </cell>
          <cell r="E347">
            <v>6</v>
          </cell>
        </row>
        <row r="348">
          <cell r="D348" t="str">
            <v>OtherRL001.0Y1M001OP</v>
          </cell>
          <cell r="E348">
            <v>28</v>
          </cell>
        </row>
        <row r="349">
          <cell r="D349" t="str">
            <v>OtherRL001.0Y1W001OP</v>
          </cell>
          <cell r="E349">
            <v>68</v>
          </cell>
        </row>
        <row r="350">
          <cell r="D350" t="str">
            <v>OtherRL001.0YEO001OP</v>
          </cell>
          <cell r="E350">
            <v>43</v>
          </cell>
        </row>
        <row r="351">
          <cell r="D351" t="str">
            <v>OtherRL001.5Y1M001OP</v>
          </cell>
          <cell r="E351">
            <v>55</v>
          </cell>
        </row>
        <row r="352">
          <cell r="D352" t="str">
            <v>OtherRL001.5Y1W001OP</v>
          </cell>
          <cell r="E352">
            <v>100</v>
          </cell>
        </row>
        <row r="353">
          <cell r="D353" t="str">
            <v>OtherRL001.5YEO001OP</v>
          </cell>
          <cell r="E353">
            <v>75</v>
          </cell>
        </row>
        <row r="354">
          <cell r="D354" t="str">
            <v>OtherRL002.0Y1M001OCC</v>
          </cell>
          <cell r="E354">
            <v>64</v>
          </cell>
        </row>
        <row r="355">
          <cell r="D355" t="str">
            <v>OtherRL002.0Y1M001OP</v>
          </cell>
          <cell r="E355">
            <v>62</v>
          </cell>
        </row>
        <row r="356">
          <cell r="D356" t="str">
            <v>OtherRL002.0Y1W001OCC</v>
          </cell>
          <cell r="E356">
            <v>64</v>
          </cell>
        </row>
        <row r="357">
          <cell r="D357" t="str">
            <v>OtherRL002.0Y1W001OP</v>
          </cell>
          <cell r="E357">
            <v>124</v>
          </cell>
        </row>
        <row r="358">
          <cell r="D358" t="str">
            <v>OtherRL002.0Y2W001OCC</v>
          </cell>
          <cell r="E358">
            <v>114</v>
          </cell>
        </row>
        <row r="359">
          <cell r="D359" t="str">
            <v>OtherRL002.0Y3W001OCC</v>
          </cell>
          <cell r="E359">
            <v>164</v>
          </cell>
        </row>
        <row r="360">
          <cell r="D360" t="str">
            <v>OtherRL002.0YEO001OCC</v>
          </cell>
          <cell r="E360">
            <v>64</v>
          </cell>
        </row>
        <row r="361">
          <cell r="D361" t="str">
            <v>OtherRL002.0YEO001OP</v>
          </cell>
          <cell r="E361">
            <v>91</v>
          </cell>
        </row>
        <row r="362">
          <cell r="D362" t="str">
            <v>OtherRL065.0G1M001OPIN</v>
          </cell>
          <cell r="E362">
            <v>14.33</v>
          </cell>
        </row>
        <row r="363">
          <cell r="D363" t="str">
            <v>OtherRL096.0G1W001OPIN</v>
          </cell>
          <cell r="E363">
            <v>25</v>
          </cell>
        </row>
        <row r="364">
          <cell r="D364" t="str">
            <v>OtherRL096.0G1W001OPOUT</v>
          </cell>
          <cell r="E364">
            <v>25</v>
          </cell>
        </row>
        <row r="365">
          <cell r="D365" t="str">
            <v>OtherRL096.0G1W002OPIN</v>
          </cell>
          <cell r="E365">
            <v>66</v>
          </cell>
        </row>
        <row r="366">
          <cell r="D366" t="str">
            <v>OtherRL096.0G1W002OPOUT</v>
          </cell>
          <cell r="E366">
            <v>50</v>
          </cell>
        </row>
        <row r="367">
          <cell r="D367" t="str">
            <v>OtherRL096.0GEO001OPOUT</v>
          </cell>
          <cell r="E367">
            <v>20</v>
          </cell>
        </row>
        <row r="368">
          <cell r="D368" t="str">
            <v>OtherSL064.0G1M001BCMGLIN</v>
          </cell>
          <cell r="E368">
            <v>0</v>
          </cell>
        </row>
        <row r="369">
          <cell r="D369" t="str">
            <v>OtherSL064.0G1M001SCMGLIN</v>
          </cell>
          <cell r="E369">
            <v>0</v>
          </cell>
        </row>
        <row r="370">
          <cell r="D370" t="str">
            <v>OtherSL064.0G1M001SCMGLOUT</v>
          </cell>
          <cell r="E370">
            <v>0</v>
          </cell>
        </row>
        <row r="371">
          <cell r="D371" t="str">
            <v>OtherSL064.0G1W001SCMGLIN</v>
          </cell>
          <cell r="E371">
            <v>0</v>
          </cell>
        </row>
        <row r="372">
          <cell r="D372" t="str">
            <v>OtherSL064.0G1W001SCMGLOUT</v>
          </cell>
          <cell r="E372">
            <v>0</v>
          </cell>
        </row>
        <row r="373">
          <cell r="D373" t="str">
            <v>OtherSL064.0GEO001SCMGLIN</v>
          </cell>
          <cell r="E373">
            <v>0</v>
          </cell>
        </row>
        <row r="374">
          <cell r="D374" t="str">
            <v>OtherSL064.0GEO001SCMGLOUT</v>
          </cell>
          <cell r="E374">
            <v>0</v>
          </cell>
        </row>
        <row r="375">
          <cell r="D375" t="str">
            <v>OtherSL096.0G1M001BCMGLOUT</v>
          </cell>
          <cell r="E375">
            <v>11.13</v>
          </cell>
        </row>
        <row r="376">
          <cell r="D376" t="str">
            <v>OtherSL096.0G1W001BCMGLOUT</v>
          </cell>
          <cell r="E376">
            <v>13.91</v>
          </cell>
        </row>
        <row r="377">
          <cell r="D377" t="str">
            <v>OtherWIREC-COMM</v>
          </cell>
          <cell r="E377">
            <v>7.35</v>
          </cell>
        </row>
        <row r="378">
          <cell r="D378" t="str">
            <v>OtherRESIDENTIAL</v>
          </cell>
          <cell r="E378" t="str">
            <v>Billcycle</v>
          </cell>
        </row>
        <row r="379">
          <cell r="D379" t="str">
            <v>OtherGWONLYRES</v>
          </cell>
          <cell r="E379">
            <v>5.39</v>
          </cell>
        </row>
        <row r="380">
          <cell r="D380" t="str">
            <v>OtherROLLOFF</v>
          </cell>
          <cell r="E380" t="str">
            <v>Billcycle</v>
          </cell>
        </row>
        <row r="381">
          <cell r="D381" t="str">
            <v>OtherCLEAN-RO</v>
          </cell>
          <cell r="E381">
            <v>84.17</v>
          </cell>
        </row>
        <row r="382">
          <cell r="D382" t="str">
            <v>OtherMRFPROC</v>
          </cell>
          <cell r="E382">
            <v>70</v>
          </cell>
        </row>
        <row r="383">
          <cell r="D383" t="str">
            <v>OtherTIME-RO</v>
          </cell>
          <cell r="E383">
            <v>72</v>
          </cell>
        </row>
        <row r="384">
          <cell r="D384" t="str">
            <v>PacificLACEY</v>
          </cell>
          <cell r="E384">
            <v>0</v>
          </cell>
        </row>
        <row r="385">
          <cell r="D385" t="str">
            <v>PacificACCOUNTING ADJUSTMENTS</v>
          </cell>
          <cell r="E385" t="str">
            <v>Billcycle</v>
          </cell>
        </row>
        <row r="386">
          <cell r="D386" t="str">
            <v>PacificRETCCC</v>
          </cell>
          <cell r="E386">
            <v>20.46</v>
          </cell>
        </row>
        <row r="387">
          <cell r="D387" t="str">
            <v>PacificRETCKC</v>
          </cell>
          <cell r="E387">
            <v>20.46</v>
          </cell>
        </row>
        <row r="388">
          <cell r="D388" t="str">
            <v>PacificCOMMERCIAL</v>
          </cell>
          <cell r="E388" t="str">
            <v>Billcycle</v>
          </cell>
        </row>
        <row r="389">
          <cell r="D389" t="str">
            <v>PacificACCESS-COMM</v>
          </cell>
          <cell r="E389">
            <v>12.3</v>
          </cell>
        </row>
        <row r="390">
          <cell r="D390" t="str">
            <v>PacificCANCOUNT5+-COMM</v>
          </cell>
          <cell r="E390">
            <v>2.27</v>
          </cell>
        </row>
        <row r="391">
          <cell r="D391" t="str">
            <v>PacificCANCOUNT5-COMM</v>
          </cell>
          <cell r="E391">
            <v>2.4700000000000002</v>
          </cell>
        </row>
        <row r="392">
          <cell r="D392" t="str">
            <v>PacificCANCOUNT65-COMM</v>
          </cell>
          <cell r="E392">
            <v>4.74</v>
          </cell>
        </row>
        <row r="393">
          <cell r="D393" t="str">
            <v>PacificCANCOUNT95-COMM</v>
          </cell>
          <cell r="E393">
            <v>6.34</v>
          </cell>
        </row>
        <row r="394">
          <cell r="D394" t="str">
            <v>PacificCANCOUNTCARRY-COMM</v>
          </cell>
          <cell r="E394">
            <v>2.91</v>
          </cell>
        </row>
        <row r="395">
          <cell r="D395" t="str">
            <v>PacificCANCOUNTFD95-COMM</v>
          </cell>
          <cell r="E395">
            <v>3.39</v>
          </cell>
        </row>
        <row r="396">
          <cell r="D396" t="str">
            <v>PacificCLEAN1.5-COMM</v>
          </cell>
          <cell r="E396">
            <v>30.69</v>
          </cell>
        </row>
        <row r="397">
          <cell r="D397" t="str">
            <v>PacificCLEAN1-COMM</v>
          </cell>
          <cell r="E397">
            <v>30.69</v>
          </cell>
        </row>
        <row r="398">
          <cell r="D398" t="str">
            <v>PacificCLEAN1FD-COMM</v>
          </cell>
          <cell r="E398">
            <v>0</v>
          </cell>
        </row>
        <row r="399">
          <cell r="D399" t="str">
            <v>PacificCLEAN2-COMM</v>
          </cell>
          <cell r="E399">
            <v>30.69</v>
          </cell>
        </row>
        <row r="400">
          <cell r="D400" t="str">
            <v>PacificCLEAN2FD-COMM</v>
          </cell>
          <cell r="E400">
            <v>0</v>
          </cell>
        </row>
        <row r="401">
          <cell r="D401" t="str">
            <v>PacificCLEAN3-COMM</v>
          </cell>
          <cell r="E401">
            <v>30.69</v>
          </cell>
        </row>
        <row r="402">
          <cell r="D402" t="str">
            <v>PacificCLEAN3FD-COMM</v>
          </cell>
          <cell r="E402">
            <v>0</v>
          </cell>
        </row>
        <row r="403">
          <cell r="D403" t="str">
            <v>PacificCLEAN4-COMM</v>
          </cell>
          <cell r="E403">
            <v>30.69</v>
          </cell>
        </row>
        <row r="404">
          <cell r="D404" t="str">
            <v>PacificCLEAN4FD-COMM</v>
          </cell>
          <cell r="E404">
            <v>0</v>
          </cell>
        </row>
        <row r="405">
          <cell r="D405" t="str">
            <v>PacificCLEAN5-COMM</v>
          </cell>
          <cell r="E405">
            <v>38.35</v>
          </cell>
        </row>
        <row r="406">
          <cell r="D406" t="str">
            <v>PacificCLEAN5FD-COMM</v>
          </cell>
          <cell r="E406">
            <v>0</v>
          </cell>
        </row>
        <row r="407">
          <cell r="D407" t="str">
            <v>PacificCLEAN6-COMM</v>
          </cell>
          <cell r="E407">
            <v>46.02</v>
          </cell>
        </row>
        <row r="408">
          <cell r="D408" t="str">
            <v>PacificCLEAN6FD-COMM</v>
          </cell>
          <cell r="E408">
            <v>0</v>
          </cell>
        </row>
        <row r="409">
          <cell r="D409" t="str">
            <v>PacificCLEAN96FD-COMM</v>
          </cell>
          <cell r="E409">
            <v>0</v>
          </cell>
        </row>
        <row r="410">
          <cell r="D410" t="str">
            <v>PacificCLEANCART-COMM</v>
          </cell>
          <cell r="E410">
            <v>5.2</v>
          </cell>
        </row>
        <row r="411">
          <cell r="D411" t="str">
            <v>PacificDEL1.5TEMP-COMM</v>
          </cell>
          <cell r="E411">
            <v>32.43</v>
          </cell>
        </row>
        <row r="412">
          <cell r="D412" t="str">
            <v>PacificDEL1TEMP-COMM</v>
          </cell>
          <cell r="E412">
            <v>32.43</v>
          </cell>
        </row>
        <row r="413">
          <cell r="D413" t="str">
            <v>PacificDEL2TEMP-COMM</v>
          </cell>
          <cell r="E413">
            <v>32.43</v>
          </cell>
        </row>
        <row r="414">
          <cell r="D414" t="str">
            <v>PacificDEL3TEMP-COMM</v>
          </cell>
          <cell r="E414">
            <v>32.43</v>
          </cell>
        </row>
        <row r="415">
          <cell r="D415" t="str">
            <v>PacificDEL4TEMP-COMM</v>
          </cell>
          <cell r="E415">
            <v>32.43</v>
          </cell>
        </row>
        <row r="416">
          <cell r="D416" t="str">
            <v>PacificDEL5TEMP-COMM</v>
          </cell>
          <cell r="E416">
            <v>32.43</v>
          </cell>
        </row>
        <row r="417">
          <cell r="D417" t="str">
            <v>PacificDEL6TEMP-COMM</v>
          </cell>
          <cell r="E417">
            <v>32.43</v>
          </cell>
        </row>
        <row r="418">
          <cell r="D418" t="str">
            <v>PacificDIST1CAN-COMM</v>
          </cell>
          <cell r="E418">
            <v>13.48</v>
          </cell>
        </row>
        <row r="419">
          <cell r="D419" t="str">
            <v>PacificDIST2CAN-COMM</v>
          </cell>
          <cell r="E419">
            <v>21.39</v>
          </cell>
        </row>
        <row r="420">
          <cell r="D420" t="str">
            <v>PacificDIST3CAN-COMM</v>
          </cell>
          <cell r="E420">
            <v>32.090000000000003</v>
          </cell>
        </row>
        <row r="421">
          <cell r="D421" t="str">
            <v>PacificDIST4CAN-COMM</v>
          </cell>
          <cell r="E421">
            <v>42.78</v>
          </cell>
        </row>
        <row r="422">
          <cell r="D422" t="str">
            <v>PacificDIST5+CANS-COMM</v>
          </cell>
          <cell r="E422">
            <v>10.7</v>
          </cell>
        </row>
        <row r="423">
          <cell r="D423" t="str">
            <v>PacificDIST5CAN-COMM</v>
          </cell>
          <cell r="E423">
            <v>53.48</v>
          </cell>
        </row>
        <row r="424">
          <cell r="D424" t="str">
            <v>PacificDRIVEIN1000-COMM</v>
          </cell>
          <cell r="E424">
            <v>9.6999999999999993</v>
          </cell>
        </row>
        <row r="425">
          <cell r="D425" t="str">
            <v>PacificDRIVEIN125WKLY-COMM</v>
          </cell>
          <cell r="E425">
            <v>1.45</v>
          </cell>
        </row>
        <row r="426">
          <cell r="D426" t="str">
            <v>PacificDRIVEIN-COMM</v>
          </cell>
          <cell r="E426">
            <v>6.41</v>
          </cell>
        </row>
        <row r="427">
          <cell r="D427" t="str">
            <v>PacificEP1.5-COMM</v>
          </cell>
          <cell r="E427">
            <v>26.17</v>
          </cell>
        </row>
        <row r="428">
          <cell r="D428" t="str">
            <v>PacificEP1.5FD-COMM</v>
          </cell>
          <cell r="E428">
            <v>67.44</v>
          </cell>
        </row>
        <row r="429">
          <cell r="D429" t="str">
            <v>PacificEP1-COMM</v>
          </cell>
          <cell r="E429">
            <v>20.170000000000002</v>
          </cell>
        </row>
        <row r="430">
          <cell r="D430" t="str">
            <v>PacificEP2CMP-COMM</v>
          </cell>
          <cell r="E430">
            <v>85.1</v>
          </cell>
        </row>
        <row r="431">
          <cell r="D431" t="str">
            <v>PacificEP2-COMM</v>
          </cell>
          <cell r="E431">
            <v>32.43</v>
          </cell>
        </row>
        <row r="432">
          <cell r="D432" t="str">
            <v>PacificEP2FD-COMM</v>
          </cell>
          <cell r="E432">
            <v>81.59</v>
          </cell>
        </row>
        <row r="433">
          <cell r="D433" t="str">
            <v>PacificEP3CMP-COMM</v>
          </cell>
          <cell r="E433">
            <v>114.1</v>
          </cell>
        </row>
        <row r="434">
          <cell r="D434" t="str">
            <v>PacificEP3-COMM</v>
          </cell>
          <cell r="E434">
            <v>47.48</v>
          </cell>
        </row>
        <row r="435">
          <cell r="D435" t="str">
            <v>PacificEP3FD-COMM</v>
          </cell>
          <cell r="E435">
            <v>0</v>
          </cell>
        </row>
        <row r="436">
          <cell r="D436" t="str">
            <v>PacificEP4CMP-COMM</v>
          </cell>
          <cell r="E436">
            <v>141.57</v>
          </cell>
        </row>
        <row r="437">
          <cell r="D437" t="str">
            <v>PacificEP4-COMM</v>
          </cell>
          <cell r="E437">
            <v>58.23</v>
          </cell>
        </row>
        <row r="438">
          <cell r="D438" t="str">
            <v>PacificEP4FD-COMM</v>
          </cell>
          <cell r="E438">
            <v>0</v>
          </cell>
        </row>
        <row r="439">
          <cell r="D439" t="str">
            <v>PacificEP5-COMM</v>
          </cell>
          <cell r="E439">
            <v>68.48</v>
          </cell>
        </row>
        <row r="440">
          <cell r="D440" t="str">
            <v>PacificEP5FD-COMM</v>
          </cell>
          <cell r="E440">
            <v>0</v>
          </cell>
        </row>
        <row r="441">
          <cell r="D441" t="str">
            <v>PacificEP6-COMM</v>
          </cell>
          <cell r="E441">
            <v>78.650000000000006</v>
          </cell>
        </row>
        <row r="442">
          <cell r="D442" t="str">
            <v>PacificEP96GW-COMM</v>
          </cell>
          <cell r="E442">
            <v>11.47</v>
          </cell>
        </row>
        <row r="443">
          <cell r="D443" t="str">
            <v>PacificEQUIP-COMM</v>
          </cell>
          <cell r="E443">
            <v>10</v>
          </cell>
        </row>
        <row r="444">
          <cell r="D444" t="str">
            <v>PacificEXTRA-COMM</v>
          </cell>
          <cell r="E444">
            <v>2.5299999999999998</v>
          </cell>
        </row>
        <row r="445">
          <cell r="D445" t="str">
            <v>PacificEXTRAGWC-COMM</v>
          </cell>
          <cell r="E445">
            <v>2.25</v>
          </cell>
        </row>
        <row r="446">
          <cell r="D446" t="str">
            <v>PacificEXTRAYDG-COM</v>
          </cell>
          <cell r="E446">
            <v>18.23</v>
          </cell>
        </row>
        <row r="447">
          <cell r="D447" t="str">
            <v>PacificFL001.0Y1W001</v>
          </cell>
          <cell r="E447">
            <v>82.19</v>
          </cell>
        </row>
        <row r="448">
          <cell r="D448" t="str">
            <v>PacificFL001.0Y1W001FOOD</v>
          </cell>
          <cell r="E448">
            <v>75.06</v>
          </cell>
        </row>
        <row r="449">
          <cell r="D449" t="str">
            <v>PacificFL001.0Y2W001</v>
          </cell>
          <cell r="E449">
            <v>150.47999999999999</v>
          </cell>
        </row>
        <row r="450">
          <cell r="D450" t="str">
            <v>PacificFL001.0Y3W001</v>
          </cell>
          <cell r="E450">
            <v>218.76</v>
          </cell>
        </row>
        <row r="451">
          <cell r="D451" t="str">
            <v>PacificFL001.0Y4W001</v>
          </cell>
          <cell r="E451">
            <v>287.05</v>
          </cell>
        </row>
        <row r="452">
          <cell r="D452" t="str">
            <v>PacificFL001.0Y5W001</v>
          </cell>
          <cell r="E452">
            <v>355.33</v>
          </cell>
        </row>
        <row r="453">
          <cell r="D453" t="str">
            <v>PacificFL001.0YEO001FOOD</v>
          </cell>
          <cell r="E453">
            <v>37.53</v>
          </cell>
        </row>
        <row r="454">
          <cell r="D454" t="str">
            <v>PacificFL001.0YEO001GW</v>
          </cell>
          <cell r="E454">
            <v>23.75</v>
          </cell>
        </row>
        <row r="455">
          <cell r="D455" t="str">
            <v>PacificFL001.0YXX001TEMPC</v>
          </cell>
          <cell r="E455">
            <v>17.05</v>
          </cell>
        </row>
        <row r="456">
          <cell r="D456" t="str">
            <v>PacificFL001.5Y1W001</v>
          </cell>
          <cell r="E456">
            <v>105.6</v>
          </cell>
        </row>
        <row r="457">
          <cell r="D457" t="str">
            <v>PacificFL001.5Y1W001FOOD</v>
          </cell>
          <cell r="E457">
            <v>92.86</v>
          </cell>
        </row>
        <row r="458">
          <cell r="D458" t="str">
            <v>PacificFL001.5Y2W001</v>
          </cell>
          <cell r="E458">
            <v>194.32</v>
          </cell>
        </row>
        <row r="459">
          <cell r="D459" t="str">
            <v>PacificFL001.5Y3W001</v>
          </cell>
          <cell r="E459">
            <v>283.05</v>
          </cell>
        </row>
        <row r="460">
          <cell r="D460" t="str">
            <v>PacificFL001.5Y4W001</v>
          </cell>
          <cell r="E460">
            <v>371.77</v>
          </cell>
        </row>
        <row r="461">
          <cell r="D461" t="str">
            <v>PacificFL001.5Y5W001</v>
          </cell>
          <cell r="E461">
            <v>460.49</v>
          </cell>
        </row>
        <row r="462">
          <cell r="D462" t="str">
            <v>PacificFL001.5YEO001FOOD</v>
          </cell>
          <cell r="E462">
            <v>46.44</v>
          </cell>
        </row>
        <row r="463">
          <cell r="D463" t="str">
            <v>PacificFL001.5YEO001RESIGW</v>
          </cell>
          <cell r="E463">
            <v>34.51</v>
          </cell>
        </row>
        <row r="464">
          <cell r="D464" t="str">
            <v>PacificFL001.5YXX001TEMPC</v>
          </cell>
          <cell r="E464">
            <v>23.41</v>
          </cell>
        </row>
        <row r="465">
          <cell r="D465" t="str">
            <v>PacificFL002.0Y1W001</v>
          </cell>
          <cell r="E465">
            <v>137.6</v>
          </cell>
        </row>
        <row r="466">
          <cell r="D466" t="str">
            <v>PacificFL002.0Y1W001CMP</v>
          </cell>
          <cell r="E466">
            <v>368.48</v>
          </cell>
        </row>
        <row r="467">
          <cell r="D467" t="str">
            <v>PacificFL002.0Y1W001FOOD</v>
          </cell>
          <cell r="E467">
            <v>121.17</v>
          </cell>
        </row>
        <row r="468">
          <cell r="D468" t="str">
            <v>PacificFL002.0Y2W001</v>
          </cell>
          <cell r="E468">
            <v>250.13</v>
          </cell>
        </row>
        <row r="469">
          <cell r="D469" t="str">
            <v>PacificFL002.0Y2W001CMP</v>
          </cell>
          <cell r="E469">
            <v>736.97</v>
          </cell>
        </row>
        <row r="470">
          <cell r="D470" t="str">
            <v>PacificFL002.0Y3W001</v>
          </cell>
          <cell r="E470">
            <v>362.67</v>
          </cell>
        </row>
        <row r="471">
          <cell r="D471" t="str">
            <v>PacificFL002.0Y3W001CMP</v>
          </cell>
          <cell r="E471">
            <v>1105.45</v>
          </cell>
        </row>
        <row r="472">
          <cell r="D472" t="str">
            <v>PacificFL002.0Y4W001</v>
          </cell>
          <cell r="E472">
            <v>475.21</v>
          </cell>
        </row>
        <row r="473">
          <cell r="D473" t="str">
            <v>PacificFL002.0Y4W001CMP</v>
          </cell>
          <cell r="E473">
            <v>1473.93</v>
          </cell>
        </row>
        <row r="474">
          <cell r="D474" t="str">
            <v>PacificFL002.0Y5W001</v>
          </cell>
          <cell r="E474">
            <v>587.74</v>
          </cell>
        </row>
        <row r="475">
          <cell r="D475" t="str">
            <v>PacificFL002.0Y5W001CMP</v>
          </cell>
          <cell r="E475">
            <v>1842.42</v>
          </cell>
        </row>
        <row r="476">
          <cell r="D476" t="str">
            <v>PacificFL002.0YEO001FOOD</v>
          </cell>
          <cell r="E476">
            <v>60.59</v>
          </cell>
        </row>
        <row r="477">
          <cell r="D477" t="str">
            <v>PacificFL002.0YXX001TEMPC</v>
          </cell>
          <cell r="E477">
            <v>29.78</v>
          </cell>
        </row>
        <row r="478">
          <cell r="D478" t="str">
            <v>PacificFL003.0Y1W001</v>
          </cell>
          <cell r="E478">
            <v>183.8</v>
          </cell>
        </row>
        <row r="479">
          <cell r="D479" t="str">
            <v>PacificFL003.0Y1W001CMP</v>
          </cell>
          <cell r="E479">
            <v>494.05</v>
          </cell>
        </row>
        <row r="480">
          <cell r="D480" t="str">
            <v>PacificFL003.0Y1W001FOOD</v>
          </cell>
          <cell r="E480">
            <v>0</v>
          </cell>
        </row>
        <row r="481">
          <cell r="D481" t="str">
            <v>PacificFL003.0Y2W001</v>
          </cell>
          <cell r="E481">
            <v>339.76</v>
          </cell>
        </row>
        <row r="482">
          <cell r="D482" t="str">
            <v>PacificFL003.0Y2W001CMP</v>
          </cell>
          <cell r="E482">
            <v>988.11</v>
          </cell>
        </row>
        <row r="483">
          <cell r="D483" t="str">
            <v>PacificFL003.0Y3W001</v>
          </cell>
          <cell r="E483">
            <v>495.73</v>
          </cell>
        </row>
        <row r="484">
          <cell r="D484" t="str">
            <v>PacificFL003.0Y3W001CMP</v>
          </cell>
          <cell r="E484">
            <v>1482.16</v>
          </cell>
        </row>
        <row r="485">
          <cell r="D485" t="str">
            <v>PacificFL003.0Y4W001</v>
          </cell>
          <cell r="E485">
            <v>651.70000000000005</v>
          </cell>
        </row>
        <row r="486">
          <cell r="D486" t="str">
            <v>PacificFL003.0Y4W001CMP</v>
          </cell>
          <cell r="E486">
            <v>1976.21</v>
          </cell>
        </row>
        <row r="487">
          <cell r="D487" t="str">
            <v>PacificFL003.0Y5W001</v>
          </cell>
          <cell r="E487">
            <v>807.66</v>
          </cell>
        </row>
        <row r="488">
          <cell r="D488" t="str">
            <v>PacificFL003.0Y5W001CMP</v>
          </cell>
          <cell r="E488">
            <v>2470.27</v>
          </cell>
        </row>
        <row r="489">
          <cell r="D489" t="str">
            <v>PacificFL003.0YEO001FOOD</v>
          </cell>
          <cell r="E489">
            <v>0</v>
          </cell>
        </row>
        <row r="490">
          <cell r="D490" t="str">
            <v>PacificFL003.0YXX001TEMPC</v>
          </cell>
          <cell r="E490">
            <v>44.97</v>
          </cell>
        </row>
        <row r="491">
          <cell r="D491" t="str">
            <v>PacificFL004.0Y1W001</v>
          </cell>
          <cell r="E491">
            <v>237.81</v>
          </cell>
        </row>
        <row r="492">
          <cell r="D492" t="str">
            <v>PacificFL004.0Y1W001CMP</v>
          </cell>
          <cell r="E492">
            <v>613</v>
          </cell>
        </row>
        <row r="493">
          <cell r="D493" t="str">
            <v>PacificFL004.0Y1W001FOOD</v>
          </cell>
          <cell r="E493">
            <v>0</v>
          </cell>
        </row>
        <row r="494">
          <cell r="D494" t="str">
            <v>PacificFL004.0Y2W001</v>
          </cell>
          <cell r="E494">
            <v>435.48</v>
          </cell>
        </row>
        <row r="495">
          <cell r="D495" t="str">
            <v>PacificFL004.0Y2W001CMP</v>
          </cell>
          <cell r="E495">
            <v>1226</v>
          </cell>
        </row>
        <row r="496">
          <cell r="D496" t="str">
            <v>PacificFL004.0Y3W001</v>
          </cell>
          <cell r="E496">
            <v>633.14</v>
          </cell>
        </row>
        <row r="497">
          <cell r="D497" t="str">
            <v>PacificFL004.0Y3W001CMP</v>
          </cell>
          <cell r="E497">
            <v>1838.99</v>
          </cell>
        </row>
        <row r="498">
          <cell r="D498" t="str">
            <v>PacificFL004.0Y4W001</v>
          </cell>
          <cell r="E498">
            <v>830.81</v>
          </cell>
        </row>
        <row r="499">
          <cell r="D499" t="str">
            <v>PacificFL004.0Y4W001CMP</v>
          </cell>
          <cell r="E499">
            <v>2451.9899999999998</v>
          </cell>
        </row>
        <row r="500">
          <cell r="D500" t="str">
            <v>PacificFL004.0Y5W001</v>
          </cell>
          <cell r="E500">
            <v>1028.47</v>
          </cell>
        </row>
        <row r="501">
          <cell r="D501" t="str">
            <v>PacificFL004.0Y5W001CMP</v>
          </cell>
          <cell r="E501">
            <v>3064.99</v>
          </cell>
        </row>
        <row r="502">
          <cell r="D502" t="str">
            <v>PacificFL004.0YEO001FOOD</v>
          </cell>
          <cell r="E502">
            <v>0</v>
          </cell>
        </row>
        <row r="503">
          <cell r="D503" t="str">
            <v>PacificFL004.0YXX001TEMPC</v>
          </cell>
          <cell r="E503">
            <v>55.88</v>
          </cell>
        </row>
        <row r="504">
          <cell r="D504" t="str">
            <v>PacificFL005.0Y1W001</v>
          </cell>
          <cell r="E504">
            <v>287.11</v>
          </cell>
        </row>
        <row r="505">
          <cell r="D505" t="str">
            <v>PacificFL005.0Y1W001FOOD</v>
          </cell>
          <cell r="E505">
            <v>0</v>
          </cell>
        </row>
        <row r="506">
          <cell r="D506" t="str">
            <v>PacificFL005.0Y2W001</v>
          </cell>
          <cell r="E506">
            <v>525.21</v>
          </cell>
        </row>
        <row r="507">
          <cell r="D507" t="str">
            <v>PacificFL005.0Y3W001</v>
          </cell>
          <cell r="E507">
            <v>763.32</v>
          </cell>
        </row>
        <row r="508">
          <cell r="D508" t="str">
            <v>PacificFL005.0Y4W001</v>
          </cell>
          <cell r="E508">
            <v>1001.43</v>
          </cell>
        </row>
        <row r="509">
          <cell r="D509" t="str">
            <v>PacificFL005.0Y5W001</v>
          </cell>
          <cell r="E509">
            <v>1239.53</v>
          </cell>
        </row>
        <row r="510">
          <cell r="D510" t="str">
            <v>PacificFL005.0YEO001FOOD</v>
          </cell>
          <cell r="E510">
            <v>0</v>
          </cell>
        </row>
        <row r="511">
          <cell r="D511" t="str">
            <v>PacificFL005.0YXX001TEMPC</v>
          </cell>
          <cell r="E511">
            <v>66.239999999999995</v>
          </cell>
        </row>
        <row r="512">
          <cell r="D512" t="str">
            <v>PacificFL006.0Y1W001</v>
          </cell>
          <cell r="E512">
            <v>324.16000000000003</v>
          </cell>
        </row>
        <row r="513">
          <cell r="D513" t="str">
            <v>PacificFL006.0Y1W001FOOD</v>
          </cell>
          <cell r="E513">
            <v>0</v>
          </cell>
        </row>
        <row r="514">
          <cell r="D514" t="str">
            <v>PacificFL006.0Y2W001</v>
          </cell>
          <cell r="E514">
            <v>597.78</v>
          </cell>
        </row>
        <row r="515">
          <cell r="D515" t="str">
            <v>PacificFL006.0Y3W001</v>
          </cell>
          <cell r="E515">
            <v>871.39</v>
          </cell>
        </row>
        <row r="516">
          <cell r="D516" t="str">
            <v>PacificFL006.0Y4W001</v>
          </cell>
          <cell r="E516">
            <v>1145</v>
          </cell>
        </row>
        <row r="517">
          <cell r="D517" t="str">
            <v>PacificFL006.0Y5W001</v>
          </cell>
          <cell r="E517">
            <v>1418.61</v>
          </cell>
        </row>
        <row r="518">
          <cell r="D518" t="str">
            <v>PacificFL006.0YEO001FOOD</v>
          </cell>
          <cell r="E518">
            <v>0</v>
          </cell>
        </row>
        <row r="519">
          <cell r="D519" t="str">
            <v>PacificFL006.0YXX001TEMPC</v>
          </cell>
          <cell r="E519">
            <v>76.489999999999995</v>
          </cell>
        </row>
        <row r="520">
          <cell r="D520" t="str">
            <v>PacificFL3FD-OC</v>
          </cell>
          <cell r="E520">
            <v>0</v>
          </cell>
        </row>
        <row r="521">
          <cell r="D521" t="str">
            <v>PacificFOODPROCESSING</v>
          </cell>
          <cell r="E521">
            <v>47.25</v>
          </cell>
        </row>
        <row r="522">
          <cell r="D522" t="str">
            <v>PacificGWCOMM</v>
          </cell>
          <cell r="E522">
            <v>7.6</v>
          </cell>
        </row>
        <row r="523">
          <cell r="D523" t="str">
            <v>PacificHAULFLAT-COMM</v>
          </cell>
          <cell r="E523">
            <v>105</v>
          </cell>
        </row>
        <row r="524">
          <cell r="D524" t="str">
            <v>PacificLCKC</v>
          </cell>
          <cell r="E524">
            <v>12.3</v>
          </cell>
        </row>
        <row r="525">
          <cell r="D525" t="str">
            <v>PacificOFOWCONT-COMM</v>
          </cell>
          <cell r="E525">
            <v>6.17</v>
          </cell>
        </row>
        <row r="526">
          <cell r="D526" t="str">
            <v>PacificOS-COMM</v>
          </cell>
          <cell r="E526">
            <v>6.17</v>
          </cell>
        </row>
        <row r="527">
          <cell r="D527" t="str">
            <v>PacificPUREDEL-COMM</v>
          </cell>
          <cell r="E527">
            <v>18.93</v>
          </cell>
        </row>
        <row r="528">
          <cell r="D528" t="str">
            <v>PacificRECVALMF</v>
          </cell>
          <cell r="E528">
            <v>0.77</v>
          </cell>
        </row>
        <row r="529">
          <cell r="D529" t="str">
            <v>PacificREDELCART-COMM</v>
          </cell>
          <cell r="E529">
            <v>17.190000000000001</v>
          </cell>
        </row>
        <row r="530">
          <cell r="D530" t="str">
            <v>PacificREINSTATE-COMM</v>
          </cell>
          <cell r="E530">
            <v>11.25</v>
          </cell>
        </row>
        <row r="531">
          <cell r="D531" t="str">
            <v>PacificRENT1.5TEMP-COMM</v>
          </cell>
          <cell r="E531">
            <v>1.02</v>
          </cell>
        </row>
        <row r="532">
          <cell r="D532" t="str">
            <v>PacificRENT1TEMP-COMM</v>
          </cell>
          <cell r="E532">
            <v>0.77</v>
          </cell>
        </row>
        <row r="533">
          <cell r="D533" t="str">
            <v>PacificRENT2TEMP-COMM</v>
          </cell>
          <cell r="E533">
            <v>1.28</v>
          </cell>
        </row>
        <row r="534">
          <cell r="D534" t="str">
            <v>PacificRENT35GL-COMM</v>
          </cell>
          <cell r="E534">
            <v>6</v>
          </cell>
        </row>
        <row r="535">
          <cell r="D535" t="str">
            <v>PacificRENT3TEMP-COMM</v>
          </cell>
          <cell r="E535">
            <v>1.69</v>
          </cell>
        </row>
        <row r="536">
          <cell r="D536" t="str">
            <v>PacificRENT4TEMP-COMM</v>
          </cell>
          <cell r="E536">
            <v>2.0499999999999998</v>
          </cell>
        </row>
        <row r="537">
          <cell r="D537" t="str">
            <v>PacificRENT5TEMP-COMM</v>
          </cell>
          <cell r="E537">
            <v>2.2999999999999998</v>
          </cell>
        </row>
        <row r="538">
          <cell r="D538" t="str">
            <v>PacificRENT65GL-COMM</v>
          </cell>
          <cell r="E538">
            <v>6</v>
          </cell>
        </row>
        <row r="539">
          <cell r="D539" t="str">
            <v>PacificRENT6TEMP-COMM</v>
          </cell>
          <cell r="E539">
            <v>2.2999999999999998</v>
          </cell>
        </row>
        <row r="540">
          <cell r="D540" t="str">
            <v>PacificRENT95GL-COMM</v>
          </cell>
          <cell r="E540">
            <v>6</v>
          </cell>
        </row>
        <row r="541">
          <cell r="D541" t="str">
            <v>PacificRL001.0Y1W001</v>
          </cell>
          <cell r="E541">
            <v>82.19</v>
          </cell>
        </row>
        <row r="542">
          <cell r="D542" t="str">
            <v>PacificRL001.0Y2W001</v>
          </cell>
          <cell r="E542">
            <v>150.47999999999999</v>
          </cell>
        </row>
        <row r="543">
          <cell r="D543" t="str">
            <v>PacificRL001.0Y3W001</v>
          </cell>
          <cell r="E543">
            <v>218.76</v>
          </cell>
        </row>
        <row r="544">
          <cell r="D544" t="str">
            <v>PacificRL001.0Y4W001</v>
          </cell>
          <cell r="E544">
            <v>287.05</v>
          </cell>
        </row>
        <row r="545">
          <cell r="D545" t="str">
            <v>PacificRL001.0Y5W001</v>
          </cell>
          <cell r="E545">
            <v>355.33</v>
          </cell>
        </row>
        <row r="546">
          <cell r="D546" t="str">
            <v>PacificRL001.0YXX001TEMPC</v>
          </cell>
          <cell r="E546">
            <v>17.05</v>
          </cell>
        </row>
        <row r="547">
          <cell r="D547" t="str">
            <v>PacificRL001.5Y1W001</v>
          </cell>
          <cell r="E547">
            <v>105.6</v>
          </cell>
        </row>
        <row r="548">
          <cell r="D548" t="str">
            <v>PacificRL001.5Y2W001</v>
          </cell>
          <cell r="E548">
            <v>194.32</v>
          </cell>
        </row>
        <row r="549">
          <cell r="D549" t="str">
            <v>PacificRL001.5Y3W001</v>
          </cell>
          <cell r="E549">
            <v>283.05</v>
          </cell>
        </row>
        <row r="550">
          <cell r="D550" t="str">
            <v>PacificRL001.5Y4W001</v>
          </cell>
          <cell r="E550">
            <v>371.77</v>
          </cell>
        </row>
        <row r="551">
          <cell r="D551" t="str">
            <v>PacificRL001.5Y5W001</v>
          </cell>
          <cell r="E551">
            <v>460.49</v>
          </cell>
        </row>
        <row r="552">
          <cell r="D552" t="str">
            <v>PacificRL001.5YXX001TEMPC</v>
          </cell>
          <cell r="E552">
            <v>23.41</v>
          </cell>
        </row>
        <row r="553">
          <cell r="D553" t="str">
            <v>PacificRL002.0Y1W001</v>
          </cell>
          <cell r="E553">
            <v>137.6</v>
          </cell>
        </row>
        <row r="554">
          <cell r="D554" t="str">
            <v>PacificRL002.0Y2W001</v>
          </cell>
          <cell r="E554">
            <v>250.13</v>
          </cell>
        </row>
        <row r="555">
          <cell r="D555" t="str">
            <v>PacificRL002.0Y3W001</v>
          </cell>
          <cell r="E555">
            <v>362.67</v>
          </cell>
        </row>
        <row r="556">
          <cell r="D556" t="str">
            <v>PacificRL002.0Y4W001</v>
          </cell>
          <cell r="E556">
            <v>475.21</v>
          </cell>
        </row>
        <row r="557">
          <cell r="D557" t="str">
            <v>PacificRL002.0Y5W001</v>
          </cell>
          <cell r="E557">
            <v>587.74</v>
          </cell>
        </row>
        <row r="558">
          <cell r="D558" t="str">
            <v>PacificRL002.0YXX001TEMPC</v>
          </cell>
          <cell r="E558">
            <v>29.78</v>
          </cell>
        </row>
        <row r="559">
          <cell r="D559" t="str">
            <v>PacificRL003.0Y1W001</v>
          </cell>
          <cell r="E559">
            <v>183.8</v>
          </cell>
        </row>
        <row r="560">
          <cell r="D560" t="str">
            <v>PacificRL003.0Y2W001</v>
          </cell>
          <cell r="E560">
            <v>339.76</v>
          </cell>
        </row>
        <row r="561">
          <cell r="D561" t="str">
            <v>PacificRL003.0Y3W001</v>
          </cell>
          <cell r="E561">
            <v>495.73</v>
          </cell>
        </row>
        <row r="562">
          <cell r="D562" t="str">
            <v>PacificRL003.0Y4W001</v>
          </cell>
          <cell r="E562">
            <v>651.70000000000005</v>
          </cell>
        </row>
        <row r="563">
          <cell r="D563" t="str">
            <v>PacificRL003.0Y5W001</v>
          </cell>
          <cell r="E563">
            <v>807.66</v>
          </cell>
        </row>
        <row r="564">
          <cell r="D564" t="str">
            <v>PacificRL004.0Y1W001</v>
          </cell>
          <cell r="E564">
            <v>237.81</v>
          </cell>
        </row>
        <row r="565">
          <cell r="D565" t="str">
            <v>PacificRL004.0Y2W001</v>
          </cell>
          <cell r="E565">
            <v>435.48</v>
          </cell>
        </row>
        <row r="566">
          <cell r="D566" t="str">
            <v>PacificRL004.0Y3W001</v>
          </cell>
          <cell r="E566">
            <v>633.14</v>
          </cell>
        </row>
        <row r="567">
          <cell r="D567" t="str">
            <v>PacificRL004.0Y4W001</v>
          </cell>
          <cell r="E567">
            <v>830.81</v>
          </cell>
        </row>
        <row r="568">
          <cell r="D568" t="str">
            <v>PacificRL004.0Y5W001</v>
          </cell>
          <cell r="E568">
            <v>1028.47</v>
          </cell>
        </row>
        <row r="569">
          <cell r="D569" t="str">
            <v>PacificRL006.0Y1W001</v>
          </cell>
          <cell r="E569">
            <v>324.16000000000003</v>
          </cell>
        </row>
        <row r="570">
          <cell r="D570" t="str">
            <v>PacificRL006.0Y2W001</v>
          </cell>
          <cell r="E570">
            <v>597.78</v>
          </cell>
        </row>
        <row r="571">
          <cell r="D571" t="str">
            <v>PacificRL006.0Y3W001</v>
          </cell>
          <cell r="E571">
            <v>871.39</v>
          </cell>
        </row>
        <row r="572">
          <cell r="D572" t="str">
            <v>PacificRL006.0Y4W001</v>
          </cell>
          <cell r="E572">
            <v>1145</v>
          </cell>
        </row>
        <row r="573">
          <cell r="D573" t="str">
            <v>PacificRL006.0Y5W001</v>
          </cell>
          <cell r="E573">
            <v>1418.61</v>
          </cell>
        </row>
        <row r="574">
          <cell r="D574" t="str">
            <v>PacificRL032.0G1W001COMM</v>
          </cell>
          <cell r="E574">
            <v>13.79</v>
          </cell>
        </row>
        <row r="575">
          <cell r="D575" t="str">
            <v>PacificRL032.0G1W002COMM</v>
          </cell>
          <cell r="E575">
            <v>21.39</v>
          </cell>
        </row>
        <row r="576">
          <cell r="D576" t="str">
            <v>PacificRL032.0G1W003COMM</v>
          </cell>
          <cell r="E576">
            <v>32.090000000000003</v>
          </cell>
        </row>
        <row r="577">
          <cell r="D577" t="str">
            <v>PacificRL032.0G1W004COMM</v>
          </cell>
          <cell r="E577">
            <v>42.78</v>
          </cell>
        </row>
        <row r="578">
          <cell r="D578" t="str">
            <v>PacificRL032.0G1W005COMM</v>
          </cell>
          <cell r="E578">
            <v>53.48</v>
          </cell>
        </row>
        <row r="579">
          <cell r="D579" t="str">
            <v>PacificRL035.0G1W001COMM</v>
          </cell>
          <cell r="E579">
            <v>14.21</v>
          </cell>
        </row>
        <row r="580">
          <cell r="D580" t="str">
            <v>PacificRL096.0G1W001FOOD</v>
          </cell>
          <cell r="E580">
            <v>21.19</v>
          </cell>
        </row>
        <row r="581">
          <cell r="D581" t="str">
            <v>PacificRL096.0GEO001FOOD</v>
          </cell>
          <cell r="E581">
            <v>10.59</v>
          </cell>
        </row>
        <row r="582">
          <cell r="D582" t="str">
            <v>PacificROLL1W-COMM</v>
          </cell>
          <cell r="E582">
            <v>11.08</v>
          </cell>
        </row>
        <row r="583">
          <cell r="D583" t="str">
            <v>PacificROLL2W-COMM</v>
          </cell>
          <cell r="E583">
            <v>22.17</v>
          </cell>
        </row>
        <row r="584">
          <cell r="D584" t="str">
            <v>PacificROLL3W-COMM</v>
          </cell>
          <cell r="E584">
            <v>33.25</v>
          </cell>
        </row>
        <row r="585">
          <cell r="D585" t="str">
            <v>PacificROLL4W-COMM</v>
          </cell>
          <cell r="E585">
            <v>44.34</v>
          </cell>
        </row>
        <row r="586">
          <cell r="D586" t="str">
            <v>PacificROLL5W-COMM</v>
          </cell>
          <cell r="E586">
            <v>55.42</v>
          </cell>
        </row>
        <row r="587">
          <cell r="D587" t="str">
            <v>PacificRTRNCAN-COMM</v>
          </cell>
          <cell r="E587">
            <v>5.88</v>
          </cell>
        </row>
        <row r="588">
          <cell r="D588" t="str">
            <v>PacificRTRNCART65-COMM</v>
          </cell>
          <cell r="E588">
            <v>5.88</v>
          </cell>
        </row>
        <row r="589">
          <cell r="D589" t="str">
            <v>PacificRTRNCART95-COMM</v>
          </cell>
          <cell r="E589">
            <v>5.88</v>
          </cell>
        </row>
        <row r="590">
          <cell r="D590" t="str">
            <v>PacificRTRNCART-COMM</v>
          </cell>
          <cell r="E590">
            <v>5.88</v>
          </cell>
        </row>
        <row r="591">
          <cell r="D591" t="str">
            <v>PacificRTRNTRIP1.5-COMM</v>
          </cell>
          <cell r="E591">
            <v>15.35</v>
          </cell>
        </row>
        <row r="592">
          <cell r="D592" t="str">
            <v>PacificRTRNTRIP1-COMM</v>
          </cell>
          <cell r="E592">
            <v>15.35</v>
          </cell>
        </row>
        <row r="593">
          <cell r="D593" t="str">
            <v>PacificRTRNTRIP2-COMM</v>
          </cell>
          <cell r="E593">
            <v>15.35</v>
          </cell>
        </row>
        <row r="594">
          <cell r="D594" t="str">
            <v>PacificRTRNTRIP3-COMM</v>
          </cell>
          <cell r="E594">
            <v>15.35</v>
          </cell>
        </row>
        <row r="595">
          <cell r="D595" t="str">
            <v>PacificRTRNTRIP4-COMM</v>
          </cell>
          <cell r="E595">
            <v>15.35</v>
          </cell>
        </row>
        <row r="596">
          <cell r="D596" t="str">
            <v>PacificRTRNTRIP5-COMM</v>
          </cell>
          <cell r="E596">
            <v>15.35</v>
          </cell>
        </row>
        <row r="597">
          <cell r="D597" t="str">
            <v>PacificRTRNTRIP6-COMM</v>
          </cell>
          <cell r="E597">
            <v>15.35</v>
          </cell>
        </row>
        <row r="598">
          <cell r="D598" t="str">
            <v>PacificRTRNTRIP-COMM</v>
          </cell>
          <cell r="E598">
            <v>15.35</v>
          </cell>
        </row>
        <row r="599">
          <cell r="D599" t="str">
            <v>PacificSL035.0G1W001COMM</v>
          </cell>
          <cell r="E599">
            <v>14.21</v>
          </cell>
        </row>
        <row r="600">
          <cell r="D600" t="str">
            <v>PacificSL065.0G1W001COMM</v>
          </cell>
          <cell r="E600">
            <v>21</v>
          </cell>
        </row>
        <row r="601">
          <cell r="D601" t="str">
            <v>PacificSL065.0G2W001COMM</v>
          </cell>
          <cell r="E601">
            <v>42</v>
          </cell>
        </row>
        <row r="602">
          <cell r="D602" t="str">
            <v>PacificSL095.0G1W001COMM</v>
          </cell>
          <cell r="E602">
            <v>28.1</v>
          </cell>
        </row>
        <row r="603">
          <cell r="D603" t="str">
            <v>PacificSL095.0G2W001COMM</v>
          </cell>
          <cell r="E603">
            <v>56.2</v>
          </cell>
        </row>
        <row r="604">
          <cell r="D604" t="str">
            <v>PacificSL095.0G3W001COMM</v>
          </cell>
          <cell r="E604">
            <v>84.31</v>
          </cell>
        </row>
        <row r="605">
          <cell r="D605" t="str">
            <v>PacificSL096.0G1W001SSCOMM</v>
          </cell>
          <cell r="E605">
            <v>27.82</v>
          </cell>
        </row>
        <row r="606">
          <cell r="D606" t="str">
            <v>PacificSP35-COMM</v>
          </cell>
          <cell r="E606">
            <v>11.73</v>
          </cell>
        </row>
        <row r="607">
          <cell r="D607" t="str">
            <v>PacificSP95-COMM</v>
          </cell>
          <cell r="E607">
            <v>19.03</v>
          </cell>
        </row>
        <row r="608">
          <cell r="D608" t="str">
            <v>PacificTIRE-COMM</v>
          </cell>
          <cell r="E608">
            <v>10.23</v>
          </cell>
        </row>
        <row r="609">
          <cell r="D609" t="str">
            <v>PacificTIRELG-COMM</v>
          </cell>
          <cell r="E609">
            <v>10.23</v>
          </cell>
        </row>
        <row r="610">
          <cell r="D610" t="str">
            <v>PacificTIRESM-COMM</v>
          </cell>
          <cell r="E610">
            <v>10.23</v>
          </cell>
        </row>
        <row r="611">
          <cell r="D611" t="str">
            <v>PacificWI1-COMM</v>
          </cell>
          <cell r="E611">
            <v>1.95</v>
          </cell>
        </row>
        <row r="612">
          <cell r="D612" t="str">
            <v>PacificWI2-COMM</v>
          </cell>
          <cell r="E612">
            <v>3.59</v>
          </cell>
        </row>
        <row r="613">
          <cell r="D613" t="str">
            <v>PacificWI3-COMM</v>
          </cell>
          <cell r="E613">
            <v>5.24</v>
          </cell>
        </row>
        <row r="614">
          <cell r="D614" t="str">
            <v>PacificWI4-COMM</v>
          </cell>
          <cell r="E614">
            <v>6.88</v>
          </cell>
        </row>
        <row r="615">
          <cell r="D615" t="str">
            <v>PacificWI5-COMM</v>
          </cell>
          <cell r="E615">
            <v>8.5299999999999994</v>
          </cell>
        </row>
        <row r="616">
          <cell r="D616" t="str">
            <v>PacificWI6-COMM</v>
          </cell>
          <cell r="E616">
            <v>10.18</v>
          </cell>
        </row>
        <row r="617">
          <cell r="D617" t="str">
            <v>PacificWI7-COMM</v>
          </cell>
          <cell r="E617">
            <v>11.82</v>
          </cell>
        </row>
        <row r="618">
          <cell r="D618" t="str">
            <v>PacificWI8-COMM</v>
          </cell>
          <cell r="E618">
            <v>13.47</v>
          </cell>
        </row>
        <row r="619">
          <cell r="D619" t="str">
            <v>PacificWI9-COMM</v>
          </cell>
          <cell r="E619">
            <v>15.11</v>
          </cell>
        </row>
        <row r="620">
          <cell r="D620" t="str">
            <v>PacificCOMMERCIAL RECYCLE</v>
          </cell>
          <cell r="E620" t="str">
            <v>Billcycle</v>
          </cell>
        </row>
        <row r="621">
          <cell r="D621" t="str">
            <v>PacificBULKOCC-COMM</v>
          </cell>
          <cell r="E621">
            <v>12</v>
          </cell>
        </row>
        <row r="622">
          <cell r="D622" t="str">
            <v>PacificCANCOUNTREC-COMM</v>
          </cell>
          <cell r="E622">
            <v>4.8499999999999996</v>
          </cell>
        </row>
        <row r="623">
          <cell r="D623" t="str">
            <v>PacificCLEAN1.5REC-COMM</v>
          </cell>
          <cell r="E623">
            <v>24.89</v>
          </cell>
        </row>
        <row r="624">
          <cell r="D624" t="str">
            <v>PacificCLEAN1REC-COMM</v>
          </cell>
          <cell r="E624">
            <v>24.89</v>
          </cell>
        </row>
        <row r="625">
          <cell r="D625" t="str">
            <v>PacificCLEAN2REC-COMM</v>
          </cell>
          <cell r="E625">
            <v>24.89</v>
          </cell>
        </row>
        <row r="626">
          <cell r="D626" t="str">
            <v>PacificCLEAN3REC-COMM</v>
          </cell>
          <cell r="E626">
            <v>24.89</v>
          </cell>
        </row>
        <row r="627">
          <cell r="D627" t="str">
            <v>PacificCLEAN4REC-COMM</v>
          </cell>
          <cell r="E627">
            <v>40.43</v>
          </cell>
        </row>
        <row r="628">
          <cell r="D628" t="str">
            <v>PacificCLEAN5REC-COMM</v>
          </cell>
          <cell r="E628">
            <v>46.73</v>
          </cell>
        </row>
        <row r="629">
          <cell r="D629" t="str">
            <v>PacificCLEAN64REC-COMM</v>
          </cell>
          <cell r="E629">
            <v>23.1</v>
          </cell>
        </row>
        <row r="630">
          <cell r="D630" t="str">
            <v>PacificCLEAN6REC-COMM</v>
          </cell>
          <cell r="E630">
            <v>51.98</v>
          </cell>
        </row>
        <row r="631">
          <cell r="D631" t="str">
            <v>PacificCLEAN96REC-COMM</v>
          </cell>
          <cell r="E631">
            <v>23.1</v>
          </cell>
        </row>
        <row r="632">
          <cell r="D632" t="str">
            <v>PacificCLEANRECOVER1.5-COMM</v>
          </cell>
          <cell r="E632">
            <v>50.85</v>
          </cell>
        </row>
        <row r="633">
          <cell r="D633" t="str">
            <v>PacificCLEANRECOVER1-COMM</v>
          </cell>
          <cell r="E633">
            <v>44.97</v>
          </cell>
        </row>
        <row r="634">
          <cell r="D634" t="str">
            <v>PacificCLEANRECOVER2-COMM</v>
          </cell>
          <cell r="E634">
            <v>57.02</v>
          </cell>
        </row>
        <row r="635">
          <cell r="D635" t="str">
            <v>PacificCLEANRECOVER3-COMM</v>
          </cell>
          <cell r="E635">
            <v>75.84</v>
          </cell>
        </row>
        <row r="636">
          <cell r="D636" t="str">
            <v>PacificCLEANRECOVER4-COMM</v>
          </cell>
          <cell r="E636">
            <v>94.65</v>
          </cell>
        </row>
        <row r="637">
          <cell r="D637" t="str">
            <v>PacificCLEANRECOVER5-COMM</v>
          </cell>
          <cell r="E637">
            <v>114.45</v>
          </cell>
        </row>
        <row r="638">
          <cell r="D638" t="str">
            <v>PacificCLEANRECOVER64-COMM</v>
          </cell>
          <cell r="E638">
            <v>42.39</v>
          </cell>
        </row>
        <row r="639">
          <cell r="D639" t="str">
            <v>PacificCLEANRECOVER6-COMM</v>
          </cell>
          <cell r="E639">
            <v>0</v>
          </cell>
        </row>
        <row r="640">
          <cell r="D640" t="str">
            <v>PacificCLEANRECOVER96-COMM</v>
          </cell>
          <cell r="E640">
            <v>42.39</v>
          </cell>
        </row>
        <row r="641">
          <cell r="D641" t="str">
            <v>PacificEP1.5OCC-COMM</v>
          </cell>
          <cell r="E641">
            <v>72.099999999999994</v>
          </cell>
        </row>
        <row r="642">
          <cell r="D642" t="str">
            <v>PacificEP1.5PAPER-COMM</v>
          </cell>
          <cell r="E642">
            <v>69.7</v>
          </cell>
        </row>
        <row r="643">
          <cell r="D643" t="str">
            <v>PacificEP1.5SSR-COMM</v>
          </cell>
          <cell r="E643">
            <v>101.94</v>
          </cell>
        </row>
        <row r="644">
          <cell r="D644" t="str">
            <v>PacificEP1OCC-COMM</v>
          </cell>
          <cell r="E644">
            <v>65.099999999999994</v>
          </cell>
        </row>
        <row r="645">
          <cell r="D645" t="str">
            <v>PacificEP1PAPER-COMM</v>
          </cell>
          <cell r="E645">
            <v>45.56</v>
          </cell>
        </row>
        <row r="646">
          <cell r="D646" t="str">
            <v>PacificEP1SSR-COMM</v>
          </cell>
          <cell r="E646">
            <v>84.26</v>
          </cell>
        </row>
        <row r="647">
          <cell r="D647" t="str">
            <v>PacificEP2OCC-COMM</v>
          </cell>
          <cell r="E647">
            <v>87.1</v>
          </cell>
        </row>
        <row r="648">
          <cell r="D648" t="str">
            <v>PacificEP2PAPER-COMM</v>
          </cell>
          <cell r="E648">
            <v>75.849999999999994</v>
          </cell>
        </row>
        <row r="649">
          <cell r="D649" t="str">
            <v>PacificEP2SSR-COMM</v>
          </cell>
          <cell r="E649">
            <v>126.5</v>
          </cell>
        </row>
        <row r="650">
          <cell r="D650" t="str">
            <v>PacificEP3OCC-COMM</v>
          </cell>
          <cell r="E650">
            <v>110.1</v>
          </cell>
        </row>
        <row r="651">
          <cell r="D651" t="str">
            <v>PacificEP4OCC-COMM</v>
          </cell>
          <cell r="E651">
            <v>136.1</v>
          </cell>
        </row>
        <row r="652">
          <cell r="D652" t="str">
            <v>PacificEP5OCC-COMM</v>
          </cell>
          <cell r="E652">
            <v>155.1</v>
          </cell>
        </row>
        <row r="653">
          <cell r="D653" t="str">
            <v>PacificEP64SS-COMM</v>
          </cell>
          <cell r="E653">
            <v>43.26</v>
          </cell>
        </row>
        <row r="654">
          <cell r="D654" t="str">
            <v>PacificEP6OCC-COMM</v>
          </cell>
          <cell r="E654">
            <v>175.1</v>
          </cell>
        </row>
        <row r="655">
          <cell r="D655" t="str">
            <v>PacificEP96GLASS-COMM</v>
          </cell>
          <cell r="E655">
            <v>45.15</v>
          </cell>
        </row>
        <row r="656">
          <cell r="D656" t="str">
            <v>PacificEP96PAPER-COMM</v>
          </cell>
          <cell r="E656">
            <v>35.33</v>
          </cell>
        </row>
        <row r="657">
          <cell r="D657" t="str">
            <v>PacificEP96SSR-COMM</v>
          </cell>
          <cell r="E657">
            <v>43.26</v>
          </cell>
        </row>
        <row r="658">
          <cell r="D658" t="str">
            <v>PacificEXTRA1.5PAPER-COMM</v>
          </cell>
          <cell r="E658">
            <v>20.52</v>
          </cell>
        </row>
        <row r="659">
          <cell r="D659" t="str">
            <v>PacificEXTRA1.5SS-COMM</v>
          </cell>
          <cell r="E659">
            <v>21.24</v>
          </cell>
        </row>
        <row r="660">
          <cell r="D660" t="str">
            <v>PacificEXTRA1PAPER-COMM</v>
          </cell>
          <cell r="E660">
            <v>14.04</v>
          </cell>
        </row>
        <row r="661">
          <cell r="D661" t="str">
            <v>PacificEXTRA1SS-COMM</v>
          </cell>
          <cell r="E661">
            <v>16.600000000000001</v>
          </cell>
        </row>
        <row r="662">
          <cell r="D662" t="str">
            <v>PacificEXTRA2PAPER-COMM</v>
          </cell>
          <cell r="E662">
            <v>25.37</v>
          </cell>
        </row>
        <row r="663">
          <cell r="D663" t="str">
            <v>PacificEXTRA2SS-COMM</v>
          </cell>
          <cell r="E663">
            <v>27.69</v>
          </cell>
        </row>
        <row r="664">
          <cell r="D664" t="str">
            <v>PacificEXTRA96FOOD-COMM</v>
          </cell>
          <cell r="E664">
            <v>10.59</v>
          </cell>
        </row>
        <row r="665">
          <cell r="D665" t="str">
            <v>PacificEXTRA96GLS-COMM</v>
          </cell>
          <cell r="E665">
            <v>24.15</v>
          </cell>
        </row>
        <row r="666">
          <cell r="D666" t="str">
            <v>PacificEXTRA96PAPER-COMM</v>
          </cell>
          <cell r="E666">
            <v>7.02</v>
          </cell>
        </row>
        <row r="667">
          <cell r="D667" t="str">
            <v>PacificEXTRA96SS-COMM</v>
          </cell>
          <cell r="E667">
            <v>8.3000000000000007</v>
          </cell>
        </row>
        <row r="668">
          <cell r="D668" t="str">
            <v>PacificEXTRAYDGRECOCC-COMM</v>
          </cell>
          <cell r="E668">
            <v>10</v>
          </cell>
        </row>
        <row r="669">
          <cell r="D669" t="str">
            <v>PacificFL001.0Y1M001BOCC</v>
          </cell>
          <cell r="E669">
            <v>42</v>
          </cell>
        </row>
        <row r="670">
          <cell r="D670" t="str">
            <v>PacificFL001.0Y1M001SS</v>
          </cell>
          <cell r="E670">
            <v>63.26</v>
          </cell>
        </row>
        <row r="671">
          <cell r="D671" t="str">
            <v>PacificFL001.0Y1W001BOCC</v>
          </cell>
          <cell r="E671">
            <v>42</v>
          </cell>
        </row>
        <row r="672">
          <cell r="D672" t="str">
            <v>PacificFL001.0Y1W001SS</v>
          </cell>
          <cell r="E672">
            <v>79.08</v>
          </cell>
        </row>
        <row r="673">
          <cell r="D673" t="str">
            <v>PacificFL001.0Y2W001BOCC</v>
          </cell>
          <cell r="E673">
            <v>70</v>
          </cell>
        </row>
        <row r="674">
          <cell r="D674" t="str">
            <v>PacificFL001.0Y3W001BOCC</v>
          </cell>
          <cell r="E674">
            <v>101</v>
          </cell>
        </row>
        <row r="675">
          <cell r="D675" t="str">
            <v>PacificFL001.0Y4W001BOCC</v>
          </cell>
          <cell r="E675">
            <v>133</v>
          </cell>
        </row>
        <row r="676">
          <cell r="D676" t="str">
            <v>PacificFL001.0Y5W001BOCC</v>
          </cell>
          <cell r="E676">
            <v>164</v>
          </cell>
        </row>
        <row r="677">
          <cell r="D677" t="str">
            <v>PacificFL001.0YEO001BOCC</v>
          </cell>
          <cell r="E677">
            <v>42</v>
          </cell>
        </row>
        <row r="678">
          <cell r="D678" t="str">
            <v>PacificFL001.0YEO001SS</v>
          </cell>
          <cell r="E678">
            <v>63.26</v>
          </cell>
        </row>
        <row r="679">
          <cell r="D679" t="str">
            <v>PacificFL001.5Y1M001BOCC</v>
          </cell>
          <cell r="E679">
            <v>49</v>
          </cell>
        </row>
        <row r="680">
          <cell r="D680" t="str">
            <v>PacificFL001.5Y1M001SS</v>
          </cell>
          <cell r="E680">
            <v>80.94</v>
          </cell>
        </row>
        <row r="681">
          <cell r="D681" t="str">
            <v>PacificFL001.5Y1W001BOCC</v>
          </cell>
          <cell r="E681">
            <v>49</v>
          </cell>
        </row>
        <row r="682">
          <cell r="D682" t="str">
            <v>PacificFL001.5Y1W001GW</v>
          </cell>
          <cell r="E682">
            <v>65</v>
          </cell>
        </row>
        <row r="683">
          <cell r="D683" t="str">
            <v>PacificFL001.5Y1W001SS</v>
          </cell>
          <cell r="E683">
            <v>101.18</v>
          </cell>
        </row>
        <row r="684">
          <cell r="D684" t="str">
            <v>PacificFL001.5Y2W001BOCC</v>
          </cell>
          <cell r="E684">
            <v>89</v>
          </cell>
        </row>
        <row r="685">
          <cell r="D685" t="str">
            <v>PacificFL001.5Y3W001BOCC</v>
          </cell>
          <cell r="E685">
            <v>129</v>
          </cell>
        </row>
        <row r="686">
          <cell r="D686" t="str">
            <v>PacificFL001.5Y4W001BOCC</v>
          </cell>
          <cell r="E686">
            <v>168</v>
          </cell>
        </row>
        <row r="687">
          <cell r="D687" t="str">
            <v>PacificFL001.5Y5W001BOCC</v>
          </cell>
          <cell r="E687">
            <v>208</v>
          </cell>
        </row>
        <row r="688">
          <cell r="D688" t="str">
            <v>PacificFL001.5YEO001BOCC</v>
          </cell>
          <cell r="E688">
            <v>49</v>
          </cell>
        </row>
        <row r="689">
          <cell r="D689" t="str">
            <v>PacificFL001.5YEO001GW</v>
          </cell>
          <cell r="E689">
            <v>32.5</v>
          </cell>
        </row>
        <row r="690">
          <cell r="D690" t="str">
            <v>PacificFL001.5YEO001SS</v>
          </cell>
          <cell r="E690">
            <v>80.94</v>
          </cell>
        </row>
        <row r="691">
          <cell r="D691" t="str">
            <v>PacificFL002.0Y1M001BOCC</v>
          </cell>
          <cell r="E691">
            <v>64</v>
          </cell>
        </row>
        <row r="692">
          <cell r="D692" t="str">
            <v>PacificFL002.0Y1M001SS</v>
          </cell>
          <cell r="E692">
            <v>105.5</v>
          </cell>
        </row>
        <row r="693">
          <cell r="D693" t="str">
            <v>PacificFL002.0Y1W001BOCC</v>
          </cell>
          <cell r="E693">
            <v>32</v>
          </cell>
        </row>
        <row r="694">
          <cell r="D694" t="str">
            <v>PacificFL002.0Y1W001OCC</v>
          </cell>
          <cell r="E694">
            <v>64</v>
          </cell>
        </row>
        <row r="695">
          <cell r="D695" t="str">
            <v>PacificFL002.0Y1W001SS</v>
          </cell>
          <cell r="E695">
            <v>131.88</v>
          </cell>
        </row>
        <row r="696">
          <cell r="D696" t="str">
            <v>PacificFL002.0Y2W001BOCC</v>
          </cell>
          <cell r="E696">
            <v>57</v>
          </cell>
        </row>
        <row r="697">
          <cell r="D697" t="str">
            <v>PacificFL002.0Y2W001OCC</v>
          </cell>
          <cell r="E697">
            <v>114</v>
          </cell>
        </row>
        <row r="698">
          <cell r="D698" t="str">
            <v>PacificFL002.0Y2W001SS</v>
          </cell>
          <cell r="E698">
            <v>263.76</v>
          </cell>
        </row>
        <row r="699">
          <cell r="D699" t="str">
            <v>PacificFL002.0Y3W001BOCC</v>
          </cell>
          <cell r="E699">
            <v>82</v>
          </cell>
        </row>
        <row r="700">
          <cell r="D700" t="str">
            <v>PacificFL002.0Y3W001OCC</v>
          </cell>
          <cell r="E700">
            <v>164</v>
          </cell>
        </row>
        <row r="701">
          <cell r="D701" t="str">
            <v>PacificFL002.0Y3W001SS</v>
          </cell>
          <cell r="E701">
            <v>395.64</v>
          </cell>
        </row>
        <row r="702">
          <cell r="D702" t="str">
            <v>PacificFL002.0Y4W001BOCC</v>
          </cell>
          <cell r="E702">
            <v>107.5</v>
          </cell>
        </row>
        <row r="703">
          <cell r="D703" t="str">
            <v>PacificFL002.0Y4W001OCC</v>
          </cell>
          <cell r="E703">
            <v>215</v>
          </cell>
        </row>
        <row r="704">
          <cell r="D704" t="str">
            <v>PacificFL002.0Y5W001BOCC</v>
          </cell>
          <cell r="E704">
            <v>132.5</v>
          </cell>
        </row>
        <row r="705">
          <cell r="D705" t="str">
            <v>PacificFL002.0Y5W001OCC</v>
          </cell>
          <cell r="E705">
            <v>265</v>
          </cell>
        </row>
        <row r="706">
          <cell r="D706" t="str">
            <v>PacificFL002.0YEO001BOCC</v>
          </cell>
          <cell r="E706">
            <v>64</v>
          </cell>
        </row>
        <row r="707">
          <cell r="D707" t="str">
            <v>PacificFL002.0YEO001SS</v>
          </cell>
          <cell r="E707">
            <v>105.5</v>
          </cell>
        </row>
        <row r="708">
          <cell r="D708" t="str">
            <v>PacificFL003.0Y1W001OCC</v>
          </cell>
          <cell r="E708">
            <v>87</v>
          </cell>
        </row>
        <row r="709">
          <cell r="D709" t="str">
            <v>PacificFL003.0Y2W001OCC</v>
          </cell>
          <cell r="E709">
            <v>161</v>
          </cell>
        </row>
        <row r="710">
          <cell r="D710" t="str">
            <v>PacificFL003.0Y3W001OCC</v>
          </cell>
          <cell r="E710">
            <v>236</v>
          </cell>
        </row>
        <row r="711">
          <cell r="D711" t="str">
            <v>PacificFL003.0Y4W001OCC</v>
          </cell>
          <cell r="E711">
            <v>310</v>
          </cell>
        </row>
        <row r="712">
          <cell r="D712" t="str">
            <v>PacificFL003.0Y5W001OCC</v>
          </cell>
          <cell r="E712">
            <v>384</v>
          </cell>
        </row>
        <row r="713">
          <cell r="D713" t="str">
            <v>PacificFL004.0Y1W001OCC</v>
          </cell>
          <cell r="E713">
            <v>113</v>
          </cell>
        </row>
        <row r="714">
          <cell r="D714" t="str">
            <v>PacificFL004.0Y2W001OCC</v>
          </cell>
          <cell r="E714">
            <v>207</v>
          </cell>
        </row>
        <row r="715">
          <cell r="D715" t="str">
            <v>PacificFL004.0Y3W001OCC</v>
          </cell>
          <cell r="E715">
            <v>301</v>
          </cell>
        </row>
        <row r="716">
          <cell r="D716" t="str">
            <v>PacificFL004.0Y4W001OCC</v>
          </cell>
          <cell r="E716">
            <v>395</v>
          </cell>
        </row>
        <row r="717">
          <cell r="D717" t="str">
            <v>PacificFL004.0Y5W001OCC</v>
          </cell>
          <cell r="E717">
            <v>489</v>
          </cell>
        </row>
        <row r="718">
          <cell r="D718" t="str">
            <v>PacificFL005.0Y1M001BOCC</v>
          </cell>
          <cell r="E718">
            <v>132</v>
          </cell>
        </row>
        <row r="719">
          <cell r="D719" t="str">
            <v>PacificFL005.0Y1M001OCC</v>
          </cell>
          <cell r="E719">
            <v>132</v>
          </cell>
        </row>
        <row r="720">
          <cell r="D720" t="str">
            <v>PacificFL005.0Y1W001BOCC</v>
          </cell>
          <cell r="E720">
            <v>66</v>
          </cell>
        </row>
        <row r="721">
          <cell r="D721" t="str">
            <v>PacificFL005.0Y1W001OCC</v>
          </cell>
          <cell r="E721">
            <v>132</v>
          </cell>
        </row>
        <row r="722">
          <cell r="D722" t="str">
            <v>PacificFL005.0Y2W001BOCC</v>
          </cell>
          <cell r="E722">
            <v>118.5</v>
          </cell>
        </row>
        <row r="723">
          <cell r="D723" t="str">
            <v>PacificFL005.0Y2W001OCC</v>
          </cell>
          <cell r="E723">
            <v>237</v>
          </cell>
        </row>
        <row r="724">
          <cell r="D724" t="str">
            <v>PacificFL005.0Y3W001BOCC</v>
          </cell>
          <cell r="E724">
            <v>171</v>
          </cell>
        </row>
        <row r="725">
          <cell r="D725" t="str">
            <v>PacificFL005.0Y3W001OCC</v>
          </cell>
          <cell r="E725">
            <v>342</v>
          </cell>
        </row>
        <row r="726">
          <cell r="D726" t="str">
            <v>PacificFL005.0Y4W001BOCC</v>
          </cell>
          <cell r="E726">
            <v>223</v>
          </cell>
        </row>
        <row r="727">
          <cell r="D727" t="str">
            <v>PacificFL005.0Y4W001OCC</v>
          </cell>
          <cell r="E727">
            <v>446</v>
          </cell>
        </row>
        <row r="728">
          <cell r="D728" t="str">
            <v>PacificFL005.0Y5W001BOCC</v>
          </cell>
          <cell r="E728">
            <v>262.5</v>
          </cell>
        </row>
        <row r="729">
          <cell r="D729" t="str">
            <v>PacificFL005.0Y5W001OCC</v>
          </cell>
          <cell r="E729">
            <v>525</v>
          </cell>
        </row>
        <row r="730">
          <cell r="D730" t="str">
            <v>PacificFL005.0YEO001BOCC</v>
          </cell>
          <cell r="E730">
            <v>132</v>
          </cell>
        </row>
        <row r="731">
          <cell r="D731" t="str">
            <v>PacificFL005.0YEO001OCC</v>
          </cell>
          <cell r="E731">
            <v>132</v>
          </cell>
        </row>
        <row r="732">
          <cell r="D732" t="str">
            <v>PacificFL006.0Y1M001BOCC</v>
          </cell>
          <cell r="E732">
            <v>151</v>
          </cell>
        </row>
        <row r="733">
          <cell r="D733" t="str">
            <v>PacificFL006.0Y1W001BOCC</v>
          </cell>
          <cell r="E733">
            <v>151</v>
          </cell>
        </row>
        <row r="734">
          <cell r="D734" t="str">
            <v>PacificFL006.0Y2W001BOCC</v>
          </cell>
          <cell r="E734">
            <v>242</v>
          </cell>
        </row>
        <row r="735">
          <cell r="D735" t="str">
            <v>PacificFL006.0Y3W001BOCC</v>
          </cell>
          <cell r="E735">
            <v>411</v>
          </cell>
        </row>
        <row r="736">
          <cell r="D736" t="str">
            <v>PacificFL006.0Y4W001BOCC</v>
          </cell>
          <cell r="E736">
            <v>727</v>
          </cell>
        </row>
        <row r="737">
          <cell r="D737" t="str">
            <v>PacificFL006.0Y5W001BOCC</v>
          </cell>
          <cell r="E737">
            <v>1345</v>
          </cell>
        </row>
        <row r="738">
          <cell r="D738" t="str">
            <v>PacificFL006.0YEO001BOCC</v>
          </cell>
          <cell r="E738">
            <v>151</v>
          </cell>
        </row>
        <row r="739">
          <cell r="D739" t="str">
            <v>PacificLCKRECC</v>
          </cell>
          <cell r="E739">
            <v>5.25</v>
          </cell>
        </row>
        <row r="740">
          <cell r="D740" t="str">
            <v>PacificMFNBINS</v>
          </cell>
          <cell r="E740">
            <v>4.12</v>
          </cell>
        </row>
        <row r="741">
          <cell r="D741" t="str">
            <v>PacificMFWBINS</v>
          </cell>
          <cell r="E741">
            <v>4.12</v>
          </cell>
        </row>
        <row r="742">
          <cell r="D742" t="str">
            <v>PacificPALLETS-COMM</v>
          </cell>
          <cell r="E742">
            <v>10.5</v>
          </cell>
        </row>
        <row r="743">
          <cell r="D743" t="str">
            <v>PacificRECDESK</v>
          </cell>
          <cell r="E743">
            <v>1</v>
          </cell>
        </row>
        <row r="744">
          <cell r="D744" t="str">
            <v>PacificRECTOTES</v>
          </cell>
          <cell r="E744">
            <v>0.5</v>
          </cell>
        </row>
        <row r="745">
          <cell r="D745" t="str">
            <v>PacificREDELCOMREC-COMM</v>
          </cell>
          <cell r="E745">
            <v>50</v>
          </cell>
        </row>
        <row r="746">
          <cell r="D746" t="str">
            <v>PacificRELOREC-COMM</v>
          </cell>
          <cell r="E746">
            <v>0</v>
          </cell>
        </row>
        <row r="747">
          <cell r="D747" t="str">
            <v>PacificRENTDAYREC-RO</v>
          </cell>
          <cell r="E747">
            <v>1.67</v>
          </cell>
        </row>
        <row r="748">
          <cell r="D748" t="str">
            <v>PacificRENTRECCNT-COMM</v>
          </cell>
          <cell r="E748">
            <v>6</v>
          </cell>
        </row>
        <row r="749">
          <cell r="D749" t="str">
            <v>PacificRL001.0Y1M001OP</v>
          </cell>
          <cell r="E749">
            <v>24.56</v>
          </cell>
        </row>
        <row r="750">
          <cell r="D750" t="str">
            <v>PacificRL001.0Y1W001OP</v>
          </cell>
          <cell r="E750">
            <v>60.77</v>
          </cell>
        </row>
        <row r="751">
          <cell r="D751" t="str">
            <v>PacificRL001.0YEO001OP</v>
          </cell>
          <cell r="E751">
            <v>37.979999999999997</v>
          </cell>
        </row>
        <row r="752">
          <cell r="D752" t="str">
            <v>PacificRL001.5Y1M001OP</v>
          </cell>
          <cell r="E752">
            <v>48.7</v>
          </cell>
        </row>
        <row r="753">
          <cell r="D753" t="str">
            <v>PacificRL001.5Y1W001OP</v>
          </cell>
          <cell r="E753">
            <v>88.82</v>
          </cell>
        </row>
        <row r="754">
          <cell r="D754" t="str">
            <v>PacificRL001.5YEO001OP</v>
          </cell>
          <cell r="E754">
            <v>65.739999999999995</v>
          </cell>
        </row>
        <row r="755">
          <cell r="D755" t="str">
            <v>PacificRL002.0Y1M001OCC</v>
          </cell>
          <cell r="E755">
            <v>64</v>
          </cell>
        </row>
        <row r="756">
          <cell r="D756" t="str">
            <v>PacificRL002.0Y1M001OP</v>
          </cell>
          <cell r="E756">
            <v>54.85</v>
          </cell>
        </row>
        <row r="757">
          <cell r="D757" t="str">
            <v>PacificRL002.0Y1W001OCC</v>
          </cell>
          <cell r="E757">
            <v>64</v>
          </cell>
        </row>
        <row r="758">
          <cell r="D758" t="str">
            <v>PacificRL002.0Y1W001OP</v>
          </cell>
          <cell r="E758">
            <v>109.85</v>
          </cell>
        </row>
        <row r="759">
          <cell r="D759" t="str">
            <v>PacificRL002.0Y2W001OCC</v>
          </cell>
          <cell r="E759">
            <v>114</v>
          </cell>
        </row>
        <row r="760">
          <cell r="D760" t="str">
            <v>PacificRL002.0Y2W001SS</v>
          </cell>
          <cell r="E760">
            <v>263.76</v>
          </cell>
        </row>
        <row r="761">
          <cell r="D761" t="str">
            <v>PacificRL002.0Y3W001OCC</v>
          </cell>
          <cell r="E761">
            <v>164</v>
          </cell>
        </row>
        <row r="762">
          <cell r="D762" t="str">
            <v>PacificRL002.0Y4W001OCC</v>
          </cell>
          <cell r="E762">
            <v>215</v>
          </cell>
        </row>
        <row r="763">
          <cell r="D763" t="str">
            <v>PacificRL002.0Y5W001OCC</v>
          </cell>
          <cell r="E763">
            <v>265</v>
          </cell>
        </row>
        <row r="764">
          <cell r="D764" t="str">
            <v>PacificRL002.0YEO001OCC</v>
          </cell>
          <cell r="E764">
            <v>64</v>
          </cell>
        </row>
        <row r="765">
          <cell r="D765" t="str">
            <v>PacificRL002.0YEO001OP</v>
          </cell>
          <cell r="E765">
            <v>81.09</v>
          </cell>
        </row>
        <row r="766">
          <cell r="D766" t="str">
            <v>PacificRL065.0G1M001BGLASS</v>
          </cell>
          <cell r="E766">
            <v>24.15</v>
          </cell>
        </row>
        <row r="767">
          <cell r="D767" t="str">
            <v>PacificRL065.0G1M001OPIN</v>
          </cell>
          <cell r="E767">
            <v>14.33</v>
          </cell>
        </row>
        <row r="768">
          <cell r="D768" t="str">
            <v>PacificRL065.0G1M001OPOUT</v>
          </cell>
          <cell r="E768">
            <v>14.33</v>
          </cell>
        </row>
        <row r="769">
          <cell r="D769" t="str">
            <v>PacificRL065.0G1W001BGLASS</v>
          </cell>
          <cell r="E769">
            <v>34.18</v>
          </cell>
        </row>
        <row r="770">
          <cell r="D770" t="str">
            <v>PacificRL065.0G1W001OPIN</v>
          </cell>
          <cell r="E770">
            <v>22.05</v>
          </cell>
        </row>
        <row r="771">
          <cell r="D771" t="str">
            <v>PacificRL065.0G1W001OPOUT</v>
          </cell>
          <cell r="E771">
            <v>22.05</v>
          </cell>
        </row>
        <row r="772">
          <cell r="D772" t="str">
            <v>PacificRL065.0GEO001BGLASS</v>
          </cell>
          <cell r="E772">
            <v>28.44</v>
          </cell>
        </row>
        <row r="773">
          <cell r="D773" t="str">
            <v>PacificRL065.0GEO001OPIN</v>
          </cell>
          <cell r="E773">
            <v>17.7</v>
          </cell>
        </row>
        <row r="774">
          <cell r="D774" t="str">
            <v>PacificRL065.0GEO001OPOUT</v>
          </cell>
          <cell r="E774">
            <v>17.7</v>
          </cell>
        </row>
        <row r="775">
          <cell r="D775" t="str">
            <v>PacificRL095.0G1M001BGLASS</v>
          </cell>
          <cell r="E775">
            <v>24.15</v>
          </cell>
        </row>
        <row r="776">
          <cell r="D776" t="str">
            <v>PacificRL095.0G1W001BGLASS</v>
          </cell>
          <cell r="E776">
            <v>34.18</v>
          </cell>
        </row>
        <row r="777">
          <cell r="D777" t="str">
            <v>PacificRL095.0GEO001BGLASS</v>
          </cell>
          <cell r="E777">
            <v>28.44</v>
          </cell>
        </row>
        <row r="778">
          <cell r="D778" t="str">
            <v>PacificRL096.0G1M001BOCC</v>
          </cell>
          <cell r="E778">
            <v>42</v>
          </cell>
        </row>
        <row r="779">
          <cell r="D779" t="str">
            <v>PacificRL096.0G1M001OPIN</v>
          </cell>
          <cell r="E779">
            <v>14.33</v>
          </cell>
        </row>
        <row r="780">
          <cell r="D780" t="str">
            <v>PacificRL096.0G1M001OPOUT</v>
          </cell>
          <cell r="E780">
            <v>14.33</v>
          </cell>
        </row>
        <row r="781">
          <cell r="D781" t="str">
            <v>PacificRL096.0G1W001BOCC</v>
          </cell>
          <cell r="E781">
            <v>42</v>
          </cell>
        </row>
        <row r="782">
          <cell r="D782" t="str">
            <v>PacificRL096.0G1W001OPIN</v>
          </cell>
          <cell r="E782">
            <v>22.05</v>
          </cell>
        </row>
        <row r="783">
          <cell r="D783" t="str">
            <v>PacificRL096.0G1W001OPOUT</v>
          </cell>
          <cell r="E783">
            <v>22.05</v>
          </cell>
        </row>
        <row r="784">
          <cell r="D784" t="str">
            <v>PacificRL096.0G2W001BOCC</v>
          </cell>
          <cell r="E784">
            <v>70</v>
          </cell>
        </row>
        <row r="785">
          <cell r="D785" t="str">
            <v>PacificRL096.0GEO001BOCC</v>
          </cell>
          <cell r="E785">
            <v>42</v>
          </cell>
        </row>
        <row r="786">
          <cell r="D786" t="str">
            <v>PacificRL096.0GEO001OPIN</v>
          </cell>
          <cell r="E786">
            <v>17.7</v>
          </cell>
        </row>
        <row r="787">
          <cell r="D787" t="str">
            <v>PacificRL096.0GEO001OPOUT</v>
          </cell>
          <cell r="E787">
            <v>17.7</v>
          </cell>
        </row>
        <row r="788">
          <cell r="D788" t="str">
            <v>PacificRTRNTRIPREC-COMM</v>
          </cell>
          <cell r="E788">
            <v>21</v>
          </cell>
        </row>
        <row r="789">
          <cell r="D789" t="str">
            <v>PacificSL064.0G1M001CSS</v>
          </cell>
          <cell r="E789">
            <v>22.26</v>
          </cell>
        </row>
        <row r="790">
          <cell r="D790" t="str">
            <v>PacificSL064.0G1W001CSS</v>
          </cell>
          <cell r="E790">
            <v>27.82</v>
          </cell>
        </row>
        <row r="791">
          <cell r="D791" t="str">
            <v>PacificSL064.0GEO001CSS</v>
          </cell>
          <cell r="E791">
            <v>22.26</v>
          </cell>
        </row>
        <row r="792">
          <cell r="D792" t="str">
            <v>PacificSL096.0G1M001CSS</v>
          </cell>
          <cell r="E792">
            <v>22.26</v>
          </cell>
        </row>
        <row r="793">
          <cell r="D793" t="str">
            <v>PacificSL096.0G1W001CSS</v>
          </cell>
          <cell r="E793">
            <v>27.82</v>
          </cell>
        </row>
        <row r="794">
          <cell r="D794" t="str">
            <v>PacificSL096.0G2W001CSS</v>
          </cell>
          <cell r="E794">
            <v>55.64</v>
          </cell>
        </row>
        <row r="795">
          <cell r="D795" t="str">
            <v>PacificSL096.0GEO001CSS</v>
          </cell>
          <cell r="E795">
            <v>22.26</v>
          </cell>
        </row>
        <row r="796">
          <cell r="D796" t="str">
            <v>PacificTIMECOMREC-COMM</v>
          </cell>
          <cell r="E796">
            <v>115</v>
          </cell>
        </row>
        <row r="797">
          <cell r="D797" t="str">
            <v>PacificWIREC-COMM</v>
          </cell>
          <cell r="E797">
            <v>7.35</v>
          </cell>
        </row>
        <row r="798">
          <cell r="D798" t="str">
            <v>PacificRESIDENTIAL</v>
          </cell>
          <cell r="E798" t="str">
            <v>Billcycle</v>
          </cell>
        </row>
        <row r="799">
          <cell r="D799" t="str">
            <v>PacificDAMAGE-RES</v>
          </cell>
          <cell r="E799">
            <v>50</v>
          </cell>
        </row>
        <row r="800">
          <cell r="D800" t="str">
            <v>PacificDELGWC-RES</v>
          </cell>
          <cell r="E800">
            <v>16.8</v>
          </cell>
        </row>
        <row r="801">
          <cell r="D801" t="str">
            <v>PacificDRIVEIN1-RES</v>
          </cell>
          <cell r="E801">
            <v>6.44</v>
          </cell>
        </row>
        <row r="802">
          <cell r="D802" t="str">
            <v>PacificDRIVEIN2-RES</v>
          </cell>
          <cell r="E802">
            <v>9.7100000000000009</v>
          </cell>
        </row>
        <row r="803">
          <cell r="D803" t="str">
            <v>PacificDRIVEIN3-RES</v>
          </cell>
          <cell r="E803">
            <v>12.98</v>
          </cell>
        </row>
        <row r="804">
          <cell r="D804" t="str">
            <v>PacificDRIVEIN4-RES</v>
          </cell>
          <cell r="E804">
            <v>16.25</v>
          </cell>
        </row>
        <row r="805">
          <cell r="D805" t="str">
            <v>PacificEXTRAGWC-RES</v>
          </cell>
          <cell r="E805">
            <v>2.25</v>
          </cell>
        </row>
        <row r="806">
          <cell r="D806" t="str">
            <v>PacificEXTRA-RES</v>
          </cell>
          <cell r="E806">
            <v>3.92</v>
          </cell>
        </row>
        <row r="807">
          <cell r="D807" t="str">
            <v>PacificGWRES</v>
          </cell>
          <cell r="E807">
            <v>7.6</v>
          </cell>
        </row>
        <row r="808">
          <cell r="D808" t="str">
            <v>PacificOC-RES</v>
          </cell>
          <cell r="E808">
            <v>7.81</v>
          </cell>
        </row>
        <row r="809">
          <cell r="D809" t="str">
            <v>PacificOS-RES</v>
          </cell>
          <cell r="E809">
            <v>6.17</v>
          </cell>
        </row>
        <row r="810">
          <cell r="D810" t="str">
            <v>PacificOW-RES</v>
          </cell>
          <cell r="E810">
            <v>6.17</v>
          </cell>
        </row>
        <row r="811">
          <cell r="D811" t="str">
            <v>PacificPDBAG-RES</v>
          </cell>
          <cell r="E811">
            <v>5.09</v>
          </cell>
        </row>
        <row r="812">
          <cell r="D812" t="str">
            <v>PacificRECBINONLYR</v>
          </cell>
          <cell r="E812">
            <v>7.67</v>
          </cell>
        </row>
        <row r="813">
          <cell r="D813" t="str">
            <v>PacificRECPROGADJ-RES</v>
          </cell>
          <cell r="E813">
            <v>6.67</v>
          </cell>
        </row>
        <row r="814">
          <cell r="D814" t="str">
            <v>PacificRECVALRES</v>
          </cell>
          <cell r="E814">
            <v>1.95</v>
          </cell>
        </row>
        <row r="815">
          <cell r="D815" t="str">
            <v>PacificREDELGW-RES</v>
          </cell>
          <cell r="E815">
            <v>16.8</v>
          </cell>
        </row>
        <row r="816">
          <cell r="D816" t="str">
            <v>PacificREDELREC-RES</v>
          </cell>
          <cell r="E816">
            <v>17.93</v>
          </cell>
        </row>
        <row r="817">
          <cell r="D817" t="str">
            <v>PacificREDEL-RES</v>
          </cell>
          <cell r="E817">
            <v>17.190000000000001</v>
          </cell>
        </row>
        <row r="818">
          <cell r="D818" t="str">
            <v>PacificREINSTATE-RES</v>
          </cell>
          <cell r="E818">
            <v>11.25</v>
          </cell>
        </row>
        <row r="819">
          <cell r="D819" t="str">
            <v>PacificRL020.0G1W001</v>
          </cell>
          <cell r="E819">
            <v>9.5299999999999994</v>
          </cell>
        </row>
        <row r="820">
          <cell r="D820" t="str">
            <v>PacificRL032.0G1M001</v>
          </cell>
          <cell r="E820">
            <v>6.6</v>
          </cell>
        </row>
        <row r="821">
          <cell r="D821" t="str">
            <v>PacificRL032.0G1W001</v>
          </cell>
          <cell r="E821">
            <v>13.52</v>
          </cell>
        </row>
        <row r="822">
          <cell r="D822" t="str">
            <v>PacificRL032.0G1W001LL</v>
          </cell>
          <cell r="E822">
            <v>13.52</v>
          </cell>
        </row>
        <row r="823">
          <cell r="D823" t="str">
            <v>PacificRL032.0G1W002</v>
          </cell>
          <cell r="E823">
            <v>20.21</v>
          </cell>
        </row>
        <row r="824">
          <cell r="D824" t="str">
            <v>PacificRL032.0G1W002LL</v>
          </cell>
          <cell r="E824">
            <v>15.25</v>
          </cell>
        </row>
        <row r="825">
          <cell r="D825" t="str">
            <v>PacificRL032.0G1W003</v>
          </cell>
          <cell r="E825">
            <v>29.12</v>
          </cell>
        </row>
        <row r="826">
          <cell r="D826" t="str">
            <v>PacificRL032.0G1W004</v>
          </cell>
          <cell r="E826">
            <v>36.99</v>
          </cell>
        </row>
        <row r="827">
          <cell r="D827" t="str">
            <v>PacificROLL1RES</v>
          </cell>
          <cell r="E827">
            <v>1.25</v>
          </cell>
        </row>
        <row r="828">
          <cell r="D828" t="str">
            <v>PacificRTRNCART65-RES</v>
          </cell>
          <cell r="E828">
            <v>5.88</v>
          </cell>
        </row>
        <row r="829">
          <cell r="D829" t="str">
            <v>PacificRTRNCART95-RES</v>
          </cell>
          <cell r="E829">
            <v>5.88</v>
          </cell>
        </row>
        <row r="830">
          <cell r="D830" t="str">
            <v>PacificRTRNCART-RES</v>
          </cell>
          <cell r="E830">
            <v>5.88</v>
          </cell>
        </row>
        <row r="831">
          <cell r="D831" t="str">
            <v>PacificRTRNTRIPGW-RES</v>
          </cell>
          <cell r="E831">
            <v>5.75</v>
          </cell>
        </row>
        <row r="832">
          <cell r="D832" t="str">
            <v>PacificRTRNTRIPREC-RES</v>
          </cell>
          <cell r="E832">
            <v>6.14</v>
          </cell>
        </row>
        <row r="833">
          <cell r="D833" t="str">
            <v>PacificRTRNTRIP-RES</v>
          </cell>
          <cell r="E833">
            <v>5.88</v>
          </cell>
        </row>
        <row r="834">
          <cell r="D834" t="str">
            <v>PacificSL020.0G1W001</v>
          </cell>
          <cell r="E834">
            <v>9.5299999999999994</v>
          </cell>
        </row>
        <row r="835">
          <cell r="D835" t="str">
            <v>PacificSL035.0G1M001</v>
          </cell>
          <cell r="E835">
            <v>6.6</v>
          </cell>
        </row>
        <row r="836">
          <cell r="D836" t="str">
            <v>PacificSL035.0G1W001</v>
          </cell>
          <cell r="E836">
            <v>13.55</v>
          </cell>
        </row>
        <row r="837">
          <cell r="D837" t="str">
            <v>PacificSL064.0G1W001RECR</v>
          </cell>
          <cell r="E837">
            <v>7.28</v>
          </cell>
        </row>
        <row r="838">
          <cell r="D838" t="str">
            <v>PacificSL065.0G1M001</v>
          </cell>
          <cell r="E838">
            <v>7.93</v>
          </cell>
        </row>
        <row r="839">
          <cell r="D839" t="str">
            <v>PacificSL065.0G1W001</v>
          </cell>
          <cell r="E839">
            <v>20.399999999999999</v>
          </cell>
        </row>
        <row r="840">
          <cell r="D840" t="str">
            <v>PacificSL095.0G1M001</v>
          </cell>
          <cell r="E840">
            <v>10.02</v>
          </cell>
        </row>
        <row r="841">
          <cell r="D841" t="str">
            <v>PacificSL095.0G1W001</v>
          </cell>
          <cell r="E841">
            <v>28.53</v>
          </cell>
        </row>
        <row r="842">
          <cell r="D842" t="str">
            <v>PacificSP20-RES</v>
          </cell>
          <cell r="E842">
            <v>11.73</v>
          </cell>
        </row>
        <row r="843">
          <cell r="D843" t="str">
            <v>PacificSP32-RES</v>
          </cell>
          <cell r="E843">
            <v>11.73</v>
          </cell>
        </row>
        <row r="844">
          <cell r="D844" t="str">
            <v>PacificSP35-RES</v>
          </cell>
          <cell r="E844">
            <v>11.73</v>
          </cell>
        </row>
        <row r="845">
          <cell r="D845" t="str">
            <v>PacificSP65-RES</v>
          </cell>
          <cell r="E845">
            <v>15.38</v>
          </cell>
        </row>
        <row r="846">
          <cell r="D846" t="str">
            <v>PacificSP95-RES</v>
          </cell>
          <cell r="E846">
            <v>19.03</v>
          </cell>
        </row>
        <row r="847">
          <cell r="D847" t="str">
            <v>PacificSPGW-RES</v>
          </cell>
          <cell r="E847">
            <v>10.6</v>
          </cell>
        </row>
        <row r="848">
          <cell r="D848" t="str">
            <v>PacificSPREC-RES</v>
          </cell>
          <cell r="E848">
            <v>11.73</v>
          </cell>
        </row>
        <row r="849">
          <cell r="D849" t="str">
            <v>PacificTIMERL-RES</v>
          </cell>
          <cell r="E849">
            <v>73.66</v>
          </cell>
        </row>
        <row r="850">
          <cell r="D850" t="str">
            <v>PacificTIMESL-RES</v>
          </cell>
          <cell r="E850">
            <v>83.89</v>
          </cell>
        </row>
        <row r="851">
          <cell r="D851" t="str">
            <v>PacificTIRELG-RES</v>
          </cell>
          <cell r="E851">
            <v>10.23</v>
          </cell>
        </row>
        <row r="852">
          <cell r="D852" t="str">
            <v>PacificTIRESM-RES</v>
          </cell>
          <cell r="E852">
            <v>10.23</v>
          </cell>
        </row>
        <row r="853">
          <cell r="D853" t="str">
            <v>PacificWI1-RES</v>
          </cell>
          <cell r="E853">
            <v>1.94</v>
          </cell>
        </row>
        <row r="854">
          <cell r="D854" t="str">
            <v>PacificWI2-RES</v>
          </cell>
          <cell r="E854">
            <v>3.58</v>
          </cell>
        </row>
        <row r="855">
          <cell r="D855" t="str">
            <v>PacificWI3-RES</v>
          </cell>
          <cell r="E855">
            <v>5.22</v>
          </cell>
        </row>
        <row r="856">
          <cell r="D856" t="str">
            <v>PacificWI4-RES</v>
          </cell>
          <cell r="E856">
            <v>6.86</v>
          </cell>
        </row>
        <row r="857">
          <cell r="D857" t="str">
            <v>PacificWI5-RES</v>
          </cell>
          <cell r="E857">
            <v>8.5</v>
          </cell>
        </row>
        <row r="858">
          <cell r="D858" t="str">
            <v>PacificWI6-RES</v>
          </cell>
          <cell r="E858">
            <v>10.14</v>
          </cell>
        </row>
        <row r="859">
          <cell r="D859" t="str">
            <v>PacificWI7-RES</v>
          </cell>
          <cell r="E859">
            <v>11.78</v>
          </cell>
        </row>
        <row r="860">
          <cell r="D860" t="str">
            <v>PacificWI8-RES</v>
          </cell>
          <cell r="E860">
            <v>13.42</v>
          </cell>
        </row>
        <row r="861">
          <cell r="D861" t="str">
            <v>PacificWI9-RES</v>
          </cell>
          <cell r="E861">
            <v>15.06</v>
          </cell>
        </row>
        <row r="862">
          <cell r="D862" t="str">
            <v>PacificXMAS</v>
          </cell>
          <cell r="E862">
            <v>3.92</v>
          </cell>
        </row>
        <row r="863">
          <cell r="D863" t="str">
            <v>PacificROLLOFF</v>
          </cell>
          <cell r="E863" t="str">
            <v>Billcycle</v>
          </cell>
        </row>
        <row r="864">
          <cell r="D864" t="str">
            <v>PacificACCESS-RO</v>
          </cell>
          <cell r="E864">
            <v>2.84</v>
          </cell>
        </row>
        <row r="865">
          <cell r="D865" t="str">
            <v>PacificCLEAN10-RO</v>
          </cell>
          <cell r="E865">
            <v>76.7</v>
          </cell>
        </row>
        <row r="866">
          <cell r="D866" t="str">
            <v>PacificCLEAN20-RO</v>
          </cell>
          <cell r="E866">
            <v>153.4</v>
          </cell>
        </row>
        <row r="867">
          <cell r="D867" t="str">
            <v>PacificCLEAN30-RO</v>
          </cell>
          <cell r="E867">
            <v>230.1</v>
          </cell>
        </row>
        <row r="868">
          <cell r="D868" t="str">
            <v>PacificCLEAN40-RO</v>
          </cell>
          <cell r="E868">
            <v>306.8</v>
          </cell>
        </row>
        <row r="869">
          <cell r="D869" t="str">
            <v>PacificDEL10TEMP-RO</v>
          </cell>
          <cell r="E869">
            <v>76.73</v>
          </cell>
        </row>
        <row r="870">
          <cell r="D870" t="str">
            <v>PacificDEL19.5TEMP-RO</v>
          </cell>
          <cell r="E870">
            <v>76.73</v>
          </cell>
        </row>
        <row r="871">
          <cell r="D871" t="str">
            <v>PacificDEL20TEMP-RO</v>
          </cell>
          <cell r="E871">
            <v>76.73</v>
          </cell>
        </row>
        <row r="872">
          <cell r="D872" t="str">
            <v>PacificDEL30TEMP-RO</v>
          </cell>
          <cell r="E872">
            <v>76.73</v>
          </cell>
        </row>
        <row r="873">
          <cell r="D873" t="str">
            <v>PacificDEL40TEMP-RO</v>
          </cell>
          <cell r="E873">
            <v>76.73</v>
          </cell>
        </row>
        <row r="874">
          <cell r="D874" t="str">
            <v>PacificDELREC-RO</v>
          </cell>
          <cell r="E874">
            <v>77</v>
          </cell>
        </row>
        <row r="875">
          <cell r="D875" t="str">
            <v>PacificDISCO-CP</v>
          </cell>
          <cell r="E875">
            <v>2.84</v>
          </cell>
        </row>
        <row r="876">
          <cell r="D876" t="str">
            <v>PacificDISPCONTOCC-RO</v>
          </cell>
          <cell r="E876">
            <v>119</v>
          </cell>
        </row>
        <row r="877">
          <cell r="D877" t="str">
            <v>PacificDISPFOOD-RO</v>
          </cell>
          <cell r="E877">
            <v>37</v>
          </cell>
        </row>
        <row r="878">
          <cell r="D878" t="str">
            <v>PacificDISP-RO</v>
          </cell>
          <cell r="E878">
            <v>119</v>
          </cell>
        </row>
        <row r="879">
          <cell r="D879" t="str">
            <v>PacificEXWGHTREC-RO</v>
          </cell>
          <cell r="E879">
            <v>0.2</v>
          </cell>
        </row>
        <row r="880">
          <cell r="D880" t="str">
            <v>PacificEXWGHT-RO</v>
          </cell>
          <cell r="E880">
            <v>0.14000000000000001</v>
          </cell>
        </row>
        <row r="881">
          <cell r="D881" t="str">
            <v>PacificFINAL10-RO</v>
          </cell>
          <cell r="E881">
            <v>106.39</v>
          </cell>
        </row>
        <row r="882">
          <cell r="D882" t="str">
            <v>PacificFINAL10TEMP-RO</v>
          </cell>
          <cell r="E882">
            <v>106.39</v>
          </cell>
        </row>
        <row r="883">
          <cell r="D883" t="str">
            <v>PacificFINAL19.5REC-RO</v>
          </cell>
          <cell r="E883">
            <v>129</v>
          </cell>
        </row>
        <row r="884">
          <cell r="D884" t="str">
            <v>PacificFINAL19.5-RO</v>
          </cell>
          <cell r="E884">
            <v>111.51</v>
          </cell>
        </row>
        <row r="885">
          <cell r="D885" t="str">
            <v>PacificFINAL19.5TEMP-RO</v>
          </cell>
          <cell r="E885">
            <v>111.51</v>
          </cell>
        </row>
        <row r="886">
          <cell r="D886" t="str">
            <v>PacificFINAL20-RO</v>
          </cell>
          <cell r="E886">
            <v>111.51</v>
          </cell>
        </row>
        <row r="887">
          <cell r="D887" t="str">
            <v>PacificFINAL20TEMP-RO</v>
          </cell>
          <cell r="E887">
            <v>111.51</v>
          </cell>
        </row>
        <row r="888">
          <cell r="D888" t="str">
            <v>PacificFINAL30-RO</v>
          </cell>
          <cell r="E888">
            <v>119.69</v>
          </cell>
        </row>
        <row r="889">
          <cell r="D889" t="str">
            <v>PacificFINAL30TEMP-RO</v>
          </cell>
          <cell r="E889">
            <v>119.69</v>
          </cell>
        </row>
        <row r="890">
          <cell r="D890" t="str">
            <v>PacificFINAL40-RO</v>
          </cell>
          <cell r="E890">
            <v>130.94</v>
          </cell>
        </row>
        <row r="891">
          <cell r="D891" t="str">
            <v>PacificFINAL40TEMP-RO</v>
          </cell>
          <cell r="E891">
            <v>130.94</v>
          </cell>
        </row>
        <row r="892">
          <cell r="D892" t="str">
            <v>PacificHAUL10-CP</v>
          </cell>
          <cell r="E892">
            <v>117.65</v>
          </cell>
        </row>
        <row r="893">
          <cell r="D893" t="str">
            <v>PacificHAUL10CUST-RO</v>
          </cell>
          <cell r="E893">
            <v>106.39</v>
          </cell>
        </row>
        <row r="894">
          <cell r="D894" t="str">
            <v>PacificHAUL10REC-RO</v>
          </cell>
          <cell r="E894">
            <v>129</v>
          </cell>
        </row>
        <row r="895">
          <cell r="D895" t="str">
            <v>PacificHAUL10-RO</v>
          </cell>
          <cell r="E895">
            <v>106.39</v>
          </cell>
        </row>
        <row r="896">
          <cell r="D896" t="str">
            <v>PacificHAUL10TEMP-RO</v>
          </cell>
          <cell r="E896">
            <v>106.39</v>
          </cell>
        </row>
        <row r="897">
          <cell r="D897" t="str">
            <v>PacificHAUL15-CP</v>
          </cell>
          <cell r="E897">
            <v>128.9</v>
          </cell>
        </row>
        <row r="898">
          <cell r="D898" t="str">
            <v>PacificHAUL16-CP</v>
          </cell>
          <cell r="E898">
            <v>128.9</v>
          </cell>
        </row>
        <row r="899">
          <cell r="D899" t="str">
            <v>PacificHAUL19.5REC-RO</v>
          </cell>
          <cell r="E899">
            <v>129</v>
          </cell>
        </row>
        <row r="900">
          <cell r="D900" t="str">
            <v>PacificHAUL19.5-RO</v>
          </cell>
          <cell r="E900">
            <v>111.51</v>
          </cell>
        </row>
        <row r="901">
          <cell r="D901" t="str">
            <v>PacificHAUL19.5TEMP-RO</v>
          </cell>
          <cell r="E901">
            <v>111.51</v>
          </cell>
        </row>
        <row r="902">
          <cell r="D902" t="str">
            <v>PacificHAUL20-CP</v>
          </cell>
          <cell r="E902">
            <v>148.34</v>
          </cell>
        </row>
        <row r="903">
          <cell r="D903" t="str">
            <v>PacificHAUL20CUST-RO</v>
          </cell>
          <cell r="E903">
            <v>111.51</v>
          </cell>
        </row>
        <row r="904">
          <cell r="D904" t="str">
            <v>PacificHAUL20REC-CP</v>
          </cell>
          <cell r="E904">
            <v>129</v>
          </cell>
        </row>
        <row r="905">
          <cell r="D905" t="str">
            <v>PacificHAUL20REC-RO</v>
          </cell>
          <cell r="E905">
            <v>129</v>
          </cell>
        </row>
        <row r="906">
          <cell r="D906" t="str">
            <v>PacificHAUL20-RO</v>
          </cell>
          <cell r="E906">
            <v>111.51</v>
          </cell>
        </row>
        <row r="907">
          <cell r="D907" t="str">
            <v>PacificHAUL20TEMP-RO</v>
          </cell>
          <cell r="E907">
            <v>111.51</v>
          </cell>
        </row>
        <row r="908">
          <cell r="D908" t="str">
            <v>PacificHAUL25-CP</v>
          </cell>
          <cell r="E908">
            <v>168.8</v>
          </cell>
        </row>
        <row r="909">
          <cell r="D909" t="str">
            <v>PacificHAUL25REC-RO</v>
          </cell>
          <cell r="E909">
            <v>129</v>
          </cell>
        </row>
        <row r="910">
          <cell r="D910" t="str">
            <v>PacificHAUL30-CP</v>
          </cell>
          <cell r="E910">
            <v>184.14</v>
          </cell>
        </row>
        <row r="911">
          <cell r="D911" t="str">
            <v>PacificHAUL30CUST-RO</v>
          </cell>
          <cell r="E911">
            <v>119.69</v>
          </cell>
        </row>
        <row r="912">
          <cell r="D912" t="str">
            <v>PacificHAUL30REC-CP</v>
          </cell>
          <cell r="E912">
            <v>129</v>
          </cell>
        </row>
        <row r="913">
          <cell r="D913" t="str">
            <v>PacificHAUL30REC-RO</v>
          </cell>
          <cell r="E913">
            <v>129</v>
          </cell>
        </row>
        <row r="914">
          <cell r="D914" t="str">
            <v>PacificHAUL30-RO</v>
          </cell>
          <cell r="E914">
            <v>119.69</v>
          </cell>
        </row>
        <row r="915">
          <cell r="D915" t="str">
            <v>PacificHAUL30TEMP-RO</v>
          </cell>
          <cell r="E915">
            <v>119.69</v>
          </cell>
        </row>
        <row r="916">
          <cell r="D916" t="str">
            <v>PacificHAUL35-CP</v>
          </cell>
          <cell r="E916">
            <v>194.37</v>
          </cell>
        </row>
        <row r="917">
          <cell r="D917" t="str">
            <v>PacificHAUL35REC-RO</v>
          </cell>
          <cell r="E917">
            <v>129</v>
          </cell>
        </row>
        <row r="918">
          <cell r="D918" t="str">
            <v>PacificHAUL40-CP</v>
          </cell>
          <cell r="E918">
            <v>204.6</v>
          </cell>
        </row>
        <row r="919">
          <cell r="D919" t="str">
            <v>PacificHAUL40CUST-RO</v>
          </cell>
          <cell r="E919">
            <v>130.94</v>
          </cell>
        </row>
        <row r="920">
          <cell r="D920" t="str">
            <v>PacificHAUL40REC-CP</v>
          </cell>
          <cell r="E920">
            <v>129</v>
          </cell>
        </row>
        <row r="921">
          <cell r="D921" t="str">
            <v>PacificHAUL40REC-RO</v>
          </cell>
          <cell r="E921">
            <v>129</v>
          </cell>
        </row>
        <row r="922">
          <cell r="D922" t="str">
            <v>PacificHAUL40-RO</v>
          </cell>
          <cell r="E922">
            <v>130.94</v>
          </cell>
        </row>
        <row r="923">
          <cell r="D923" t="str">
            <v>PacificHAUL40TEMP-RO</v>
          </cell>
          <cell r="E923">
            <v>130.94</v>
          </cell>
        </row>
        <row r="924">
          <cell r="D924" t="str">
            <v>PacificHAULFLATREC-RO-CONC</v>
          </cell>
          <cell r="E924">
            <v>129</v>
          </cell>
        </row>
        <row r="925">
          <cell r="D925" t="str">
            <v>PacificHAULFLATREC-RO-CRPT</v>
          </cell>
          <cell r="E925">
            <v>129</v>
          </cell>
        </row>
        <row r="926">
          <cell r="D926" t="str">
            <v>PacificHAULFLATREC-RO-OCC</v>
          </cell>
          <cell r="E926">
            <v>129</v>
          </cell>
        </row>
        <row r="927">
          <cell r="D927" t="str">
            <v>PacificHAULFLATREC-RO-OP1</v>
          </cell>
          <cell r="E927">
            <v>129</v>
          </cell>
        </row>
        <row r="928">
          <cell r="D928" t="str">
            <v>PacificHAULFLATREC-RO-ORG</v>
          </cell>
          <cell r="E928">
            <v>129</v>
          </cell>
        </row>
        <row r="929">
          <cell r="D929" t="str">
            <v>PacificHAULFLATREC-RO-PLSTC</v>
          </cell>
          <cell r="E929">
            <v>129</v>
          </cell>
        </row>
        <row r="930">
          <cell r="D930" t="str">
            <v>PacificHAULFLATREC-RO-SHTRK</v>
          </cell>
          <cell r="E930">
            <v>129</v>
          </cell>
        </row>
        <row r="931">
          <cell r="D931" t="str">
            <v>PacificLABOR-RO</v>
          </cell>
          <cell r="E931">
            <v>83.89</v>
          </cell>
        </row>
        <row r="932">
          <cell r="D932" t="str">
            <v>PacificLIDRO</v>
          </cell>
          <cell r="E932">
            <v>18.23</v>
          </cell>
        </row>
        <row r="933">
          <cell r="D933" t="str">
            <v>PacificMILE-RO</v>
          </cell>
          <cell r="E933">
            <v>3.38</v>
          </cell>
        </row>
        <row r="934">
          <cell r="D934" t="str">
            <v>PacificREDEL-RO</v>
          </cell>
          <cell r="E934">
            <v>37.85</v>
          </cell>
        </row>
        <row r="935">
          <cell r="D935" t="str">
            <v>PacificRELOREC-RO</v>
          </cell>
          <cell r="E935">
            <v>129</v>
          </cell>
        </row>
        <row r="936">
          <cell r="D936" t="str">
            <v>PacificRELO-RO</v>
          </cell>
          <cell r="E936">
            <v>30.69</v>
          </cell>
        </row>
        <row r="937">
          <cell r="D937" t="str">
            <v>PacificRENT10MO-RO</v>
          </cell>
          <cell r="E937">
            <v>66.5</v>
          </cell>
        </row>
        <row r="938">
          <cell r="D938" t="str">
            <v>PacificRENT10REC-RO</v>
          </cell>
          <cell r="E938">
            <v>75</v>
          </cell>
        </row>
        <row r="939">
          <cell r="D939" t="str">
            <v>PacificRENT10TEMP-RO</v>
          </cell>
          <cell r="E939">
            <v>3.79</v>
          </cell>
        </row>
        <row r="940">
          <cell r="D940" t="str">
            <v>PacificRENT19.5MO-RO</v>
          </cell>
          <cell r="E940">
            <v>76.73</v>
          </cell>
        </row>
        <row r="941">
          <cell r="D941" t="str">
            <v>PacificRENT19.5REC-RO</v>
          </cell>
          <cell r="E941">
            <v>75</v>
          </cell>
        </row>
        <row r="942">
          <cell r="D942" t="str">
            <v>PacificRENT19.5TEMP-RO</v>
          </cell>
          <cell r="E942">
            <v>3.89</v>
          </cell>
        </row>
        <row r="943">
          <cell r="D943" t="str">
            <v>PacificRENT20MO-RO</v>
          </cell>
          <cell r="E943">
            <v>76.73</v>
          </cell>
        </row>
        <row r="944">
          <cell r="D944" t="str">
            <v>PacificRENT20REC-RO</v>
          </cell>
          <cell r="E944">
            <v>75</v>
          </cell>
        </row>
        <row r="945">
          <cell r="D945" t="str">
            <v>PacificRENT20TEMP-RO</v>
          </cell>
          <cell r="E945">
            <v>3.89</v>
          </cell>
        </row>
        <row r="946">
          <cell r="D946" t="str">
            <v>PacificRENT30MO-RO</v>
          </cell>
          <cell r="E946">
            <v>86.96</v>
          </cell>
        </row>
        <row r="947">
          <cell r="D947" t="str">
            <v>PacificRENT30REC-RO</v>
          </cell>
          <cell r="E947">
            <v>75</v>
          </cell>
        </row>
        <row r="948">
          <cell r="D948" t="str">
            <v>PacificRENT30TEMP-RO</v>
          </cell>
          <cell r="E948">
            <v>4.1900000000000004</v>
          </cell>
        </row>
        <row r="949">
          <cell r="D949" t="str">
            <v>PacificRENT40MO-RO</v>
          </cell>
          <cell r="E949">
            <v>97.19</v>
          </cell>
        </row>
        <row r="950">
          <cell r="D950" t="str">
            <v>PacificRENT40REC-CP</v>
          </cell>
          <cell r="E950">
            <v>361</v>
          </cell>
        </row>
        <row r="951">
          <cell r="D951" t="str">
            <v>PacificRENT40REC-RO</v>
          </cell>
          <cell r="E951">
            <v>75</v>
          </cell>
        </row>
        <row r="952">
          <cell r="D952" t="str">
            <v>PacificRENT40TEMP-RO</v>
          </cell>
          <cell r="E952">
            <v>4.5999999999999996</v>
          </cell>
        </row>
        <row r="953">
          <cell r="D953" t="str">
            <v>PacificRENTDAY-RO</v>
          </cell>
          <cell r="E953">
            <v>1.67</v>
          </cell>
        </row>
        <row r="954">
          <cell r="D954" t="str">
            <v>PacificRTRNTRIPREC-RO</v>
          </cell>
          <cell r="E954">
            <v>31</v>
          </cell>
        </row>
        <row r="955">
          <cell r="D955" t="str">
            <v>PacificRTRNTRIP-RO</v>
          </cell>
          <cell r="E955">
            <v>30.69</v>
          </cell>
        </row>
        <row r="956">
          <cell r="D956" t="str">
            <v>PacificTARPREC-RO</v>
          </cell>
          <cell r="E956">
            <v>23.5</v>
          </cell>
        </row>
        <row r="957">
          <cell r="D957" t="str">
            <v>PacificTARP-RO</v>
          </cell>
          <cell r="E957">
            <v>2.84</v>
          </cell>
        </row>
        <row r="958">
          <cell r="D958" t="str">
            <v>PacificTIMEREC-RO</v>
          </cell>
          <cell r="E958">
            <v>0</v>
          </cell>
        </row>
        <row r="959">
          <cell r="D959" t="str">
            <v>PacificTIME-RO</v>
          </cell>
          <cell r="E959">
            <v>83.89</v>
          </cell>
        </row>
        <row r="960">
          <cell r="D960" t="str">
            <v>PacificTIRELG-RO</v>
          </cell>
          <cell r="E960">
            <v>10.23</v>
          </cell>
        </row>
        <row r="961">
          <cell r="D961" t="str">
            <v>PacificTIRE-RO</v>
          </cell>
          <cell r="E961">
            <v>10.23</v>
          </cell>
        </row>
        <row r="962">
          <cell r="D962" t="str">
            <v>PacificTIRESM-RO</v>
          </cell>
          <cell r="E962">
            <v>10.23</v>
          </cell>
        </row>
        <row r="963">
          <cell r="D963" t="str">
            <v>OtherMASON</v>
          </cell>
          <cell r="E963">
            <v>0</v>
          </cell>
        </row>
        <row r="964">
          <cell r="D964" t="str">
            <v>OtherCOMMERCIAL</v>
          </cell>
          <cell r="E964" t="str">
            <v>Billcycle</v>
          </cell>
        </row>
        <row r="965">
          <cell r="D965" t="str">
            <v>OtherRL001.0YXX001TEMPC</v>
          </cell>
          <cell r="E965">
            <v>17.05</v>
          </cell>
        </row>
        <row r="966">
          <cell r="D966" t="str">
            <v>OtherRL001.5YXX001TEMPC</v>
          </cell>
          <cell r="E966">
            <v>23.41</v>
          </cell>
        </row>
        <row r="967">
          <cell r="D967" t="str">
            <v>OtherCOMMERCIAL RECYCLE</v>
          </cell>
          <cell r="E967" t="str">
            <v>Billcycle</v>
          </cell>
        </row>
        <row r="968">
          <cell r="D968" t="str">
            <v>OtherRL001.0Y1M001OP</v>
          </cell>
          <cell r="E968">
            <v>24.56</v>
          </cell>
        </row>
        <row r="969">
          <cell r="D969" t="str">
            <v>OtherRL001.0Y1W001OP</v>
          </cell>
          <cell r="E969">
            <v>60.77</v>
          </cell>
        </row>
        <row r="970">
          <cell r="D970" t="str">
            <v>OtherRL001.0YEO001OP</v>
          </cell>
          <cell r="E970">
            <v>37.979999999999997</v>
          </cell>
        </row>
        <row r="971">
          <cell r="D971" t="str">
            <v>OtherRL001.5Y1M001OP</v>
          </cell>
          <cell r="E971">
            <v>48.7</v>
          </cell>
        </row>
        <row r="972">
          <cell r="D972" t="str">
            <v>OtherRL001.5Y1W001OP</v>
          </cell>
          <cell r="E972">
            <v>88.82</v>
          </cell>
        </row>
        <row r="973">
          <cell r="D973" t="str">
            <v>OtherRL001.5YEO001OP</v>
          </cell>
          <cell r="E973">
            <v>65.739999999999995</v>
          </cell>
        </row>
        <row r="974">
          <cell r="D974" t="str">
            <v>OtherRL002.0Y1M001OP</v>
          </cell>
          <cell r="E974">
            <v>54.85</v>
          </cell>
        </row>
        <row r="975">
          <cell r="D975" t="str">
            <v>OtherRL002.0Y1W001OP</v>
          </cell>
          <cell r="E975">
            <v>109.85</v>
          </cell>
        </row>
        <row r="976">
          <cell r="D976" t="str">
            <v>OtherRL002.0YEO001OP</v>
          </cell>
          <cell r="E976">
            <v>81.09</v>
          </cell>
        </row>
        <row r="977">
          <cell r="D977" t="str">
            <v>OtherRL065.0G1M001OPIN</v>
          </cell>
          <cell r="E977">
            <v>14.33</v>
          </cell>
        </row>
        <row r="978">
          <cell r="D978" t="str">
            <v>OtherTIMECOMREC-COMM</v>
          </cell>
          <cell r="E978">
            <v>115</v>
          </cell>
        </row>
        <row r="979">
          <cell r="D979" t="str">
            <v>OtherROLLOFF</v>
          </cell>
          <cell r="E979" t="str">
            <v>Billcycle</v>
          </cell>
        </row>
        <row r="980">
          <cell r="D980" t="str">
            <v>OtherDELREC-RO</v>
          </cell>
          <cell r="E980">
            <v>75</v>
          </cell>
        </row>
        <row r="981">
          <cell r="D981" t="str">
            <v>OtherHAUL19.5REC-RO</v>
          </cell>
          <cell r="E981">
            <v>125</v>
          </cell>
        </row>
        <row r="982">
          <cell r="D982" t="str">
            <v>OtherHAUL30REC-RO</v>
          </cell>
          <cell r="E982">
            <v>125</v>
          </cell>
        </row>
        <row r="983">
          <cell r="D983" t="str">
            <v>OtherRENT19.5REC-RO</v>
          </cell>
          <cell r="E983">
            <v>50</v>
          </cell>
        </row>
        <row r="984">
          <cell r="D984" t="str">
            <v>OtherRENT30REC-RO</v>
          </cell>
          <cell r="E984">
            <v>73</v>
          </cell>
        </row>
        <row r="985">
          <cell r="D985" t="str">
            <v>OtherRENTDAY-RO</v>
          </cell>
          <cell r="E985">
            <v>1.67</v>
          </cell>
        </row>
        <row r="986">
          <cell r="D986" t="str">
            <v>PacificOLYMPIA</v>
          </cell>
          <cell r="E986">
            <v>0</v>
          </cell>
        </row>
        <row r="987">
          <cell r="D987" t="str">
            <v>PacificACCOUNTING ADJUSTMENTS</v>
          </cell>
          <cell r="E987" t="str">
            <v>Billcycle</v>
          </cell>
        </row>
        <row r="988">
          <cell r="D988" t="str">
            <v>PacificRETCCC</v>
          </cell>
          <cell r="E988">
            <v>20.46</v>
          </cell>
        </row>
        <row r="989">
          <cell r="D989" t="str">
            <v>PacificRETCKC</v>
          </cell>
          <cell r="E989">
            <v>20.46</v>
          </cell>
        </row>
        <row r="990">
          <cell r="D990" t="str">
            <v>PacificCOMMERCIAL</v>
          </cell>
          <cell r="E990" t="str">
            <v>Billcycle</v>
          </cell>
        </row>
        <row r="991">
          <cell r="D991" t="str">
            <v>PacificACCESS-COMM</v>
          </cell>
          <cell r="E991">
            <v>12.3</v>
          </cell>
        </row>
        <row r="992">
          <cell r="D992" t="str">
            <v>PacificCANCOUNT5+-COMM</v>
          </cell>
          <cell r="E992">
            <v>2.27</v>
          </cell>
        </row>
        <row r="993">
          <cell r="D993" t="str">
            <v>PacificCANCOUNT5-COMM</v>
          </cell>
          <cell r="E993">
            <v>2.4700000000000002</v>
          </cell>
        </row>
        <row r="994">
          <cell r="D994" t="str">
            <v>PacificCANCOUNT65-COMM</v>
          </cell>
          <cell r="E994">
            <v>4.74</v>
          </cell>
        </row>
        <row r="995">
          <cell r="D995" t="str">
            <v>PacificCANCOUNT95-COMM</v>
          </cell>
          <cell r="E995">
            <v>6.34</v>
          </cell>
        </row>
        <row r="996">
          <cell r="D996" t="str">
            <v>PacificCANCOUNTCARRY-COMM</v>
          </cell>
          <cell r="E996">
            <v>2.91</v>
          </cell>
        </row>
        <row r="997">
          <cell r="D997" t="str">
            <v>PacificCANCOUNTFD95-COMM</v>
          </cell>
          <cell r="E997">
            <v>3.39</v>
          </cell>
        </row>
        <row r="998">
          <cell r="D998" t="str">
            <v>PacificCLEAN1.5-COMM</v>
          </cell>
          <cell r="E998">
            <v>30.69</v>
          </cell>
        </row>
        <row r="999">
          <cell r="D999" t="str">
            <v>PacificCLEAN1-COMM</v>
          </cell>
          <cell r="E999">
            <v>30.69</v>
          </cell>
        </row>
        <row r="1000">
          <cell r="D1000" t="str">
            <v>PacificCLEAN1FD-COMM</v>
          </cell>
          <cell r="E1000">
            <v>0</v>
          </cell>
        </row>
        <row r="1001">
          <cell r="D1001" t="str">
            <v>PacificCLEAN2-COMM</v>
          </cell>
          <cell r="E1001">
            <v>30.69</v>
          </cell>
        </row>
        <row r="1002">
          <cell r="D1002" t="str">
            <v>PacificCLEAN2FD-COMM</v>
          </cell>
          <cell r="E1002">
            <v>0</v>
          </cell>
        </row>
        <row r="1003">
          <cell r="D1003" t="str">
            <v>PacificCLEAN3-COMM</v>
          </cell>
          <cell r="E1003">
            <v>30.69</v>
          </cell>
        </row>
        <row r="1004">
          <cell r="D1004" t="str">
            <v>PacificCLEAN3FD-COMM</v>
          </cell>
          <cell r="E1004">
            <v>0</v>
          </cell>
        </row>
        <row r="1005">
          <cell r="D1005" t="str">
            <v>PacificCLEAN4-COMM</v>
          </cell>
          <cell r="E1005">
            <v>30.69</v>
          </cell>
        </row>
        <row r="1006">
          <cell r="D1006" t="str">
            <v>PacificCLEAN4FD-COMM</v>
          </cell>
          <cell r="E1006">
            <v>0</v>
          </cell>
        </row>
        <row r="1007">
          <cell r="D1007" t="str">
            <v>PacificCLEAN5-COMM</v>
          </cell>
          <cell r="E1007">
            <v>38.35</v>
          </cell>
        </row>
        <row r="1008">
          <cell r="D1008" t="str">
            <v>PacificCLEAN5FD-COMM</v>
          </cell>
          <cell r="E1008">
            <v>0</v>
          </cell>
        </row>
        <row r="1009">
          <cell r="D1009" t="str">
            <v>PacificCLEAN6-COMM</v>
          </cell>
          <cell r="E1009">
            <v>46.02</v>
          </cell>
        </row>
        <row r="1010">
          <cell r="D1010" t="str">
            <v>PacificCLEAN6FD-COMM</v>
          </cell>
          <cell r="E1010">
            <v>0</v>
          </cell>
        </row>
        <row r="1011">
          <cell r="D1011" t="str">
            <v>PacificCLEAN96FD-COMM</v>
          </cell>
          <cell r="E1011">
            <v>0</v>
          </cell>
        </row>
        <row r="1012">
          <cell r="D1012" t="str">
            <v>PacificCLEANCART-COMM</v>
          </cell>
          <cell r="E1012">
            <v>5.2</v>
          </cell>
        </row>
        <row r="1013">
          <cell r="D1013" t="str">
            <v>PacificDEL1.5TEMP-COMM</v>
          </cell>
          <cell r="E1013">
            <v>32.43</v>
          </cell>
        </row>
        <row r="1014">
          <cell r="D1014" t="str">
            <v>PacificDEL1TEMP-COMM</v>
          </cell>
          <cell r="E1014">
            <v>32.43</v>
          </cell>
        </row>
        <row r="1015">
          <cell r="D1015" t="str">
            <v>PacificDEL2TEMP-COMM</v>
          </cell>
          <cell r="E1015">
            <v>32.43</v>
          </cell>
        </row>
        <row r="1016">
          <cell r="D1016" t="str">
            <v>PacificDEL3TEMP-COMM</v>
          </cell>
          <cell r="E1016">
            <v>32.43</v>
          </cell>
        </row>
        <row r="1017">
          <cell r="D1017" t="str">
            <v>PacificDEL4TEMP-COMM</v>
          </cell>
          <cell r="E1017">
            <v>32.43</v>
          </cell>
        </row>
        <row r="1018">
          <cell r="D1018" t="str">
            <v>PacificDEL5TEMP-COMM</v>
          </cell>
          <cell r="E1018">
            <v>32.43</v>
          </cell>
        </row>
        <row r="1019">
          <cell r="D1019" t="str">
            <v>PacificDEL6TEMP-COMM</v>
          </cell>
          <cell r="E1019">
            <v>32.43</v>
          </cell>
        </row>
        <row r="1020">
          <cell r="D1020" t="str">
            <v>PacificDIST1CAN-COMM</v>
          </cell>
          <cell r="E1020">
            <v>13.48</v>
          </cell>
        </row>
        <row r="1021">
          <cell r="D1021" t="str">
            <v>PacificDIST2CAN-COMM</v>
          </cell>
          <cell r="E1021">
            <v>21.39</v>
          </cell>
        </row>
        <row r="1022">
          <cell r="D1022" t="str">
            <v>PacificDIST3CAN-COMM</v>
          </cell>
          <cell r="E1022">
            <v>32.090000000000003</v>
          </cell>
        </row>
        <row r="1023">
          <cell r="D1023" t="str">
            <v>PacificDIST4CAN-COMM</v>
          </cell>
          <cell r="E1023">
            <v>42.78</v>
          </cell>
        </row>
        <row r="1024">
          <cell r="D1024" t="str">
            <v>PacificDIST5+CANS-COMM</v>
          </cell>
          <cell r="E1024">
            <v>10.7</v>
          </cell>
        </row>
        <row r="1025">
          <cell r="D1025" t="str">
            <v>PacificDIST5CAN-COMM</v>
          </cell>
          <cell r="E1025">
            <v>53.48</v>
          </cell>
        </row>
        <row r="1026">
          <cell r="D1026" t="str">
            <v>PacificDRIVEIN1000-COMM</v>
          </cell>
          <cell r="E1026">
            <v>9.6999999999999993</v>
          </cell>
        </row>
        <row r="1027">
          <cell r="D1027" t="str">
            <v>PacificDRIVEIN125WKLY-COMM</v>
          </cell>
          <cell r="E1027">
            <v>1.45</v>
          </cell>
        </row>
        <row r="1028">
          <cell r="D1028" t="str">
            <v>PacificDRIVEIN-COMM</v>
          </cell>
          <cell r="E1028">
            <v>6.41</v>
          </cell>
        </row>
        <row r="1029">
          <cell r="D1029" t="str">
            <v>PacificEP1.5-COMM</v>
          </cell>
          <cell r="E1029">
            <v>26.17</v>
          </cell>
        </row>
        <row r="1030">
          <cell r="D1030" t="str">
            <v>PacificEP1.5FD-COMM</v>
          </cell>
          <cell r="E1030">
            <v>67.44</v>
          </cell>
        </row>
        <row r="1031">
          <cell r="D1031" t="str">
            <v>PacificEP1-COMM</v>
          </cell>
          <cell r="E1031">
            <v>20.170000000000002</v>
          </cell>
        </row>
        <row r="1032">
          <cell r="D1032" t="str">
            <v>PacificEP2CMP-COMM</v>
          </cell>
          <cell r="E1032">
            <v>85.1</v>
          </cell>
        </row>
        <row r="1033">
          <cell r="D1033" t="str">
            <v>PacificEP2-COMM</v>
          </cell>
          <cell r="E1033">
            <v>32.43</v>
          </cell>
        </row>
        <row r="1034">
          <cell r="D1034" t="str">
            <v>PacificEP2FD-COMM</v>
          </cell>
          <cell r="E1034">
            <v>81.59</v>
          </cell>
        </row>
        <row r="1035">
          <cell r="D1035" t="str">
            <v>PacificEP3CMP-COMM</v>
          </cell>
          <cell r="E1035">
            <v>114.1</v>
          </cell>
        </row>
        <row r="1036">
          <cell r="D1036" t="str">
            <v>PacificEP3-COMM</v>
          </cell>
          <cell r="E1036">
            <v>47.48</v>
          </cell>
        </row>
        <row r="1037">
          <cell r="D1037" t="str">
            <v>PacificEP3FD-COMM</v>
          </cell>
          <cell r="E1037">
            <v>0</v>
          </cell>
        </row>
        <row r="1038">
          <cell r="D1038" t="str">
            <v>PacificEP4CMP-COMM</v>
          </cell>
          <cell r="E1038">
            <v>141.57</v>
          </cell>
        </row>
        <row r="1039">
          <cell r="D1039" t="str">
            <v>PacificEP4-COMM</v>
          </cell>
          <cell r="E1039">
            <v>58.23</v>
          </cell>
        </row>
        <row r="1040">
          <cell r="D1040" t="str">
            <v>PacificEP4FD-COMM</v>
          </cell>
          <cell r="E1040">
            <v>0</v>
          </cell>
        </row>
        <row r="1041">
          <cell r="D1041" t="str">
            <v>PacificEP5-COMM</v>
          </cell>
          <cell r="E1041">
            <v>68.48</v>
          </cell>
        </row>
        <row r="1042">
          <cell r="D1042" t="str">
            <v>PacificEP5FD-COMM</v>
          </cell>
          <cell r="E1042">
            <v>0</v>
          </cell>
        </row>
        <row r="1043">
          <cell r="D1043" t="str">
            <v>PacificEP6-COMM</v>
          </cell>
          <cell r="E1043">
            <v>78.650000000000006</v>
          </cell>
        </row>
        <row r="1044">
          <cell r="D1044" t="str">
            <v>PacificEP96GW-COMM</v>
          </cell>
          <cell r="E1044">
            <v>11.47</v>
          </cell>
        </row>
        <row r="1045">
          <cell r="D1045" t="str">
            <v>PacificEQUIP-COMM</v>
          </cell>
          <cell r="E1045">
            <v>10</v>
          </cell>
        </row>
        <row r="1046">
          <cell r="D1046" t="str">
            <v>PacificEXTRA-COMM</v>
          </cell>
          <cell r="E1046">
            <v>2.5299999999999998</v>
          </cell>
        </row>
        <row r="1047">
          <cell r="D1047" t="str">
            <v>PacificEXTRAGWC-COMM</v>
          </cell>
          <cell r="E1047">
            <v>2.25</v>
          </cell>
        </row>
        <row r="1048">
          <cell r="D1048" t="str">
            <v>PacificEXTRAYDG-COM</v>
          </cell>
          <cell r="E1048">
            <v>18.23</v>
          </cell>
        </row>
        <row r="1049">
          <cell r="D1049" t="str">
            <v>PacificFL001.0Y1W001</v>
          </cell>
          <cell r="E1049">
            <v>82.19</v>
          </cell>
        </row>
        <row r="1050">
          <cell r="D1050" t="str">
            <v>PacificFL001.0Y1W001FOOD</v>
          </cell>
          <cell r="E1050">
            <v>75.06</v>
          </cell>
        </row>
        <row r="1051">
          <cell r="D1051" t="str">
            <v>PacificFL001.0Y2W001</v>
          </cell>
          <cell r="E1051">
            <v>150.47999999999999</v>
          </cell>
        </row>
        <row r="1052">
          <cell r="D1052" t="str">
            <v>PacificFL001.0Y3W001</v>
          </cell>
          <cell r="E1052">
            <v>218.76</v>
          </cell>
        </row>
        <row r="1053">
          <cell r="D1053" t="str">
            <v>PacificFL001.0Y4W001</v>
          </cell>
          <cell r="E1053">
            <v>287.05</v>
          </cell>
        </row>
        <row r="1054">
          <cell r="D1054" t="str">
            <v>PacificFL001.0Y5W001</v>
          </cell>
          <cell r="E1054">
            <v>355.33</v>
          </cell>
        </row>
        <row r="1055">
          <cell r="D1055" t="str">
            <v>PacificFL001.0YEO001FOOD</v>
          </cell>
          <cell r="E1055">
            <v>37.53</v>
          </cell>
        </row>
        <row r="1056">
          <cell r="D1056" t="str">
            <v>PacificFL001.0YEO001GW</v>
          </cell>
          <cell r="E1056">
            <v>23.75</v>
          </cell>
        </row>
        <row r="1057">
          <cell r="D1057" t="str">
            <v>PacificFL001.0YXX001TEMPC</v>
          </cell>
          <cell r="E1057">
            <v>17.05</v>
          </cell>
        </row>
        <row r="1058">
          <cell r="D1058" t="str">
            <v>PacificFL001.5Y1W001</v>
          </cell>
          <cell r="E1058">
            <v>105.6</v>
          </cell>
        </row>
        <row r="1059">
          <cell r="D1059" t="str">
            <v>PacificFL001.5Y1W001FOOD</v>
          </cell>
          <cell r="E1059">
            <v>92.86</v>
          </cell>
        </row>
        <row r="1060">
          <cell r="D1060" t="str">
            <v>PacificFL001.5Y2W001</v>
          </cell>
          <cell r="E1060">
            <v>194.32</v>
          </cell>
        </row>
        <row r="1061">
          <cell r="D1061" t="str">
            <v>PacificFL001.5Y3W001</v>
          </cell>
          <cell r="E1061">
            <v>283.05</v>
          </cell>
        </row>
        <row r="1062">
          <cell r="D1062" t="str">
            <v>PacificFL001.5Y4W001</v>
          </cell>
          <cell r="E1062">
            <v>371.77</v>
          </cell>
        </row>
        <row r="1063">
          <cell r="D1063" t="str">
            <v>PacificFL001.5Y5W001</v>
          </cell>
          <cell r="E1063">
            <v>460.49</v>
          </cell>
        </row>
        <row r="1064">
          <cell r="D1064" t="str">
            <v>PacificFL001.5YEO001FOOD</v>
          </cell>
          <cell r="E1064">
            <v>46.44</v>
          </cell>
        </row>
        <row r="1065">
          <cell r="D1065" t="str">
            <v>PacificFL001.5YEO001RESIGW</v>
          </cell>
          <cell r="E1065">
            <v>34.51</v>
          </cell>
        </row>
        <row r="1066">
          <cell r="D1066" t="str">
            <v>PacificFL001.5YXX001TEMPC</v>
          </cell>
          <cell r="E1066">
            <v>23.41</v>
          </cell>
        </row>
        <row r="1067">
          <cell r="D1067" t="str">
            <v>PacificFL002.0Y1W001</v>
          </cell>
          <cell r="E1067">
            <v>137.6</v>
          </cell>
        </row>
        <row r="1068">
          <cell r="D1068" t="str">
            <v>PacificFL002.0Y1W001CMP</v>
          </cell>
          <cell r="E1068">
            <v>368.48</v>
          </cell>
        </row>
        <row r="1069">
          <cell r="D1069" t="str">
            <v>PacificFL002.0Y1W001FOOD</v>
          </cell>
          <cell r="E1069">
            <v>121.17</v>
          </cell>
        </row>
        <row r="1070">
          <cell r="D1070" t="str">
            <v>PacificFL002.0Y2W001</v>
          </cell>
          <cell r="E1070">
            <v>250.13</v>
          </cell>
        </row>
        <row r="1071">
          <cell r="D1071" t="str">
            <v>PacificFL002.0Y2W001CMP</v>
          </cell>
          <cell r="E1071">
            <v>736.97</v>
          </cell>
        </row>
        <row r="1072">
          <cell r="D1072" t="str">
            <v>PacificFL002.0Y3W001</v>
          </cell>
          <cell r="E1072">
            <v>362.67</v>
          </cell>
        </row>
        <row r="1073">
          <cell r="D1073" t="str">
            <v>PacificFL002.0Y3W001CMP</v>
          </cell>
          <cell r="E1073">
            <v>1105.45</v>
          </cell>
        </row>
        <row r="1074">
          <cell r="D1074" t="str">
            <v>PacificFL002.0Y4W001</v>
          </cell>
          <cell r="E1074">
            <v>475.21</v>
          </cell>
        </row>
        <row r="1075">
          <cell r="D1075" t="str">
            <v>PacificFL002.0Y4W001CMP</v>
          </cell>
          <cell r="E1075">
            <v>1473.93</v>
          </cell>
        </row>
        <row r="1076">
          <cell r="D1076" t="str">
            <v>PacificFL002.0Y5W001</v>
          </cell>
          <cell r="E1076">
            <v>587.74</v>
          </cell>
        </row>
        <row r="1077">
          <cell r="D1077" t="str">
            <v>PacificFL002.0Y5W001CMP</v>
          </cell>
          <cell r="E1077">
            <v>1842.42</v>
          </cell>
        </row>
        <row r="1078">
          <cell r="D1078" t="str">
            <v>PacificFL002.0YEO001FOOD</v>
          </cell>
          <cell r="E1078">
            <v>60.59</v>
          </cell>
        </row>
        <row r="1079">
          <cell r="D1079" t="str">
            <v>PacificFL002.0YXX001TEMPC</v>
          </cell>
          <cell r="E1079">
            <v>29.78</v>
          </cell>
        </row>
        <row r="1080">
          <cell r="D1080" t="str">
            <v>PacificFL003.0Y1W001</v>
          </cell>
          <cell r="E1080">
            <v>183.8</v>
          </cell>
        </row>
        <row r="1081">
          <cell r="D1081" t="str">
            <v>PacificFL003.0Y1W001CMP</v>
          </cell>
          <cell r="E1081">
            <v>494.05</v>
          </cell>
        </row>
        <row r="1082">
          <cell r="D1082" t="str">
            <v>PacificFL003.0Y1W001FOOD</v>
          </cell>
          <cell r="E1082">
            <v>0</v>
          </cell>
        </row>
        <row r="1083">
          <cell r="D1083" t="str">
            <v>PacificFL003.0Y2W001</v>
          </cell>
          <cell r="E1083">
            <v>339.76</v>
          </cell>
        </row>
        <row r="1084">
          <cell r="D1084" t="str">
            <v>PacificFL003.0Y2W001CMP</v>
          </cell>
          <cell r="E1084">
            <v>988.11</v>
          </cell>
        </row>
        <row r="1085">
          <cell r="D1085" t="str">
            <v>PacificFL003.0Y3W001</v>
          </cell>
          <cell r="E1085">
            <v>495.73</v>
          </cell>
        </row>
        <row r="1086">
          <cell r="D1086" t="str">
            <v>PacificFL003.0Y3W001CMP</v>
          </cell>
          <cell r="E1086">
            <v>1482.16</v>
          </cell>
        </row>
        <row r="1087">
          <cell r="D1087" t="str">
            <v>PacificFL003.0Y4W001</v>
          </cell>
          <cell r="E1087">
            <v>651.70000000000005</v>
          </cell>
        </row>
        <row r="1088">
          <cell r="D1088" t="str">
            <v>PacificFL003.0Y4W001CMP</v>
          </cell>
          <cell r="E1088">
            <v>1976.21</v>
          </cell>
        </row>
        <row r="1089">
          <cell r="D1089" t="str">
            <v>PacificFL003.0Y5W001</v>
          </cell>
          <cell r="E1089">
            <v>807.66</v>
          </cell>
        </row>
        <row r="1090">
          <cell r="D1090" t="str">
            <v>PacificFL003.0Y5W001CMP</v>
          </cell>
          <cell r="E1090">
            <v>2470.27</v>
          </cell>
        </row>
        <row r="1091">
          <cell r="D1091" t="str">
            <v>PacificFL003.0YEO001FOOD</v>
          </cell>
          <cell r="E1091">
            <v>0</v>
          </cell>
        </row>
        <row r="1092">
          <cell r="D1092" t="str">
            <v>PacificFL003.0YXX001TEMPC</v>
          </cell>
          <cell r="E1092">
            <v>44.97</v>
          </cell>
        </row>
        <row r="1093">
          <cell r="D1093" t="str">
            <v>PacificFL004.0Y1W001</v>
          </cell>
          <cell r="E1093">
            <v>237.81</v>
          </cell>
        </row>
        <row r="1094">
          <cell r="D1094" t="str">
            <v>PacificFL004.0Y1W001CMP</v>
          </cell>
          <cell r="E1094">
            <v>613</v>
          </cell>
        </row>
        <row r="1095">
          <cell r="D1095" t="str">
            <v>PacificFL004.0Y1W001FOOD</v>
          </cell>
          <cell r="E1095">
            <v>0</v>
          </cell>
        </row>
        <row r="1096">
          <cell r="D1096" t="str">
            <v>PacificFL004.0Y2W001</v>
          </cell>
          <cell r="E1096">
            <v>435.48</v>
          </cell>
        </row>
        <row r="1097">
          <cell r="D1097" t="str">
            <v>PacificFL004.0Y2W001CMP</v>
          </cell>
          <cell r="E1097">
            <v>1226</v>
          </cell>
        </row>
        <row r="1098">
          <cell r="D1098" t="str">
            <v>PacificFL004.0Y3W001</v>
          </cell>
          <cell r="E1098">
            <v>633.14</v>
          </cell>
        </row>
        <row r="1099">
          <cell r="D1099" t="str">
            <v>PacificFL004.0Y3W001CMP</v>
          </cell>
          <cell r="E1099">
            <v>1838.99</v>
          </cell>
        </row>
        <row r="1100">
          <cell r="D1100" t="str">
            <v>PacificFL004.0Y4W001</v>
          </cell>
          <cell r="E1100">
            <v>830.81</v>
          </cell>
        </row>
        <row r="1101">
          <cell r="D1101" t="str">
            <v>PacificFL004.0Y4W001CMP</v>
          </cell>
          <cell r="E1101">
            <v>2451.9899999999998</v>
          </cell>
        </row>
        <row r="1102">
          <cell r="D1102" t="str">
            <v>PacificFL004.0Y5W001</v>
          </cell>
          <cell r="E1102">
            <v>1028.47</v>
          </cell>
        </row>
        <row r="1103">
          <cell r="D1103" t="str">
            <v>PacificFL004.0Y5W001CMP</v>
          </cell>
          <cell r="E1103">
            <v>3064.99</v>
          </cell>
        </row>
        <row r="1104">
          <cell r="D1104" t="str">
            <v>PacificFL004.0YEO001FOOD</v>
          </cell>
          <cell r="E1104">
            <v>0</v>
          </cell>
        </row>
        <row r="1105">
          <cell r="D1105" t="str">
            <v>PacificFL004.0YXX001TEMPC</v>
          </cell>
          <cell r="E1105">
            <v>55.88</v>
          </cell>
        </row>
        <row r="1106">
          <cell r="D1106" t="str">
            <v>PacificFL005.0Y1W001</v>
          </cell>
          <cell r="E1106">
            <v>287.11</v>
          </cell>
        </row>
        <row r="1107">
          <cell r="D1107" t="str">
            <v>PacificFL005.0Y1W001FOOD</v>
          </cell>
          <cell r="E1107">
            <v>0</v>
          </cell>
        </row>
        <row r="1108">
          <cell r="D1108" t="str">
            <v>PacificFL005.0Y2W001</v>
          </cell>
          <cell r="E1108">
            <v>525.21</v>
          </cell>
        </row>
        <row r="1109">
          <cell r="D1109" t="str">
            <v>PacificFL005.0Y3W001</v>
          </cell>
          <cell r="E1109">
            <v>763.32</v>
          </cell>
        </row>
        <row r="1110">
          <cell r="D1110" t="str">
            <v>PacificFL005.0Y4W001</v>
          </cell>
          <cell r="E1110">
            <v>1001.43</v>
          </cell>
        </row>
        <row r="1111">
          <cell r="D1111" t="str">
            <v>PacificFL005.0Y5W001</v>
          </cell>
          <cell r="E1111">
            <v>1239.53</v>
          </cell>
        </row>
        <row r="1112">
          <cell r="D1112" t="str">
            <v>PacificFL005.0YEO001FOOD</v>
          </cell>
          <cell r="E1112">
            <v>0</v>
          </cell>
        </row>
        <row r="1113">
          <cell r="D1113" t="str">
            <v>PacificFL005.0YXX001TEMPC</v>
          </cell>
          <cell r="E1113">
            <v>66.239999999999995</v>
          </cell>
        </row>
        <row r="1114">
          <cell r="D1114" t="str">
            <v>PacificFL006.0Y1W001</v>
          </cell>
          <cell r="E1114">
            <v>324.16000000000003</v>
          </cell>
        </row>
        <row r="1115">
          <cell r="D1115" t="str">
            <v>PacificFL006.0Y1W001FOOD</v>
          </cell>
          <cell r="E1115">
            <v>0</v>
          </cell>
        </row>
        <row r="1116">
          <cell r="D1116" t="str">
            <v>PacificFL006.0Y2W001</v>
          </cell>
          <cell r="E1116">
            <v>597.78</v>
          </cell>
        </row>
        <row r="1117">
          <cell r="D1117" t="str">
            <v>PacificFL006.0Y3W001</v>
          </cell>
          <cell r="E1117">
            <v>871.39</v>
          </cell>
        </row>
        <row r="1118">
          <cell r="D1118" t="str">
            <v>PacificFL006.0Y4W001</v>
          </cell>
          <cell r="E1118">
            <v>1145</v>
          </cell>
        </row>
        <row r="1119">
          <cell r="D1119" t="str">
            <v>PacificFL006.0Y5W001</v>
          </cell>
          <cell r="E1119">
            <v>1418.61</v>
          </cell>
        </row>
        <row r="1120">
          <cell r="D1120" t="str">
            <v>PacificFL006.0YEO001FOOD</v>
          </cell>
          <cell r="E1120">
            <v>0</v>
          </cell>
        </row>
        <row r="1121">
          <cell r="D1121" t="str">
            <v>PacificFL006.0YXX001TEMPC</v>
          </cell>
          <cell r="E1121">
            <v>76.489999999999995</v>
          </cell>
        </row>
        <row r="1122">
          <cell r="D1122" t="str">
            <v>PacificFL3FD-OC</v>
          </cell>
          <cell r="E1122">
            <v>0</v>
          </cell>
        </row>
        <row r="1123">
          <cell r="D1123" t="str">
            <v>PacificFOODPROCESSING</v>
          </cell>
          <cell r="E1123">
            <v>47.25</v>
          </cell>
        </row>
        <row r="1124">
          <cell r="D1124" t="str">
            <v>PacificGWCOMM</v>
          </cell>
          <cell r="E1124">
            <v>7.6</v>
          </cell>
        </row>
        <row r="1125">
          <cell r="D1125" t="str">
            <v>PacificHAULFLAT-COMM</v>
          </cell>
          <cell r="E1125">
            <v>105</v>
          </cell>
        </row>
        <row r="1126">
          <cell r="D1126" t="str">
            <v>PacificLCKC</v>
          </cell>
          <cell r="E1126">
            <v>12.3</v>
          </cell>
        </row>
        <row r="1127">
          <cell r="D1127" t="str">
            <v>PacificOFOWCONT-COMM</v>
          </cell>
          <cell r="E1127">
            <v>6.17</v>
          </cell>
        </row>
        <row r="1128">
          <cell r="D1128" t="str">
            <v>PacificOS-COMM</v>
          </cell>
          <cell r="E1128">
            <v>6.17</v>
          </cell>
        </row>
        <row r="1129">
          <cell r="D1129" t="str">
            <v>PacificPUREDEL-COMM</v>
          </cell>
          <cell r="E1129">
            <v>18.93</v>
          </cell>
        </row>
        <row r="1130">
          <cell r="D1130" t="str">
            <v>PacificRECVALMF</v>
          </cell>
          <cell r="E1130">
            <v>0.77</v>
          </cell>
        </row>
        <row r="1131">
          <cell r="D1131" t="str">
            <v>PacificREDELCART-COMM</v>
          </cell>
          <cell r="E1131">
            <v>17.190000000000001</v>
          </cell>
        </row>
        <row r="1132">
          <cell r="D1132" t="str">
            <v>PacificREINSTATE-COMM</v>
          </cell>
          <cell r="E1132">
            <v>11.25</v>
          </cell>
        </row>
        <row r="1133">
          <cell r="D1133" t="str">
            <v>PacificRENT1.5TEMP-COMM</v>
          </cell>
          <cell r="E1133">
            <v>1.02</v>
          </cell>
        </row>
        <row r="1134">
          <cell r="D1134" t="str">
            <v>PacificRENT1TEMP-COMM</v>
          </cell>
          <cell r="E1134">
            <v>0.77</v>
          </cell>
        </row>
        <row r="1135">
          <cell r="D1135" t="str">
            <v>PacificRENT2TEMP-COMM</v>
          </cell>
          <cell r="E1135">
            <v>1.28</v>
          </cell>
        </row>
        <row r="1136">
          <cell r="D1136" t="str">
            <v>PacificRENT35GL-COMM</v>
          </cell>
          <cell r="E1136">
            <v>6</v>
          </cell>
        </row>
        <row r="1137">
          <cell r="D1137" t="str">
            <v>PacificRENT3TEMP-COMM</v>
          </cell>
          <cell r="E1137">
            <v>1.69</v>
          </cell>
        </row>
        <row r="1138">
          <cell r="D1138" t="str">
            <v>PacificRENT4TEMP-COMM</v>
          </cell>
          <cell r="E1138">
            <v>2.0499999999999998</v>
          </cell>
        </row>
        <row r="1139">
          <cell r="D1139" t="str">
            <v>PacificRENT5TEMP-COMM</v>
          </cell>
          <cell r="E1139">
            <v>2.2999999999999998</v>
          </cell>
        </row>
        <row r="1140">
          <cell r="D1140" t="str">
            <v>PacificRENT65GL-COMM</v>
          </cell>
          <cell r="E1140">
            <v>6</v>
          </cell>
        </row>
        <row r="1141">
          <cell r="D1141" t="str">
            <v>PacificRENT6TEMP-COMM</v>
          </cell>
          <cell r="E1141">
            <v>2.2999999999999998</v>
          </cell>
        </row>
        <row r="1142">
          <cell r="D1142" t="str">
            <v>PacificRENT95GL-COMM</v>
          </cell>
          <cell r="E1142">
            <v>6</v>
          </cell>
        </row>
        <row r="1143">
          <cell r="D1143" t="str">
            <v>PacificRL001.0Y1W001</v>
          </cell>
          <cell r="E1143">
            <v>82.19</v>
          </cell>
        </row>
        <row r="1144">
          <cell r="D1144" t="str">
            <v>PacificRL001.0Y2W001</v>
          </cell>
          <cell r="E1144">
            <v>150.47999999999999</v>
          </cell>
        </row>
        <row r="1145">
          <cell r="D1145" t="str">
            <v>PacificRL001.0Y3W001</v>
          </cell>
          <cell r="E1145">
            <v>218.76</v>
          </cell>
        </row>
        <row r="1146">
          <cell r="D1146" t="str">
            <v>PacificRL001.0Y4W001</v>
          </cell>
          <cell r="E1146">
            <v>287.05</v>
          </cell>
        </row>
        <row r="1147">
          <cell r="D1147" t="str">
            <v>PacificRL001.0Y5W001</v>
          </cell>
          <cell r="E1147">
            <v>355.33</v>
          </cell>
        </row>
        <row r="1148">
          <cell r="D1148" t="str">
            <v>PacificRL001.0YXX001TEMPC</v>
          </cell>
          <cell r="E1148">
            <v>17.05</v>
          </cell>
        </row>
        <row r="1149">
          <cell r="D1149" t="str">
            <v>PacificRL001.5Y1W001</v>
          </cell>
          <cell r="E1149">
            <v>105.6</v>
          </cell>
        </row>
        <row r="1150">
          <cell r="D1150" t="str">
            <v>PacificRL001.5Y2W001</v>
          </cell>
          <cell r="E1150">
            <v>194.32</v>
          </cell>
        </row>
        <row r="1151">
          <cell r="D1151" t="str">
            <v>PacificRL001.5Y3W001</v>
          </cell>
          <cell r="E1151">
            <v>283.05</v>
          </cell>
        </row>
        <row r="1152">
          <cell r="D1152" t="str">
            <v>PacificRL001.5Y4W001</v>
          </cell>
          <cell r="E1152">
            <v>371.77</v>
          </cell>
        </row>
        <row r="1153">
          <cell r="D1153" t="str">
            <v>PacificRL001.5Y5W001</v>
          </cell>
          <cell r="E1153">
            <v>460.49</v>
          </cell>
        </row>
        <row r="1154">
          <cell r="D1154" t="str">
            <v>PacificRL001.5YXX001TEMPC</v>
          </cell>
          <cell r="E1154">
            <v>23.41</v>
          </cell>
        </row>
        <row r="1155">
          <cell r="D1155" t="str">
            <v>PacificRL002.0Y1W001</v>
          </cell>
          <cell r="E1155">
            <v>137.6</v>
          </cell>
        </row>
        <row r="1156">
          <cell r="D1156" t="str">
            <v>PacificRL002.0Y2W001</v>
          </cell>
          <cell r="E1156">
            <v>250.13</v>
          </cell>
        </row>
        <row r="1157">
          <cell r="D1157" t="str">
            <v>PacificRL002.0Y3W001</v>
          </cell>
          <cell r="E1157">
            <v>362.67</v>
          </cell>
        </row>
        <row r="1158">
          <cell r="D1158" t="str">
            <v>PacificRL002.0Y4W001</v>
          </cell>
          <cell r="E1158">
            <v>475.21</v>
          </cell>
        </row>
        <row r="1159">
          <cell r="D1159" t="str">
            <v>PacificRL002.0Y5W001</v>
          </cell>
          <cell r="E1159">
            <v>587.74</v>
          </cell>
        </row>
        <row r="1160">
          <cell r="D1160" t="str">
            <v>PacificRL002.0YXX001TEMPC</v>
          </cell>
          <cell r="E1160">
            <v>29.78</v>
          </cell>
        </row>
        <row r="1161">
          <cell r="D1161" t="str">
            <v>PacificRL003.0Y1W001</v>
          </cell>
          <cell r="E1161">
            <v>183.8</v>
          </cell>
        </row>
        <row r="1162">
          <cell r="D1162" t="str">
            <v>PacificRL003.0Y2W001</v>
          </cell>
          <cell r="E1162">
            <v>339.76</v>
          </cell>
        </row>
        <row r="1163">
          <cell r="D1163" t="str">
            <v>PacificRL003.0Y3W001</v>
          </cell>
          <cell r="E1163">
            <v>495.73</v>
          </cell>
        </row>
        <row r="1164">
          <cell r="D1164" t="str">
            <v>PacificRL003.0Y4W001</v>
          </cell>
          <cell r="E1164">
            <v>651.70000000000005</v>
          </cell>
        </row>
        <row r="1165">
          <cell r="D1165" t="str">
            <v>PacificRL003.0Y5W001</v>
          </cell>
          <cell r="E1165">
            <v>807.66</v>
          </cell>
        </row>
        <row r="1166">
          <cell r="D1166" t="str">
            <v>PacificRL004.0Y1W001</v>
          </cell>
          <cell r="E1166">
            <v>237.81</v>
          </cell>
        </row>
        <row r="1167">
          <cell r="D1167" t="str">
            <v>PacificRL004.0Y2W001</v>
          </cell>
          <cell r="E1167">
            <v>435.48</v>
          </cell>
        </row>
        <row r="1168">
          <cell r="D1168" t="str">
            <v>PacificRL004.0Y3W001</v>
          </cell>
          <cell r="E1168">
            <v>633.14</v>
          </cell>
        </row>
        <row r="1169">
          <cell r="D1169" t="str">
            <v>PacificRL004.0Y4W001</v>
          </cell>
          <cell r="E1169">
            <v>830.81</v>
          </cell>
        </row>
        <row r="1170">
          <cell r="D1170" t="str">
            <v>PacificRL004.0Y5W001</v>
          </cell>
          <cell r="E1170">
            <v>1028.47</v>
          </cell>
        </row>
        <row r="1171">
          <cell r="D1171" t="str">
            <v>PacificRL006.0Y1W001</v>
          </cell>
          <cell r="E1171">
            <v>324.16000000000003</v>
          </cell>
        </row>
        <row r="1172">
          <cell r="D1172" t="str">
            <v>PacificRL006.0Y2W001</v>
          </cell>
          <cell r="E1172">
            <v>597.78</v>
          </cell>
        </row>
        <row r="1173">
          <cell r="D1173" t="str">
            <v>PacificRL006.0Y3W001</v>
          </cell>
          <cell r="E1173">
            <v>871.39</v>
          </cell>
        </row>
        <row r="1174">
          <cell r="D1174" t="str">
            <v>PacificRL006.0Y4W001</v>
          </cell>
          <cell r="E1174">
            <v>1145</v>
          </cell>
        </row>
        <row r="1175">
          <cell r="D1175" t="str">
            <v>PacificRL006.0Y5W001</v>
          </cell>
          <cell r="E1175">
            <v>1418.61</v>
          </cell>
        </row>
        <row r="1176">
          <cell r="D1176" t="str">
            <v>PacificRL032.0G1W001COMM</v>
          </cell>
          <cell r="E1176">
            <v>13.79</v>
          </cell>
        </row>
        <row r="1177">
          <cell r="D1177" t="str">
            <v>PacificRL032.0G1W002COMM</v>
          </cell>
          <cell r="E1177">
            <v>21.39</v>
          </cell>
        </row>
        <row r="1178">
          <cell r="D1178" t="str">
            <v>PacificRL032.0G1W003COMM</v>
          </cell>
          <cell r="E1178">
            <v>32.090000000000003</v>
          </cell>
        </row>
        <row r="1179">
          <cell r="D1179" t="str">
            <v>PacificRL032.0G1W004COMM</v>
          </cell>
          <cell r="E1179">
            <v>42.78</v>
          </cell>
        </row>
        <row r="1180">
          <cell r="D1180" t="str">
            <v>PacificRL032.0G1W005COMM</v>
          </cell>
          <cell r="E1180">
            <v>53.48</v>
          </cell>
        </row>
        <row r="1181">
          <cell r="D1181" t="str">
            <v>PacificRL035.0G1W001COMM</v>
          </cell>
          <cell r="E1181">
            <v>14.21</v>
          </cell>
        </row>
        <row r="1182">
          <cell r="D1182" t="str">
            <v>PacificRL096.0G1W001FOOD</v>
          </cell>
          <cell r="E1182">
            <v>21.19</v>
          </cell>
        </row>
        <row r="1183">
          <cell r="D1183" t="str">
            <v>PacificRL096.0GEO001FOOD</v>
          </cell>
          <cell r="E1183">
            <v>10.59</v>
          </cell>
        </row>
        <row r="1184">
          <cell r="D1184" t="str">
            <v>PacificROLL1W-COMM</v>
          </cell>
          <cell r="E1184">
            <v>11.08</v>
          </cell>
        </row>
        <row r="1185">
          <cell r="D1185" t="str">
            <v>PacificROLL2W-COMM</v>
          </cell>
          <cell r="E1185">
            <v>22.17</v>
          </cell>
        </row>
        <row r="1186">
          <cell r="D1186" t="str">
            <v>PacificROLL3W-COMM</v>
          </cell>
          <cell r="E1186">
            <v>33.25</v>
          </cell>
        </row>
        <row r="1187">
          <cell r="D1187" t="str">
            <v>PacificROLL4W-COMM</v>
          </cell>
          <cell r="E1187">
            <v>44.34</v>
          </cell>
        </row>
        <row r="1188">
          <cell r="D1188" t="str">
            <v>PacificROLL5W-COMM</v>
          </cell>
          <cell r="E1188">
            <v>55.42</v>
          </cell>
        </row>
        <row r="1189">
          <cell r="D1189" t="str">
            <v>PacificRTRNCAN-COMM</v>
          </cell>
          <cell r="E1189">
            <v>5.88</v>
          </cell>
        </row>
        <row r="1190">
          <cell r="D1190" t="str">
            <v>PacificRTRNCART65-COMM</v>
          </cell>
          <cell r="E1190">
            <v>5.88</v>
          </cell>
        </row>
        <row r="1191">
          <cell r="D1191" t="str">
            <v>PacificRTRNCART95-COMM</v>
          </cell>
          <cell r="E1191">
            <v>5.88</v>
          </cell>
        </row>
        <row r="1192">
          <cell r="D1192" t="str">
            <v>PacificRTRNCART-COMM</v>
          </cell>
          <cell r="E1192">
            <v>5.88</v>
          </cell>
        </row>
        <row r="1193">
          <cell r="D1193" t="str">
            <v>PacificRTRNTRIP1.5-COMM</v>
          </cell>
          <cell r="E1193">
            <v>15.35</v>
          </cell>
        </row>
        <row r="1194">
          <cell r="D1194" t="str">
            <v>PacificRTRNTRIP1-COMM</v>
          </cell>
          <cell r="E1194">
            <v>15.35</v>
          </cell>
        </row>
        <row r="1195">
          <cell r="D1195" t="str">
            <v>PacificRTRNTRIP2-COMM</v>
          </cell>
          <cell r="E1195">
            <v>15.35</v>
          </cell>
        </row>
        <row r="1196">
          <cell r="D1196" t="str">
            <v>PacificRTRNTRIP3-COMM</v>
          </cell>
          <cell r="E1196">
            <v>15.35</v>
          </cell>
        </row>
        <row r="1197">
          <cell r="D1197" t="str">
            <v>PacificRTRNTRIP4-COMM</v>
          </cell>
          <cell r="E1197">
            <v>15.35</v>
          </cell>
        </row>
        <row r="1198">
          <cell r="D1198" t="str">
            <v>PacificRTRNTRIP5-COMM</v>
          </cell>
          <cell r="E1198">
            <v>15.35</v>
          </cell>
        </row>
        <row r="1199">
          <cell r="D1199" t="str">
            <v>PacificRTRNTRIP6-COMM</v>
          </cell>
          <cell r="E1199">
            <v>15.35</v>
          </cell>
        </row>
        <row r="1200">
          <cell r="D1200" t="str">
            <v>PacificRTRNTRIP-COMM</v>
          </cell>
          <cell r="E1200">
            <v>15.35</v>
          </cell>
        </row>
        <row r="1201">
          <cell r="D1201" t="str">
            <v>PacificSL035.0G1W001COMM</v>
          </cell>
          <cell r="E1201">
            <v>14.21</v>
          </cell>
        </row>
        <row r="1202">
          <cell r="D1202" t="str">
            <v>PacificSL065.0G1W001COMM</v>
          </cell>
          <cell r="E1202">
            <v>21</v>
          </cell>
        </row>
        <row r="1203">
          <cell r="D1203" t="str">
            <v>PacificSL065.0G2W001COMM</v>
          </cell>
          <cell r="E1203">
            <v>42</v>
          </cell>
        </row>
        <row r="1204">
          <cell r="D1204" t="str">
            <v>PacificSL095.0G1W001COMM</v>
          </cell>
          <cell r="E1204">
            <v>28.1</v>
          </cell>
        </row>
        <row r="1205">
          <cell r="D1205" t="str">
            <v>PacificSL095.0G2W001COMM</v>
          </cell>
          <cell r="E1205">
            <v>56.2</v>
          </cell>
        </row>
        <row r="1206">
          <cell r="D1206" t="str">
            <v>PacificSL095.0G3W001COMM</v>
          </cell>
          <cell r="E1206">
            <v>84.31</v>
          </cell>
        </row>
        <row r="1207">
          <cell r="D1207" t="str">
            <v>PacificSL096.0G1W001SSCOMM</v>
          </cell>
          <cell r="E1207">
            <v>27.82</v>
          </cell>
        </row>
        <row r="1208">
          <cell r="D1208" t="str">
            <v>PacificSP35-COMM</v>
          </cell>
          <cell r="E1208">
            <v>11.73</v>
          </cell>
        </row>
        <row r="1209">
          <cell r="D1209" t="str">
            <v>PacificSP65-COMM</v>
          </cell>
          <cell r="E1209">
            <v>15.38</v>
          </cell>
        </row>
        <row r="1210">
          <cell r="D1210" t="str">
            <v>PacificSP95-COMM</v>
          </cell>
          <cell r="E1210">
            <v>19.03</v>
          </cell>
        </row>
        <row r="1211">
          <cell r="D1211" t="str">
            <v>PacificTIRE-COMM</v>
          </cell>
          <cell r="E1211">
            <v>10.23</v>
          </cell>
        </row>
        <row r="1212">
          <cell r="D1212" t="str">
            <v>PacificTIRELG-COMM</v>
          </cell>
          <cell r="E1212">
            <v>10.23</v>
          </cell>
        </row>
        <row r="1213">
          <cell r="D1213" t="str">
            <v>PacificTIRESM-COMM</v>
          </cell>
          <cell r="E1213">
            <v>10.23</v>
          </cell>
        </row>
        <row r="1214">
          <cell r="D1214" t="str">
            <v>PacificWI1-COMM</v>
          </cell>
          <cell r="E1214">
            <v>1.95</v>
          </cell>
        </row>
        <row r="1215">
          <cell r="D1215" t="str">
            <v>PacificWI2-COMM</v>
          </cell>
          <cell r="E1215">
            <v>3.59</v>
          </cell>
        </row>
        <row r="1216">
          <cell r="D1216" t="str">
            <v>PacificWI3-COMM</v>
          </cell>
          <cell r="E1216">
            <v>5.24</v>
          </cell>
        </row>
        <row r="1217">
          <cell r="D1217" t="str">
            <v>PacificWI4-COMM</v>
          </cell>
          <cell r="E1217">
            <v>6.88</v>
          </cell>
        </row>
        <row r="1218">
          <cell r="D1218" t="str">
            <v>PacificWI5-COMM</v>
          </cell>
          <cell r="E1218">
            <v>8.5299999999999994</v>
          </cell>
        </row>
        <row r="1219">
          <cell r="D1219" t="str">
            <v>PacificWI6-COMM</v>
          </cell>
          <cell r="E1219">
            <v>10.18</v>
          </cell>
        </row>
        <row r="1220">
          <cell r="D1220" t="str">
            <v>PacificWI7-COMM</v>
          </cell>
          <cell r="E1220">
            <v>11.82</v>
          </cell>
        </row>
        <row r="1221">
          <cell r="D1221" t="str">
            <v>PacificWI8-COMM</v>
          </cell>
          <cell r="E1221">
            <v>13.47</v>
          </cell>
        </row>
        <row r="1222">
          <cell r="D1222" t="str">
            <v>PacificWI9-COMM</v>
          </cell>
          <cell r="E1222">
            <v>15.11</v>
          </cell>
        </row>
        <row r="1223">
          <cell r="D1223" t="str">
            <v>PacificCOMMERCIAL RECYCLE</v>
          </cell>
          <cell r="E1223" t="str">
            <v>Billcycle</v>
          </cell>
        </row>
        <row r="1224">
          <cell r="D1224" t="str">
            <v>PacificBULKOCC-COMM</v>
          </cell>
          <cell r="E1224">
            <v>12</v>
          </cell>
        </row>
        <row r="1225">
          <cell r="D1225" t="str">
            <v>PacificCANCOUNTREC-COMM</v>
          </cell>
          <cell r="E1225">
            <v>4.8499999999999996</v>
          </cell>
        </row>
        <row r="1226">
          <cell r="D1226" t="str">
            <v>PacificCLEAN1.5REC-COMM</v>
          </cell>
          <cell r="E1226">
            <v>24.89</v>
          </cell>
        </row>
        <row r="1227">
          <cell r="D1227" t="str">
            <v>PacificCLEAN1REC-COMM</v>
          </cell>
          <cell r="E1227">
            <v>24.89</v>
          </cell>
        </row>
        <row r="1228">
          <cell r="D1228" t="str">
            <v>PacificCLEAN2REC-COMM</v>
          </cell>
          <cell r="E1228">
            <v>24.89</v>
          </cell>
        </row>
        <row r="1229">
          <cell r="D1229" t="str">
            <v>PacificCLEAN3REC-COMM</v>
          </cell>
          <cell r="E1229">
            <v>24.89</v>
          </cell>
        </row>
        <row r="1230">
          <cell r="D1230" t="str">
            <v>PacificCLEAN4REC-COMM</v>
          </cell>
          <cell r="E1230">
            <v>40.43</v>
          </cell>
        </row>
        <row r="1231">
          <cell r="D1231" t="str">
            <v>PacificCLEAN5REC-COMM</v>
          </cell>
          <cell r="E1231">
            <v>46.73</v>
          </cell>
        </row>
        <row r="1232">
          <cell r="D1232" t="str">
            <v>PacificCLEAN64REC-COMM</v>
          </cell>
          <cell r="E1232">
            <v>23.1</v>
          </cell>
        </row>
        <row r="1233">
          <cell r="D1233" t="str">
            <v>PacificCLEAN6REC-COMM</v>
          </cell>
          <cell r="E1233">
            <v>51.98</v>
          </cell>
        </row>
        <row r="1234">
          <cell r="D1234" t="str">
            <v>PacificCLEAN96REC-COMM</v>
          </cell>
          <cell r="E1234">
            <v>23.1</v>
          </cell>
        </row>
        <row r="1235">
          <cell r="D1235" t="str">
            <v>PacificCLEANRECOVER1.5-COMM</v>
          </cell>
          <cell r="E1235">
            <v>50.85</v>
          </cell>
        </row>
        <row r="1236">
          <cell r="D1236" t="str">
            <v>PacificCLEANRECOVER1-COMM</v>
          </cell>
          <cell r="E1236">
            <v>44.97</v>
          </cell>
        </row>
        <row r="1237">
          <cell r="D1237" t="str">
            <v>PacificCLEANRECOVER2-COMM</v>
          </cell>
          <cell r="E1237">
            <v>57.02</v>
          </cell>
        </row>
        <row r="1238">
          <cell r="D1238" t="str">
            <v>PacificCLEANRECOVER3-COMM</v>
          </cell>
          <cell r="E1238">
            <v>75.84</v>
          </cell>
        </row>
        <row r="1239">
          <cell r="D1239" t="str">
            <v>PacificCLEANRECOVER4-COMM</v>
          </cell>
          <cell r="E1239">
            <v>94.65</v>
          </cell>
        </row>
        <row r="1240">
          <cell r="D1240" t="str">
            <v>PacificCLEANRECOVER5-COMM</v>
          </cell>
          <cell r="E1240">
            <v>114.45</v>
          </cell>
        </row>
        <row r="1241">
          <cell r="D1241" t="str">
            <v>PacificCLEANRECOVER64-COMM</v>
          </cell>
          <cell r="E1241">
            <v>42.39</v>
          </cell>
        </row>
        <row r="1242">
          <cell r="D1242" t="str">
            <v>PacificCLEANRECOVER6-COMM</v>
          </cell>
          <cell r="E1242">
            <v>0</v>
          </cell>
        </row>
        <row r="1243">
          <cell r="D1243" t="str">
            <v>PacificCLEANRECOVER96-COMM</v>
          </cell>
          <cell r="E1243">
            <v>42.39</v>
          </cell>
        </row>
        <row r="1244">
          <cell r="D1244" t="str">
            <v>PacificEP1.5OCC-COMM</v>
          </cell>
          <cell r="E1244">
            <v>72.099999999999994</v>
          </cell>
        </row>
        <row r="1245">
          <cell r="D1245" t="str">
            <v>PacificEP1.5PAPER-COMM</v>
          </cell>
          <cell r="E1245">
            <v>69.7</v>
          </cell>
        </row>
        <row r="1246">
          <cell r="D1246" t="str">
            <v>PacificEP1.5SSR-COMM</v>
          </cell>
          <cell r="E1246">
            <v>101.94</v>
          </cell>
        </row>
        <row r="1247">
          <cell r="D1247" t="str">
            <v>PacificEP1OCC-COMM</v>
          </cell>
          <cell r="E1247">
            <v>65.099999999999994</v>
          </cell>
        </row>
        <row r="1248">
          <cell r="D1248" t="str">
            <v>PacificEP1PAPER-COMM</v>
          </cell>
          <cell r="E1248">
            <v>45.56</v>
          </cell>
        </row>
        <row r="1249">
          <cell r="D1249" t="str">
            <v>PacificEP1SSR-COMM</v>
          </cell>
          <cell r="E1249">
            <v>84.26</v>
          </cell>
        </row>
        <row r="1250">
          <cell r="D1250" t="str">
            <v>PacificEP2OCC-COMM</v>
          </cell>
          <cell r="E1250">
            <v>87.1</v>
          </cell>
        </row>
        <row r="1251">
          <cell r="D1251" t="str">
            <v>PacificEP2PAPER-COMM</v>
          </cell>
          <cell r="E1251">
            <v>75.849999999999994</v>
          </cell>
        </row>
        <row r="1252">
          <cell r="D1252" t="str">
            <v>PacificEP2SSR-COMM</v>
          </cell>
          <cell r="E1252">
            <v>126.5</v>
          </cell>
        </row>
        <row r="1253">
          <cell r="D1253" t="str">
            <v>PacificEP3OCC-COMM</v>
          </cell>
          <cell r="E1253">
            <v>110.1</v>
          </cell>
        </row>
        <row r="1254">
          <cell r="D1254" t="str">
            <v>PacificEP4OCC-COMM</v>
          </cell>
          <cell r="E1254">
            <v>136.1</v>
          </cell>
        </row>
        <row r="1255">
          <cell r="D1255" t="str">
            <v>PacificEP5OCC-COMM</v>
          </cell>
          <cell r="E1255">
            <v>155.1</v>
          </cell>
        </row>
        <row r="1256">
          <cell r="D1256" t="str">
            <v>PacificEP64SS-COMM</v>
          </cell>
          <cell r="E1256">
            <v>43.26</v>
          </cell>
        </row>
        <row r="1257">
          <cell r="D1257" t="str">
            <v>PacificEP6OCC-COMM</v>
          </cell>
          <cell r="E1257">
            <v>175.1</v>
          </cell>
        </row>
        <row r="1258">
          <cell r="D1258" t="str">
            <v>PacificEP96GLASS-COMM</v>
          </cell>
          <cell r="E1258">
            <v>45.15</v>
          </cell>
        </row>
        <row r="1259">
          <cell r="D1259" t="str">
            <v>PacificEP96PAPER-COMM</v>
          </cell>
          <cell r="E1259">
            <v>35.33</v>
          </cell>
        </row>
        <row r="1260">
          <cell r="D1260" t="str">
            <v>PacificEP96SSR-COMM</v>
          </cell>
          <cell r="E1260">
            <v>43.26</v>
          </cell>
        </row>
        <row r="1261">
          <cell r="D1261" t="str">
            <v>PacificEXTRA1.5PAPER-COMM</v>
          </cell>
          <cell r="E1261">
            <v>20.52</v>
          </cell>
        </row>
        <row r="1262">
          <cell r="D1262" t="str">
            <v>PacificEXTRA1.5SS-COMM</v>
          </cell>
          <cell r="E1262">
            <v>21.24</v>
          </cell>
        </row>
        <row r="1263">
          <cell r="D1263" t="str">
            <v>PacificEXTRA1PAPER-COMM</v>
          </cell>
          <cell r="E1263">
            <v>14.04</v>
          </cell>
        </row>
        <row r="1264">
          <cell r="D1264" t="str">
            <v>PacificEXTRA1SS-COMM</v>
          </cell>
          <cell r="E1264">
            <v>16.600000000000001</v>
          </cell>
        </row>
        <row r="1265">
          <cell r="D1265" t="str">
            <v>PacificEXTRA2PAPER-COMM</v>
          </cell>
          <cell r="E1265">
            <v>25.37</v>
          </cell>
        </row>
        <row r="1266">
          <cell r="D1266" t="str">
            <v>PacificEXTRA2SS-COMM</v>
          </cell>
          <cell r="E1266">
            <v>27.69</v>
          </cell>
        </row>
        <row r="1267">
          <cell r="D1267" t="str">
            <v>PacificEXTRA96FOOD-COMM</v>
          </cell>
          <cell r="E1267">
            <v>10.59</v>
          </cell>
        </row>
        <row r="1268">
          <cell r="D1268" t="str">
            <v>PacificEXTRA96GLS-COMM</v>
          </cell>
          <cell r="E1268">
            <v>24.15</v>
          </cell>
        </row>
        <row r="1269">
          <cell r="D1269" t="str">
            <v>PacificEXTRA96PAPER-COMM</v>
          </cell>
          <cell r="E1269">
            <v>7.02</v>
          </cell>
        </row>
        <row r="1270">
          <cell r="D1270" t="str">
            <v>PacificEXTRA96SS-COMM</v>
          </cell>
          <cell r="E1270">
            <v>8.3000000000000007</v>
          </cell>
        </row>
        <row r="1271">
          <cell r="D1271" t="str">
            <v>PacificEXTRAYDGRECOCC-COMM</v>
          </cell>
          <cell r="E1271">
            <v>10</v>
          </cell>
        </row>
        <row r="1272">
          <cell r="D1272" t="str">
            <v>PacificFL001.0Y1M001BOCC</v>
          </cell>
          <cell r="E1272">
            <v>42</v>
          </cell>
        </row>
        <row r="1273">
          <cell r="D1273" t="str">
            <v>PacificFL001.0Y1M001SS</v>
          </cell>
          <cell r="E1273">
            <v>63.26</v>
          </cell>
        </row>
        <row r="1274">
          <cell r="D1274" t="str">
            <v>PacificFL001.0Y1W001BOCC</v>
          </cell>
          <cell r="E1274">
            <v>42</v>
          </cell>
        </row>
        <row r="1275">
          <cell r="D1275" t="str">
            <v>PacificFL001.0Y1W001SS</v>
          </cell>
          <cell r="E1275">
            <v>79.08</v>
          </cell>
        </row>
        <row r="1276">
          <cell r="D1276" t="str">
            <v>PacificFL001.0Y2W001BOCC</v>
          </cell>
          <cell r="E1276">
            <v>70</v>
          </cell>
        </row>
        <row r="1277">
          <cell r="D1277" t="str">
            <v>PacificFL001.0Y3W001BOCC</v>
          </cell>
          <cell r="E1277">
            <v>101</v>
          </cell>
        </row>
        <row r="1278">
          <cell r="D1278" t="str">
            <v>PacificFL001.0Y4W001BOCC</v>
          </cell>
          <cell r="E1278">
            <v>133</v>
          </cell>
        </row>
        <row r="1279">
          <cell r="D1279" t="str">
            <v>PacificFL001.0Y5W001BOCC</v>
          </cell>
          <cell r="E1279">
            <v>164</v>
          </cell>
        </row>
        <row r="1280">
          <cell r="D1280" t="str">
            <v>PacificFL001.0YEO001BOCC</v>
          </cell>
          <cell r="E1280">
            <v>42</v>
          </cell>
        </row>
        <row r="1281">
          <cell r="D1281" t="str">
            <v>PacificFL001.0YEO001SS</v>
          </cell>
          <cell r="E1281">
            <v>63.26</v>
          </cell>
        </row>
        <row r="1282">
          <cell r="D1282" t="str">
            <v>PacificFL001.5Y1M001BOCC</v>
          </cell>
          <cell r="E1282">
            <v>49</v>
          </cell>
        </row>
        <row r="1283">
          <cell r="D1283" t="str">
            <v>PacificFL001.5Y1M001SS</v>
          </cell>
          <cell r="E1283">
            <v>80.94</v>
          </cell>
        </row>
        <row r="1284">
          <cell r="D1284" t="str">
            <v>PacificFL001.5Y1W001BOCC</v>
          </cell>
          <cell r="E1284">
            <v>49</v>
          </cell>
        </row>
        <row r="1285">
          <cell r="D1285" t="str">
            <v>PacificFL001.5Y1W001GW</v>
          </cell>
          <cell r="E1285">
            <v>65</v>
          </cell>
        </row>
        <row r="1286">
          <cell r="D1286" t="str">
            <v>PacificFL001.5Y1W001SS</v>
          </cell>
          <cell r="E1286">
            <v>101.18</v>
          </cell>
        </row>
        <row r="1287">
          <cell r="D1287" t="str">
            <v>PacificFL001.5Y2W001BOCC</v>
          </cell>
          <cell r="E1287">
            <v>89</v>
          </cell>
        </row>
        <row r="1288">
          <cell r="D1288" t="str">
            <v>PacificFL001.5Y3W001BOCC</v>
          </cell>
          <cell r="E1288">
            <v>129</v>
          </cell>
        </row>
        <row r="1289">
          <cell r="D1289" t="str">
            <v>PacificFL001.5Y4W001BOCC</v>
          </cell>
          <cell r="E1289">
            <v>168</v>
          </cell>
        </row>
        <row r="1290">
          <cell r="D1290" t="str">
            <v>PacificFL001.5Y5W001BOCC</v>
          </cell>
          <cell r="E1290">
            <v>208</v>
          </cell>
        </row>
        <row r="1291">
          <cell r="D1291" t="str">
            <v>PacificFL001.5YEO001BOCC</v>
          </cell>
          <cell r="E1291">
            <v>49</v>
          </cell>
        </row>
        <row r="1292">
          <cell r="D1292" t="str">
            <v>PacificFL001.5YEO001GW</v>
          </cell>
          <cell r="E1292">
            <v>32.5</v>
          </cell>
        </row>
        <row r="1293">
          <cell r="D1293" t="str">
            <v>PacificFL001.5YEO001SS</v>
          </cell>
          <cell r="E1293">
            <v>80.94</v>
          </cell>
        </row>
        <row r="1294">
          <cell r="D1294" t="str">
            <v>PacificFL002.0Y1M001BOCC</v>
          </cell>
          <cell r="E1294">
            <v>64</v>
          </cell>
        </row>
        <row r="1295">
          <cell r="D1295" t="str">
            <v>PacificFL002.0Y1M001SS</v>
          </cell>
          <cell r="E1295">
            <v>105.5</v>
          </cell>
        </row>
        <row r="1296">
          <cell r="D1296" t="str">
            <v>PacificFL002.0Y1W001BOCC</v>
          </cell>
          <cell r="E1296">
            <v>32</v>
          </cell>
        </row>
        <row r="1297">
          <cell r="D1297" t="str">
            <v>PacificFL002.0Y1W001OCC</v>
          </cell>
          <cell r="E1297">
            <v>64</v>
          </cell>
        </row>
        <row r="1298">
          <cell r="D1298" t="str">
            <v>PacificFL002.0Y1W001SS</v>
          </cell>
          <cell r="E1298">
            <v>131.88</v>
          </cell>
        </row>
        <row r="1299">
          <cell r="D1299" t="str">
            <v>PacificFL002.0Y2W001BOCC</v>
          </cell>
          <cell r="E1299">
            <v>57</v>
          </cell>
        </row>
        <row r="1300">
          <cell r="D1300" t="str">
            <v>PacificFL002.0Y2W001OCC</v>
          </cell>
          <cell r="E1300">
            <v>114</v>
          </cell>
        </row>
        <row r="1301">
          <cell r="D1301" t="str">
            <v>PacificFL002.0Y2W001SS</v>
          </cell>
          <cell r="E1301">
            <v>263.76</v>
          </cell>
        </row>
        <row r="1302">
          <cell r="D1302" t="str">
            <v>PacificFL002.0Y3W001BOCC</v>
          </cell>
          <cell r="E1302">
            <v>82</v>
          </cell>
        </row>
        <row r="1303">
          <cell r="D1303" t="str">
            <v>PacificFL002.0Y3W001OCC</v>
          </cell>
          <cell r="E1303">
            <v>164</v>
          </cell>
        </row>
        <row r="1304">
          <cell r="D1304" t="str">
            <v>PacificFL002.0Y3W001SS</v>
          </cell>
          <cell r="E1304">
            <v>395.64</v>
          </cell>
        </row>
        <row r="1305">
          <cell r="D1305" t="str">
            <v>PacificFL002.0Y4W001BOCC</v>
          </cell>
          <cell r="E1305">
            <v>107.5</v>
          </cell>
        </row>
        <row r="1306">
          <cell r="D1306" t="str">
            <v>PacificFL002.0Y4W001OCC</v>
          </cell>
          <cell r="E1306">
            <v>215</v>
          </cell>
        </row>
        <row r="1307">
          <cell r="D1307" t="str">
            <v>PacificFL002.0Y5W001BOCC</v>
          </cell>
          <cell r="E1307">
            <v>132.5</v>
          </cell>
        </row>
        <row r="1308">
          <cell r="D1308" t="str">
            <v>PacificFL002.0Y5W001OCC</v>
          </cell>
          <cell r="E1308">
            <v>265</v>
          </cell>
        </row>
        <row r="1309">
          <cell r="D1309" t="str">
            <v>PacificFL002.0YEO001BOCC</v>
          </cell>
          <cell r="E1309">
            <v>64</v>
          </cell>
        </row>
        <row r="1310">
          <cell r="D1310" t="str">
            <v>PacificFL002.0YEO001SS</v>
          </cell>
          <cell r="E1310">
            <v>105.5</v>
          </cell>
        </row>
        <row r="1311">
          <cell r="D1311" t="str">
            <v>PacificFL003.0Y1W001OCC</v>
          </cell>
          <cell r="E1311">
            <v>87</v>
          </cell>
        </row>
        <row r="1312">
          <cell r="D1312" t="str">
            <v>PacificFL003.0Y2W001OCC</v>
          </cell>
          <cell r="E1312">
            <v>161</v>
          </cell>
        </row>
        <row r="1313">
          <cell r="D1313" t="str">
            <v>PacificFL003.0Y3W001OCC</v>
          </cell>
          <cell r="E1313">
            <v>236</v>
          </cell>
        </row>
        <row r="1314">
          <cell r="D1314" t="str">
            <v>PacificFL003.0Y4W001OCC</v>
          </cell>
          <cell r="E1314">
            <v>310</v>
          </cell>
        </row>
        <row r="1315">
          <cell r="D1315" t="str">
            <v>PacificFL003.0Y5W001OCC</v>
          </cell>
          <cell r="E1315">
            <v>384</v>
          </cell>
        </row>
        <row r="1316">
          <cell r="D1316" t="str">
            <v>PacificFL004.0Y1W001OCC</v>
          </cell>
          <cell r="E1316">
            <v>113</v>
          </cell>
        </row>
        <row r="1317">
          <cell r="D1317" t="str">
            <v>PacificFL004.0Y2W001OCC</v>
          </cell>
          <cell r="E1317">
            <v>207</v>
          </cell>
        </row>
        <row r="1318">
          <cell r="D1318" t="str">
            <v>PacificFL004.0Y3W001OCC</v>
          </cell>
          <cell r="E1318">
            <v>301</v>
          </cell>
        </row>
        <row r="1319">
          <cell r="D1319" t="str">
            <v>PacificFL004.0Y4W001OCC</v>
          </cell>
          <cell r="E1319">
            <v>395</v>
          </cell>
        </row>
        <row r="1320">
          <cell r="D1320" t="str">
            <v>PacificFL004.0Y5W001OCC</v>
          </cell>
          <cell r="E1320">
            <v>489</v>
          </cell>
        </row>
        <row r="1321">
          <cell r="D1321" t="str">
            <v>PacificFL005.0Y1M001BOCC</v>
          </cell>
          <cell r="E1321">
            <v>132</v>
          </cell>
        </row>
        <row r="1322">
          <cell r="D1322" t="str">
            <v>PacificFL005.0Y1M001OCC</v>
          </cell>
          <cell r="E1322">
            <v>132</v>
          </cell>
        </row>
        <row r="1323">
          <cell r="D1323" t="str">
            <v>PacificFL005.0Y1W001BOCC</v>
          </cell>
          <cell r="E1323">
            <v>66</v>
          </cell>
        </row>
        <row r="1324">
          <cell r="D1324" t="str">
            <v>PacificFL005.0Y1W001OCC</v>
          </cell>
          <cell r="E1324">
            <v>132</v>
          </cell>
        </row>
        <row r="1325">
          <cell r="D1325" t="str">
            <v>PacificFL005.0Y2W001BOCC</v>
          </cell>
          <cell r="E1325">
            <v>118.5</v>
          </cell>
        </row>
        <row r="1326">
          <cell r="D1326" t="str">
            <v>PacificFL005.0Y2W001OCC</v>
          </cell>
          <cell r="E1326">
            <v>237</v>
          </cell>
        </row>
        <row r="1327">
          <cell r="D1327" t="str">
            <v>PacificFL005.0Y3W001BOCC</v>
          </cell>
          <cell r="E1327">
            <v>171</v>
          </cell>
        </row>
        <row r="1328">
          <cell r="D1328" t="str">
            <v>PacificFL005.0Y3W001OCC</v>
          </cell>
          <cell r="E1328">
            <v>342</v>
          </cell>
        </row>
        <row r="1329">
          <cell r="D1329" t="str">
            <v>PacificFL005.0Y4W001BOCC</v>
          </cell>
          <cell r="E1329">
            <v>223</v>
          </cell>
        </row>
        <row r="1330">
          <cell r="D1330" t="str">
            <v>PacificFL005.0Y4W001OCC</v>
          </cell>
          <cell r="E1330">
            <v>446</v>
          </cell>
        </row>
        <row r="1331">
          <cell r="D1331" t="str">
            <v>PacificFL005.0Y5W001BOCC</v>
          </cell>
          <cell r="E1331">
            <v>262.5</v>
          </cell>
        </row>
        <row r="1332">
          <cell r="D1332" t="str">
            <v>PacificFL005.0Y5W001OCC</v>
          </cell>
          <cell r="E1332">
            <v>525</v>
          </cell>
        </row>
        <row r="1333">
          <cell r="D1333" t="str">
            <v>PacificFL005.0YEO001BOCC</v>
          </cell>
          <cell r="E1333">
            <v>132</v>
          </cell>
        </row>
        <row r="1334">
          <cell r="D1334" t="str">
            <v>PacificFL005.0YEO001OCC</v>
          </cell>
          <cell r="E1334">
            <v>132</v>
          </cell>
        </row>
        <row r="1335">
          <cell r="D1335" t="str">
            <v>PacificFL006.0Y1M001BOCC</v>
          </cell>
          <cell r="E1335">
            <v>151</v>
          </cell>
        </row>
        <row r="1336">
          <cell r="D1336" t="str">
            <v>PacificFL006.0Y1W001BOCC</v>
          </cell>
          <cell r="E1336">
            <v>151</v>
          </cell>
        </row>
        <row r="1337">
          <cell r="D1337" t="str">
            <v>PacificFL006.0Y2W001BOCC</v>
          </cell>
          <cell r="E1337">
            <v>242</v>
          </cell>
        </row>
        <row r="1338">
          <cell r="D1338" t="str">
            <v>PacificFL006.0Y3W001BOCC</v>
          </cell>
          <cell r="E1338">
            <v>411</v>
          </cell>
        </row>
        <row r="1339">
          <cell r="D1339" t="str">
            <v>PacificFL006.0Y4W001BOCC</v>
          </cell>
          <cell r="E1339">
            <v>727</v>
          </cell>
        </row>
        <row r="1340">
          <cell r="D1340" t="str">
            <v>PacificFL006.0Y5W001BOCC</v>
          </cell>
          <cell r="E1340">
            <v>1345</v>
          </cell>
        </row>
        <row r="1341">
          <cell r="D1341" t="str">
            <v>PacificFL006.0YEO001BOCC</v>
          </cell>
          <cell r="E1341">
            <v>151</v>
          </cell>
        </row>
        <row r="1342">
          <cell r="D1342" t="str">
            <v>PacificLCKRECC</v>
          </cell>
          <cell r="E1342">
            <v>5.25</v>
          </cell>
        </row>
        <row r="1343">
          <cell r="D1343" t="str">
            <v>PacificMFNBINS</v>
          </cell>
          <cell r="E1343">
            <v>4.12</v>
          </cell>
        </row>
        <row r="1344">
          <cell r="D1344" t="str">
            <v>PacificMFWBINS</v>
          </cell>
          <cell r="E1344">
            <v>4.12</v>
          </cell>
        </row>
        <row r="1345">
          <cell r="D1345" t="str">
            <v>PacificPALLETS-COMM</v>
          </cell>
          <cell r="E1345">
            <v>10.5</v>
          </cell>
        </row>
        <row r="1346">
          <cell r="D1346" t="str">
            <v>PacificRECDESK</v>
          </cell>
          <cell r="E1346">
            <v>1</v>
          </cell>
        </row>
        <row r="1347">
          <cell r="D1347" t="str">
            <v>PacificRECTOTES</v>
          </cell>
          <cell r="E1347">
            <v>0.5</v>
          </cell>
        </row>
        <row r="1348">
          <cell r="D1348" t="str">
            <v>PacificREDELCOMREC-COMM</v>
          </cell>
          <cell r="E1348">
            <v>50</v>
          </cell>
        </row>
        <row r="1349">
          <cell r="D1349" t="str">
            <v>PacificRELOREC-COMM</v>
          </cell>
          <cell r="E1349">
            <v>0</v>
          </cell>
        </row>
        <row r="1350">
          <cell r="D1350" t="str">
            <v>PacificRENTDAYREC-RO</v>
          </cell>
          <cell r="E1350">
            <v>1.67</v>
          </cell>
        </row>
        <row r="1351">
          <cell r="D1351" t="str">
            <v>PacificRENTRECCNT-COMM</v>
          </cell>
          <cell r="E1351">
            <v>6</v>
          </cell>
        </row>
        <row r="1352">
          <cell r="D1352" t="str">
            <v>PacificRL001.0Y1M001OP</v>
          </cell>
          <cell r="E1352">
            <v>24.56</v>
          </cell>
        </row>
        <row r="1353">
          <cell r="D1353" t="str">
            <v>PacificRL001.0Y1W001OP</v>
          </cell>
          <cell r="E1353">
            <v>60.77</v>
          </cell>
        </row>
        <row r="1354">
          <cell r="D1354" t="str">
            <v>PacificRL001.0YEO001OP</v>
          </cell>
          <cell r="E1354">
            <v>37.979999999999997</v>
          </cell>
        </row>
        <row r="1355">
          <cell r="D1355" t="str">
            <v>PacificRL001.5Y1M001OP</v>
          </cell>
          <cell r="E1355">
            <v>48.7</v>
          </cell>
        </row>
        <row r="1356">
          <cell r="D1356" t="str">
            <v>PacificRL001.5Y1W001OP</v>
          </cell>
          <cell r="E1356">
            <v>88.82</v>
          </cell>
        </row>
        <row r="1357">
          <cell r="D1357" t="str">
            <v>PacificRL001.5YEO001OP</v>
          </cell>
          <cell r="E1357">
            <v>65.739999999999995</v>
          </cell>
        </row>
        <row r="1358">
          <cell r="D1358" t="str">
            <v>PacificRL002.0Y1M001OCC</v>
          </cell>
          <cell r="E1358">
            <v>64</v>
          </cell>
        </row>
        <row r="1359">
          <cell r="D1359" t="str">
            <v>PacificRL002.0Y1M001OP</v>
          </cell>
          <cell r="E1359">
            <v>54.85</v>
          </cell>
        </row>
        <row r="1360">
          <cell r="D1360" t="str">
            <v>PacificRL002.0Y1W001OCC</v>
          </cell>
          <cell r="E1360">
            <v>64</v>
          </cell>
        </row>
        <row r="1361">
          <cell r="D1361" t="str">
            <v>PacificRL002.0Y1W001OP</v>
          </cell>
          <cell r="E1361">
            <v>109.85</v>
          </cell>
        </row>
        <row r="1362">
          <cell r="D1362" t="str">
            <v>PacificRL002.0Y2W001OCC</v>
          </cell>
          <cell r="E1362">
            <v>114</v>
          </cell>
        </row>
        <row r="1363">
          <cell r="D1363" t="str">
            <v>PacificRL002.0Y2W001SS</v>
          </cell>
          <cell r="E1363">
            <v>263.76</v>
          </cell>
        </row>
        <row r="1364">
          <cell r="D1364" t="str">
            <v>PacificRL002.0Y3W001OCC</v>
          </cell>
          <cell r="E1364">
            <v>164</v>
          </cell>
        </row>
        <row r="1365">
          <cell r="D1365" t="str">
            <v>PacificRL002.0Y4W001OCC</v>
          </cell>
          <cell r="E1365">
            <v>215</v>
          </cell>
        </row>
        <row r="1366">
          <cell r="D1366" t="str">
            <v>PacificRL002.0Y5W001OCC</v>
          </cell>
          <cell r="E1366">
            <v>265</v>
          </cell>
        </row>
        <row r="1367">
          <cell r="D1367" t="str">
            <v>PacificRL002.0YEO001OCC</v>
          </cell>
          <cell r="E1367">
            <v>64</v>
          </cell>
        </row>
        <row r="1368">
          <cell r="D1368" t="str">
            <v>PacificRL002.0YEO001OP</v>
          </cell>
          <cell r="E1368">
            <v>81.09</v>
          </cell>
        </row>
        <row r="1369">
          <cell r="D1369" t="str">
            <v>PacificRL065.0G1M001BGLASS</v>
          </cell>
          <cell r="E1369">
            <v>24.15</v>
          </cell>
        </row>
        <row r="1370">
          <cell r="D1370" t="str">
            <v>PacificRL065.0G1M001OPIN</v>
          </cell>
          <cell r="E1370">
            <v>14.33</v>
          </cell>
        </row>
        <row r="1371">
          <cell r="D1371" t="str">
            <v>PacificRL065.0G1M001OPOUT</v>
          </cell>
          <cell r="E1371">
            <v>14.33</v>
          </cell>
        </row>
        <row r="1372">
          <cell r="D1372" t="str">
            <v>PacificRL065.0G1W001BGLASS</v>
          </cell>
          <cell r="E1372">
            <v>34.18</v>
          </cell>
        </row>
        <row r="1373">
          <cell r="D1373" t="str">
            <v>PacificRL065.0G1W001OPIN</v>
          </cell>
          <cell r="E1373">
            <v>22.05</v>
          </cell>
        </row>
        <row r="1374">
          <cell r="D1374" t="str">
            <v>PacificRL065.0G1W001OPOUT</v>
          </cell>
          <cell r="E1374">
            <v>22.05</v>
          </cell>
        </row>
        <row r="1375">
          <cell r="D1375" t="str">
            <v>PacificRL065.0GEO001BGLASS</v>
          </cell>
          <cell r="E1375">
            <v>28.44</v>
          </cell>
        </row>
        <row r="1376">
          <cell r="D1376" t="str">
            <v>PacificRL065.0GEO001OPIN</v>
          </cell>
          <cell r="E1376">
            <v>17.7</v>
          </cell>
        </row>
        <row r="1377">
          <cell r="D1377" t="str">
            <v>PacificRL065.0GEO001OPOUT</v>
          </cell>
          <cell r="E1377">
            <v>17.7</v>
          </cell>
        </row>
        <row r="1378">
          <cell r="D1378" t="str">
            <v>PacificRL095.0G1M001BGLASS</v>
          </cell>
          <cell r="E1378">
            <v>24.15</v>
          </cell>
        </row>
        <row r="1379">
          <cell r="D1379" t="str">
            <v>PacificRL095.0G1W001BGLASS</v>
          </cell>
          <cell r="E1379">
            <v>34.18</v>
          </cell>
        </row>
        <row r="1380">
          <cell r="D1380" t="str">
            <v>PacificRL095.0GEO001BGLASS</v>
          </cell>
          <cell r="E1380">
            <v>28.44</v>
          </cell>
        </row>
        <row r="1381">
          <cell r="D1381" t="str">
            <v>PacificRL096.0G1M001BOCC</v>
          </cell>
          <cell r="E1381">
            <v>42</v>
          </cell>
        </row>
        <row r="1382">
          <cell r="D1382" t="str">
            <v>PacificRL096.0G1M001OPIN</v>
          </cell>
          <cell r="E1382">
            <v>14.33</v>
          </cell>
        </row>
        <row r="1383">
          <cell r="D1383" t="str">
            <v>PacificRL096.0G1M001OPOUT</v>
          </cell>
          <cell r="E1383">
            <v>14.33</v>
          </cell>
        </row>
        <row r="1384">
          <cell r="D1384" t="str">
            <v>PacificRL096.0G1W001BOCC</v>
          </cell>
          <cell r="E1384">
            <v>42</v>
          </cell>
        </row>
        <row r="1385">
          <cell r="D1385" t="str">
            <v>PacificRL096.0G1W001OPIN</v>
          </cell>
          <cell r="E1385">
            <v>22.05</v>
          </cell>
        </row>
        <row r="1386">
          <cell r="D1386" t="str">
            <v>PacificRL096.0G1W001OPOUT</v>
          </cell>
          <cell r="E1386">
            <v>22.05</v>
          </cell>
        </row>
        <row r="1387">
          <cell r="D1387" t="str">
            <v>PacificRL096.0G2W001BOCC</v>
          </cell>
          <cell r="E1387">
            <v>70</v>
          </cell>
        </row>
        <row r="1388">
          <cell r="D1388" t="str">
            <v>PacificRL096.0GEO001BOCC</v>
          </cell>
          <cell r="E1388">
            <v>42</v>
          </cell>
        </row>
        <row r="1389">
          <cell r="D1389" t="str">
            <v>PacificRL096.0GEO001OPIN</v>
          </cell>
          <cell r="E1389">
            <v>17.7</v>
          </cell>
        </row>
        <row r="1390">
          <cell r="D1390" t="str">
            <v>PacificRL096.0GEO001OPOUT</v>
          </cell>
          <cell r="E1390">
            <v>17.7</v>
          </cell>
        </row>
        <row r="1391">
          <cell r="D1391" t="str">
            <v>PacificRTRNTRIPREC-COMM</v>
          </cell>
          <cell r="E1391">
            <v>21</v>
          </cell>
        </row>
        <row r="1392">
          <cell r="D1392" t="str">
            <v>PacificSL064.0G1M001CSS</v>
          </cell>
          <cell r="E1392">
            <v>22.26</v>
          </cell>
        </row>
        <row r="1393">
          <cell r="D1393" t="str">
            <v>PacificSL064.0G1W001CSS</v>
          </cell>
          <cell r="E1393">
            <v>27.82</v>
          </cell>
        </row>
        <row r="1394">
          <cell r="D1394" t="str">
            <v>PacificSL064.0GEO001CSS</v>
          </cell>
          <cell r="E1394">
            <v>22.26</v>
          </cell>
        </row>
        <row r="1395">
          <cell r="D1395" t="str">
            <v>PacificSL096.0G1M001CSS</v>
          </cell>
          <cell r="E1395">
            <v>22.26</v>
          </cell>
        </row>
        <row r="1396">
          <cell r="D1396" t="str">
            <v>PacificSL096.0G1W001CSS</v>
          </cell>
          <cell r="E1396">
            <v>27.82</v>
          </cell>
        </row>
        <row r="1397">
          <cell r="D1397" t="str">
            <v>PacificSL096.0G2W001CSS</v>
          </cell>
          <cell r="E1397">
            <v>55.64</v>
          </cell>
        </row>
        <row r="1398">
          <cell r="D1398" t="str">
            <v>PacificSL096.0GEO001CSS</v>
          </cell>
          <cell r="E1398">
            <v>22.26</v>
          </cell>
        </row>
        <row r="1399">
          <cell r="D1399" t="str">
            <v>PacificTIMECOMREC-COMM</v>
          </cell>
          <cell r="E1399">
            <v>115</v>
          </cell>
        </row>
        <row r="1400">
          <cell r="D1400" t="str">
            <v>PacificWIREC-COMM</v>
          </cell>
          <cell r="E1400">
            <v>7.35</v>
          </cell>
        </row>
        <row r="1401">
          <cell r="D1401" t="str">
            <v>PacificRESIDENTIAL</v>
          </cell>
          <cell r="E1401" t="str">
            <v>Billcycle</v>
          </cell>
        </row>
        <row r="1402">
          <cell r="D1402" t="str">
            <v>PacificDAMAGE-RES</v>
          </cell>
          <cell r="E1402">
            <v>50</v>
          </cell>
        </row>
        <row r="1403">
          <cell r="D1403" t="str">
            <v>PacificDELGWC-RES</v>
          </cell>
          <cell r="E1403">
            <v>16.8</v>
          </cell>
        </row>
        <row r="1404">
          <cell r="D1404" t="str">
            <v>PacificDRIVEIN1-RES</v>
          </cell>
          <cell r="E1404">
            <v>6.44</v>
          </cell>
        </row>
        <row r="1405">
          <cell r="D1405" t="str">
            <v>PacificDRIVEIN2-RES</v>
          </cell>
          <cell r="E1405">
            <v>9.7100000000000009</v>
          </cell>
        </row>
        <row r="1406">
          <cell r="D1406" t="str">
            <v>PacificDRIVEIN3-RES</v>
          </cell>
          <cell r="E1406">
            <v>12.98</v>
          </cell>
        </row>
        <row r="1407">
          <cell r="D1407" t="str">
            <v>PacificDRIVEIN4-RES</v>
          </cell>
          <cell r="E1407">
            <v>16.25</v>
          </cell>
        </row>
        <row r="1408">
          <cell r="D1408" t="str">
            <v>PacificEXTRAGWC-RES</v>
          </cell>
          <cell r="E1408">
            <v>2.25</v>
          </cell>
        </row>
        <row r="1409">
          <cell r="D1409" t="str">
            <v>PacificEXTRA-RES</v>
          </cell>
          <cell r="E1409">
            <v>3.92</v>
          </cell>
        </row>
        <row r="1410">
          <cell r="D1410" t="str">
            <v>PacificGWRES</v>
          </cell>
          <cell r="E1410">
            <v>7.6</v>
          </cell>
        </row>
        <row r="1411">
          <cell r="D1411" t="str">
            <v>PacificOC-RES</v>
          </cell>
          <cell r="E1411">
            <v>7.81</v>
          </cell>
        </row>
        <row r="1412">
          <cell r="D1412" t="str">
            <v>PacificOS-RES</v>
          </cell>
          <cell r="E1412">
            <v>6.17</v>
          </cell>
        </row>
        <row r="1413">
          <cell r="D1413" t="str">
            <v>PacificOW-RES</v>
          </cell>
          <cell r="E1413">
            <v>6.17</v>
          </cell>
        </row>
        <row r="1414">
          <cell r="D1414" t="str">
            <v>PacificPDBAG-RES</v>
          </cell>
          <cell r="E1414">
            <v>5.09</v>
          </cell>
        </row>
        <row r="1415">
          <cell r="D1415" t="str">
            <v>PacificRECBINONLYR</v>
          </cell>
          <cell r="E1415">
            <v>7.67</v>
          </cell>
        </row>
        <row r="1416">
          <cell r="D1416" t="str">
            <v>PacificRECPROGADJ-RES</v>
          </cell>
          <cell r="E1416">
            <v>6.67</v>
          </cell>
        </row>
        <row r="1417">
          <cell r="D1417" t="str">
            <v>PacificRECVALRES</v>
          </cell>
          <cell r="E1417">
            <v>1.95</v>
          </cell>
        </row>
        <row r="1418">
          <cell r="D1418" t="str">
            <v>PacificREDELGW-RES</v>
          </cell>
          <cell r="E1418">
            <v>16.8</v>
          </cell>
        </row>
        <row r="1419">
          <cell r="D1419" t="str">
            <v>PacificREDELREC-RES</v>
          </cell>
          <cell r="E1419">
            <v>17.93</v>
          </cell>
        </row>
        <row r="1420">
          <cell r="D1420" t="str">
            <v>PacificREDEL-RES</v>
          </cell>
          <cell r="E1420">
            <v>17.190000000000001</v>
          </cell>
        </row>
        <row r="1421">
          <cell r="D1421" t="str">
            <v>PacificREINSTATE-RES</v>
          </cell>
          <cell r="E1421">
            <v>11.25</v>
          </cell>
        </row>
        <row r="1422">
          <cell r="D1422" t="str">
            <v>PacificRL020.0G1W001</v>
          </cell>
          <cell r="E1422">
            <v>9.5299999999999994</v>
          </cell>
        </row>
        <row r="1423">
          <cell r="D1423" t="str">
            <v>PacificRL032.0G1M001</v>
          </cell>
          <cell r="E1423">
            <v>6.6</v>
          </cell>
        </row>
        <row r="1424">
          <cell r="D1424" t="str">
            <v>PacificRL032.0G1W001</v>
          </cell>
          <cell r="E1424">
            <v>13.52</v>
          </cell>
        </row>
        <row r="1425">
          <cell r="D1425" t="str">
            <v>PacificRL032.0G1W001LL</v>
          </cell>
          <cell r="E1425">
            <v>13.52</v>
          </cell>
        </row>
        <row r="1426">
          <cell r="D1426" t="str">
            <v>PacificRL032.0G1W002</v>
          </cell>
          <cell r="E1426">
            <v>20.21</v>
          </cell>
        </row>
        <row r="1427">
          <cell r="D1427" t="str">
            <v>PacificRL032.0G1W002LL</v>
          </cell>
          <cell r="E1427">
            <v>15.25</v>
          </cell>
        </row>
        <row r="1428">
          <cell r="D1428" t="str">
            <v>PacificRL032.0G1W003</v>
          </cell>
          <cell r="E1428">
            <v>29.12</v>
          </cell>
        </row>
        <row r="1429">
          <cell r="D1429" t="str">
            <v>PacificRL032.0G1W004</v>
          </cell>
          <cell r="E1429">
            <v>36.99</v>
          </cell>
        </row>
        <row r="1430">
          <cell r="D1430" t="str">
            <v>PacificROLL1RES</v>
          </cell>
          <cell r="E1430">
            <v>1.25</v>
          </cell>
        </row>
        <row r="1431">
          <cell r="D1431" t="str">
            <v>PacificRTRNCART65-RES</v>
          </cell>
          <cell r="E1431">
            <v>5.88</v>
          </cell>
        </row>
        <row r="1432">
          <cell r="D1432" t="str">
            <v>PacificRTRNCART95-RES</v>
          </cell>
          <cell r="E1432">
            <v>5.88</v>
          </cell>
        </row>
        <row r="1433">
          <cell r="D1433" t="str">
            <v>PacificRTRNCART-RES</v>
          </cell>
          <cell r="E1433">
            <v>5.88</v>
          </cell>
        </row>
        <row r="1434">
          <cell r="D1434" t="str">
            <v>PacificRTRNTRIPGW-RES</v>
          </cell>
          <cell r="E1434">
            <v>5.75</v>
          </cell>
        </row>
        <row r="1435">
          <cell r="D1435" t="str">
            <v>PacificRTRNTRIPREC-RES</v>
          </cell>
          <cell r="E1435">
            <v>6.14</v>
          </cell>
        </row>
        <row r="1436">
          <cell r="D1436" t="str">
            <v>PacificRTRNTRIP-RES</v>
          </cell>
          <cell r="E1436">
            <v>5.88</v>
          </cell>
        </row>
        <row r="1437">
          <cell r="D1437" t="str">
            <v>PacificSL020.0G1W001</v>
          </cell>
          <cell r="E1437">
            <v>9.5299999999999994</v>
          </cell>
        </row>
        <row r="1438">
          <cell r="D1438" t="str">
            <v>PacificSL035.0G1M001</v>
          </cell>
          <cell r="E1438">
            <v>6.6</v>
          </cell>
        </row>
        <row r="1439">
          <cell r="D1439" t="str">
            <v>PacificSL035.0G1W001</v>
          </cell>
          <cell r="E1439">
            <v>13.55</v>
          </cell>
        </row>
        <row r="1440">
          <cell r="D1440" t="str">
            <v>PacificSL064.0G1W001RECR</v>
          </cell>
          <cell r="E1440">
            <v>7.28</v>
          </cell>
        </row>
        <row r="1441">
          <cell r="D1441" t="str">
            <v>PacificSL065.0G1M001</v>
          </cell>
          <cell r="E1441">
            <v>7.93</v>
          </cell>
        </row>
        <row r="1442">
          <cell r="D1442" t="str">
            <v>PacificSL065.0G1W001</v>
          </cell>
          <cell r="E1442">
            <v>20.399999999999999</v>
          </cell>
        </row>
        <row r="1443">
          <cell r="D1443" t="str">
            <v>PacificSL095.0G1M001</v>
          </cell>
          <cell r="E1443">
            <v>10.02</v>
          </cell>
        </row>
        <row r="1444">
          <cell r="D1444" t="str">
            <v>PacificSL095.0G1W001</v>
          </cell>
          <cell r="E1444">
            <v>28.53</v>
          </cell>
        </row>
        <row r="1445">
          <cell r="D1445" t="str">
            <v>PacificSP20-RES</v>
          </cell>
          <cell r="E1445">
            <v>11.73</v>
          </cell>
        </row>
        <row r="1446">
          <cell r="D1446" t="str">
            <v>PacificSP32-RES</v>
          </cell>
          <cell r="E1446">
            <v>11.73</v>
          </cell>
        </row>
        <row r="1447">
          <cell r="D1447" t="str">
            <v>PacificSP35-RES</v>
          </cell>
          <cell r="E1447">
            <v>11.73</v>
          </cell>
        </row>
        <row r="1448">
          <cell r="D1448" t="str">
            <v>PacificSP65-RES</v>
          </cell>
          <cell r="E1448">
            <v>15.38</v>
          </cell>
        </row>
        <row r="1449">
          <cell r="D1449" t="str">
            <v>PacificSP95-RES</v>
          </cell>
          <cell r="E1449">
            <v>19.03</v>
          </cell>
        </row>
        <row r="1450">
          <cell r="D1450" t="str">
            <v>PacificSPGW-RES</v>
          </cell>
          <cell r="E1450">
            <v>10.6</v>
          </cell>
        </row>
        <row r="1451">
          <cell r="D1451" t="str">
            <v>PacificSPREC-RES</v>
          </cell>
          <cell r="E1451">
            <v>11.73</v>
          </cell>
        </row>
        <row r="1452">
          <cell r="D1452" t="str">
            <v>PacificTIMERL-RES</v>
          </cell>
          <cell r="E1452">
            <v>73.66</v>
          </cell>
        </row>
        <row r="1453">
          <cell r="D1453" t="str">
            <v>PacificTIMESL-RES</v>
          </cell>
          <cell r="E1453">
            <v>83.89</v>
          </cell>
        </row>
        <row r="1454">
          <cell r="D1454" t="str">
            <v>PacificTIRELG-RES</v>
          </cell>
          <cell r="E1454">
            <v>10.23</v>
          </cell>
        </row>
        <row r="1455">
          <cell r="D1455" t="str">
            <v>PacificTIRESM-RES</v>
          </cell>
          <cell r="E1455">
            <v>10.23</v>
          </cell>
        </row>
        <row r="1456">
          <cell r="D1456" t="str">
            <v>PacificWI1-RES</v>
          </cell>
          <cell r="E1456">
            <v>1.94</v>
          </cell>
        </row>
        <row r="1457">
          <cell r="D1457" t="str">
            <v>PacificWI2-RES</v>
          </cell>
          <cell r="E1457">
            <v>3.58</v>
          </cell>
        </row>
        <row r="1458">
          <cell r="D1458" t="str">
            <v>PacificWI3-RES</v>
          </cell>
          <cell r="E1458">
            <v>5.22</v>
          </cell>
        </row>
        <row r="1459">
          <cell r="D1459" t="str">
            <v>PacificWI4-RES</v>
          </cell>
          <cell r="E1459">
            <v>6.86</v>
          </cell>
        </row>
        <row r="1460">
          <cell r="D1460" t="str">
            <v>PacificWI5-RES</v>
          </cell>
          <cell r="E1460">
            <v>8.5</v>
          </cell>
        </row>
        <row r="1461">
          <cell r="D1461" t="str">
            <v>PacificWI6-RES</v>
          </cell>
          <cell r="E1461">
            <v>10.14</v>
          </cell>
        </row>
        <row r="1462">
          <cell r="D1462" t="str">
            <v>PacificWI7-RES</v>
          </cell>
          <cell r="E1462">
            <v>11.78</v>
          </cell>
        </row>
        <row r="1463">
          <cell r="D1463" t="str">
            <v>PacificWI8-RES</v>
          </cell>
          <cell r="E1463">
            <v>13.42</v>
          </cell>
        </row>
        <row r="1464">
          <cell r="D1464" t="str">
            <v>PacificWI9-RES</v>
          </cell>
          <cell r="E1464">
            <v>15.06</v>
          </cell>
        </row>
        <row r="1465">
          <cell r="D1465" t="str">
            <v>PacificXMAS</v>
          </cell>
          <cell r="E1465">
            <v>3.92</v>
          </cell>
        </row>
        <row r="1466">
          <cell r="D1466" t="str">
            <v>PacificROLLOFF</v>
          </cell>
          <cell r="E1466" t="str">
            <v>Billcycle</v>
          </cell>
        </row>
        <row r="1467">
          <cell r="D1467" t="str">
            <v>PacificACCESS-RO</v>
          </cell>
          <cell r="E1467">
            <v>2.84</v>
          </cell>
        </row>
        <row r="1468">
          <cell r="D1468" t="str">
            <v>PacificCLEAN10-RO</v>
          </cell>
          <cell r="E1468">
            <v>76.7</v>
          </cell>
        </row>
        <row r="1469">
          <cell r="D1469" t="str">
            <v>PacificCLEAN20-RO</v>
          </cell>
          <cell r="E1469">
            <v>153.4</v>
          </cell>
        </row>
        <row r="1470">
          <cell r="D1470" t="str">
            <v>PacificCLEAN30-RO</v>
          </cell>
          <cell r="E1470">
            <v>230.1</v>
          </cell>
        </row>
        <row r="1471">
          <cell r="D1471" t="str">
            <v>PacificCLEAN40-RO</v>
          </cell>
          <cell r="E1471">
            <v>306.8</v>
          </cell>
        </row>
        <row r="1472">
          <cell r="D1472" t="str">
            <v>PacificDEL10TEMP-RO</v>
          </cell>
          <cell r="E1472">
            <v>76.73</v>
          </cell>
        </row>
        <row r="1473">
          <cell r="D1473" t="str">
            <v>PacificDEL19.5TEMP-RO</v>
          </cell>
          <cell r="E1473">
            <v>76.73</v>
          </cell>
        </row>
        <row r="1474">
          <cell r="D1474" t="str">
            <v>PacificDEL20TEMP-RO</v>
          </cell>
          <cell r="E1474">
            <v>76.73</v>
          </cell>
        </row>
        <row r="1475">
          <cell r="D1475" t="str">
            <v>PacificDEL30TEMP-RO</v>
          </cell>
          <cell r="E1475">
            <v>76.73</v>
          </cell>
        </row>
        <row r="1476">
          <cell r="D1476" t="str">
            <v>PacificDEL40TEMP-RO</v>
          </cell>
          <cell r="E1476">
            <v>76.73</v>
          </cell>
        </row>
        <row r="1477">
          <cell r="D1477" t="str">
            <v>PacificDELREC-RO</v>
          </cell>
          <cell r="E1477">
            <v>77</v>
          </cell>
        </row>
        <row r="1478">
          <cell r="D1478" t="str">
            <v>PacificDISCO-CP</v>
          </cell>
          <cell r="E1478">
            <v>2.84</v>
          </cell>
        </row>
        <row r="1479">
          <cell r="D1479" t="str">
            <v>PacificDISPCONTOCC-RO</v>
          </cell>
          <cell r="E1479">
            <v>119</v>
          </cell>
        </row>
        <row r="1480">
          <cell r="D1480" t="str">
            <v>PacificDISPFOOD-RO</v>
          </cell>
          <cell r="E1480">
            <v>37</v>
          </cell>
        </row>
        <row r="1481">
          <cell r="D1481" t="str">
            <v>PacificDISP-RO</v>
          </cell>
          <cell r="E1481">
            <v>119</v>
          </cell>
        </row>
        <row r="1482">
          <cell r="D1482" t="str">
            <v>PacificEXWGHTREC-RO</v>
          </cell>
          <cell r="E1482">
            <v>0.2</v>
          </cell>
        </row>
        <row r="1483">
          <cell r="D1483" t="str">
            <v>PacificEXWGHT-RO</v>
          </cell>
          <cell r="E1483">
            <v>0.14000000000000001</v>
          </cell>
        </row>
        <row r="1484">
          <cell r="D1484" t="str">
            <v>PacificFINAL10-RO</v>
          </cell>
          <cell r="E1484">
            <v>106.39</v>
          </cell>
        </row>
        <row r="1485">
          <cell r="D1485" t="str">
            <v>PacificFINAL10TEMP-RO</v>
          </cell>
          <cell r="E1485">
            <v>106.39</v>
          </cell>
        </row>
        <row r="1486">
          <cell r="D1486" t="str">
            <v>PacificFINAL19.5REC-RO</v>
          </cell>
          <cell r="E1486">
            <v>129</v>
          </cell>
        </row>
        <row r="1487">
          <cell r="D1487" t="str">
            <v>PacificFINAL19.5-RO</v>
          </cell>
          <cell r="E1487">
            <v>111.51</v>
          </cell>
        </row>
        <row r="1488">
          <cell r="D1488" t="str">
            <v>PacificFINAL19.5TEMP-RO</v>
          </cell>
          <cell r="E1488">
            <v>111.51</v>
          </cell>
        </row>
        <row r="1489">
          <cell r="D1489" t="str">
            <v>PacificFINAL20-RO</v>
          </cell>
          <cell r="E1489">
            <v>111.51</v>
          </cell>
        </row>
        <row r="1490">
          <cell r="D1490" t="str">
            <v>PacificFINAL20TEMP-RO</v>
          </cell>
          <cell r="E1490">
            <v>111.51</v>
          </cell>
        </row>
        <row r="1491">
          <cell r="D1491" t="str">
            <v>PacificFINAL30-RO</v>
          </cell>
          <cell r="E1491">
            <v>119.69</v>
          </cell>
        </row>
        <row r="1492">
          <cell r="D1492" t="str">
            <v>PacificFINAL30TEMP-RO</v>
          </cell>
          <cell r="E1492">
            <v>119.69</v>
          </cell>
        </row>
        <row r="1493">
          <cell r="D1493" t="str">
            <v>PacificFINAL40-RO</v>
          </cell>
          <cell r="E1493">
            <v>130.94</v>
          </cell>
        </row>
        <row r="1494">
          <cell r="D1494" t="str">
            <v>PacificFINAL40TEMP-RO</v>
          </cell>
          <cell r="E1494">
            <v>130.94</v>
          </cell>
        </row>
        <row r="1495">
          <cell r="D1495" t="str">
            <v>PacificHAUL10-CP</v>
          </cell>
          <cell r="E1495">
            <v>117.65</v>
          </cell>
        </row>
        <row r="1496">
          <cell r="D1496" t="str">
            <v>PacificHAUL10CUST-RO</v>
          </cell>
          <cell r="E1496">
            <v>106.39</v>
          </cell>
        </row>
        <row r="1497">
          <cell r="D1497" t="str">
            <v>PacificHAUL10REC-RO</v>
          </cell>
          <cell r="E1497">
            <v>129</v>
          </cell>
        </row>
        <row r="1498">
          <cell r="D1498" t="str">
            <v>PacificHAUL10-RO</v>
          </cell>
          <cell r="E1498">
            <v>106.39</v>
          </cell>
        </row>
        <row r="1499">
          <cell r="D1499" t="str">
            <v>PacificHAUL10TEMP-RO</v>
          </cell>
          <cell r="E1499">
            <v>106.39</v>
          </cell>
        </row>
        <row r="1500">
          <cell r="D1500" t="str">
            <v>PacificHAUL15-CP</v>
          </cell>
          <cell r="E1500">
            <v>128.9</v>
          </cell>
        </row>
        <row r="1501">
          <cell r="D1501" t="str">
            <v>PacificHAUL16-CP</v>
          </cell>
          <cell r="E1501">
            <v>128.9</v>
          </cell>
        </row>
        <row r="1502">
          <cell r="D1502" t="str">
            <v>PacificHAUL19.5REC-RO</v>
          </cell>
          <cell r="E1502">
            <v>129</v>
          </cell>
        </row>
        <row r="1503">
          <cell r="D1503" t="str">
            <v>PacificHAUL19.5-RO</v>
          </cell>
          <cell r="E1503">
            <v>111.51</v>
          </cell>
        </row>
        <row r="1504">
          <cell r="D1504" t="str">
            <v>PacificHAUL19.5TEMP-RO</v>
          </cell>
          <cell r="E1504">
            <v>111.51</v>
          </cell>
        </row>
        <row r="1505">
          <cell r="D1505" t="str">
            <v>PacificHAUL20-CP</v>
          </cell>
          <cell r="E1505">
            <v>148.34</v>
          </cell>
        </row>
        <row r="1506">
          <cell r="D1506" t="str">
            <v>PacificHAUL20CUST-RO</v>
          </cell>
          <cell r="E1506">
            <v>111.51</v>
          </cell>
        </row>
        <row r="1507">
          <cell r="D1507" t="str">
            <v>PacificHAUL20REC-CP</v>
          </cell>
          <cell r="E1507">
            <v>129</v>
          </cell>
        </row>
        <row r="1508">
          <cell r="D1508" t="str">
            <v>PacificHAUL20REC-RO</v>
          </cell>
          <cell r="E1508">
            <v>129</v>
          </cell>
        </row>
        <row r="1509">
          <cell r="D1509" t="str">
            <v>PacificHAUL20-RO</v>
          </cell>
          <cell r="E1509">
            <v>111.51</v>
          </cell>
        </row>
        <row r="1510">
          <cell r="D1510" t="str">
            <v>PacificHAUL20TEMP-RO</v>
          </cell>
          <cell r="E1510">
            <v>111.51</v>
          </cell>
        </row>
        <row r="1511">
          <cell r="D1511" t="str">
            <v>PacificHAUL25-CP</v>
          </cell>
          <cell r="E1511">
            <v>168.8</v>
          </cell>
        </row>
        <row r="1512">
          <cell r="D1512" t="str">
            <v>PacificHAUL25REC-RO</v>
          </cell>
          <cell r="E1512">
            <v>129</v>
          </cell>
        </row>
        <row r="1513">
          <cell r="D1513" t="str">
            <v>PacificHAUL30-CP</v>
          </cell>
          <cell r="E1513">
            <v>184.14</v>
          </cell>
        </row>
        <row r="1514">
          <cell r="D1514" t="str">
            <v>PacificHAUL30CUST-RO</v>
          </cell>
          <cell r="E1514">
            <v>119.69</v>
          </cell>
        </row>
        <row r="1515">
          <cell r="D1515" t="str">
            <v>PacificHAUL30REC-CP</v>
          </cell>
          <cell r="E1515">
            <v>129</v>
          </cell>
        </row>
        <row r="1516">
          <cell r="D1516" t="str">
            <v>PacificHAUL30REC-RO</v>
          </cell>
          <cell r="E1516">
            <v>129</v>
          </cell>
        </row>
        <row r="1517">
          <cell r="D1517" t="str">
            <v>PacificHAUL30-RO</v>
          </cell>
          <cell r="E1517">
            <v>119.69</v>
          </cell>
        </row>
        <row r="1518">
          <cell r="D1518" t="str">
            <v>PacificHAUL30TEMP-RO</v>
          </cell>
          <cell r="E1518">
            <v>119.69</v>
          </cell>
        </row>
        <row r="1519">
          <cell r="D1519" t="str">
            <v>PacificHAUL35-CP</v>
          </cell>
          <cell r="E1519">
            <v>194.37</v>
          </cell>
        </row>
        <row r="1520">
          <cell r="D1520" t="str">
            <v>PacificHAUL35REC-RO</v>
          </cell>
          <cell r="E1520">
            <v>129</v>
          </cell>
        </row>
        <row r="1521">
          <cell r="D1521" t="str">
            <v>PacificHAUL40-CP</v>
          </cell>
          <cell r="E1521">
            <v>204.6</v>
          </cell>
        </row>
        <row r="1522">
          <cell r="D1522" t="str">
            <v>PacificHAUL40CUST-RO</v>
          </cell>
          <cell r="E1522">
            <v>130.94</v>
          </cell>
        </row>
        <row r="1523">
          <cell r="D1523" t="str">
            <v>PacificHAUL40REC-CP</v>
          </cell>
          <cell r="E1523">
            <v>129</v>
          </cell>
        </row>
        <row r="1524">
          <cell r="D1524" t="str">
            <v>PacificHAUL40REC-RO</v>
          </cell>
          <cell r="E1524">
            <v>129</v>
          </cell>
        </row>
        <row r="1525">
          <cell r="D1525" t="str">
            <v>PacificHAUL40-RO</v>
          </cell>
          <cell r="E1525">
            <v>130.94</v>
          </cell>
        </row>
        <row r="1526">
          <cell r="D1526" t="str">
            <v>PacificHAUL40TEMP-RO</v>
          </cell>
          <cell r="E1526">
            <v>130.94</v>
          </cell>
        </row>
        <row r="1527">
          <cell r="D1527" t="str">
            <v>PacificHAULFLATREC-RO-CONC</v>
          </cell>
          <cell r="E1527">
            <v>129</v>
          </cell>
        </row>
        <row r="1528">
          <cell r="D1528" t="str">
            <v>PacificHAULFLATREC-RO-CRPT</v>
          </cell>
          <cell r="E1528">
            <v>129</v>
          </cell>
        </row>
        <row r="1529">
          <cell r="D1529" t="str">
            <v>PacificHAULFLATREC-RO-OCC</v>
          </cell>
          <cell r="E1529">
            <v>129</v>
          </cell>
        </row>
        <row r="1530">
          <cell r="D1530" t="str">
            <v>PacificHAULFLATREC-RO-OP1</v>
          </cell>
          <cell r="E1530">
            <v>129</v>
          </cell>
        </row>
        <row r="1531">
          <cell r="D1531" t="str">
            <v>PacificHAULFLATREC-RO-ORG</v>
          </cell>
          <cell r="E1531">
            <v>129</v>
          </cell>
        </row>
        <row r="1532">
          <cell r="D1532" t="str">
            <v>PacificHAULFLATREC-RO-PLSTC</v>
          </cell>
          <cell r="E1532">
            <v>129</v>
          </cell>
        </row>
        <row r="1533">
          <cell r="D1533" t="str">
            <v>PacificHAULFLATREC-RO-SHTRK</v>
          </cell>
          <cell r="E1533">
            <v>129</v>
          </cell>
        </row>
        <row r="1534">
          <cell r="D1534" t="str">
            <v>PacificLABOR-RO</v>
          </cell>
          <cell r="E1534">
            <v>83.89</v>
          </cell>
        </row>
        <row r="1535">
          <cell r="D1535" t="str">
            <v>PacificLIDRO</v>
          </cell>
          <cell r="E1535">
            <v>18.23</v>
          </cell>
        </row>
        <row r="1536">
          <cell r="D1536" t="str">
            <v>PacificMILE-RO</v>
          </cell>
          <cell r="E1536">
            <v>3.38</v>
          </cell>
        </row>
        <row r="1537">
          <cell r="D1537" t="str">
            <v>PacificREDEL-RO</v>
          </cell>
          <cell r="E1537">
            <v>37.85</v>
          </cell>
        </row>
        <row r="1538">
          <cell r="D1538" t="str">
            <v>PacificRELOREC-RO</v>
          </cell>
          <cell r="E1538">
            <v>129</v>
          </cell>
        </row>
        <row r="1539">
          <cell r="D1539" t="str">
            <v>PacificRELO-RO</v>
          </cell>
          <cell r="E1539">
            <v>30.69</v>
          </cell>
        </row>
        <row r="1540">
          <cell r="D1540" t="str">
            <v>PacificRENT10MO-RO</v>
          </cell>
          <cell r="E1540">
            <v>66.5</v>
          </cell>
        </row>
        <row r="1541">
          <cell r="D1541" t="str">
            <v>PacificRENT10REC-RO</v>
          </cell>
          <cell r="E1541">
            <v>75</v>
          </cell>
        </row>
        <row r="1542">
          <cell r="D1542" t="str">
            <v>PacificRENT10TEMP-RO</v>
          </cell>
          <cell r="E1542">
            <v>3.79</v>
          </cell>
        </row>
        <row r="1543">
          <cell r="D1543" t="str">
            <v>PacificRENT19.5MO-RO</v>
          </cell>
          <cell r="E1543">
            <v>76.73</v>
          </cell>
        </row>
        <row r="1544">
          <cell r="D1544" t="str">
            <v>PacificRENT19.5REC-RO</v>
          </cell>
          <cell r="E1544">
            <v>75</v>
          </cell>
        </row>
        <row r="1545">
          <cell r="D1545" t="str">
            <v>PacificRENT19.5TEMP-RO</v>
          </cell>
          <cell r="E1545">
            <v>3.89</v>
          </cell>
        </row>
        <row r="1546">
          <cell r="D1546" t="str">
            <v>PacificRENT20MO-RO</v>
          </cell>
          <cell r="E1546">
            <v>76.73</v>
          </cell>
        </row>
        <row r="1547">
          <cell r="D1547" t="str">
            <v>PacificRENT20REC-RO</v>
          </cell>
          <cell r="E1547">
            <v>75</v>
          </cell>
        </row>
        <row r="1548">
          <cell r="D1548" t="str">
            <v>PacificRENT20TEMP-RO</v>
          </cell>
          <cell r="E1548">
            <v>3.89</v>
          </cell>
        </row>
        <row r="1549">
          <cell r="D1549" t="str">
            <v>PacificRENT30MO-RO</v>
          </cell>
          <cell r="E1549">
            <v>86.96</v>
          </cell>
        </row>
        <row r="1550">
          <cell r="D1550" t="str">
            <v>PacificRENT30REC-RO</v>
          </cell>
          <cell r="E1550">
            <v>75</v>
          </cell>
        </row>
        <row r="1551">
          <cell r="D1551" t="str">
            <v>PacificRENT30TEMP-RO</v>
          </cell>
          <cell r="E1551">
            <v>4.1900000000000004</v>
          </cell>
        </row>
        <row r="1552">
          <cell r="D1552" t="str">
            <v>PacificRENT40MO-RO</v>
          </cell>
          <cell r="E1552">
            <v>97.19</v>
          </cell>
        </row>
        <row r="1553">
          <cell r="D1553" t="str">
            <v>PacificRENT40REC-CP</v>
          </cell>
          <cell r="E1553">
            <v>361</v>
          </cell>
        </row>
        <row r="1554">
          <cell r="D1554" t="str">
            <v>PacificRENT40REC-RO</v>
          </cell>
          <cell r="E1554">
            <v>75</v>
          </cell>
        </row>
        <row r="1555">
          <cell r="D1555" t="str">
            <v>PacificRENT40TEMP-RO</v>
          </cell>
          <cell r="E1555">
            <v>4.5999999999999996</v>
          </cell>
        </row>
        <row r="1556">
          <cell r="D1556" t="str">
            <v>PacificRENTDAY-RO</v>
          </cell>
          <cell r="E1556">
            <v>1.67</v>
          </cell>
        </row>
        <row r="1557">
          <cell r="D1557" t="str">
            <v>PacificRTRNTRIPREC-RO</v>
          </cell>
          <cell r="E1557">
            <v>31</v>
          </cell>
        </row>
        <row r="1558">
          <cell r="D1558" t="str">
            <v>PacificRTRNTRIP-RO</v>
          </cell>
          <cell r="E1558">
            <v>30.69</v>
          </cell>
        </row>
        <row r="1559">
          <cell r="D1559" t="str">
            <v>PacificTARPREC-RO</v>
          </cell>
          <cell r="E1559">
            <v>23.5</v>
          </cell>
        </row>
        <row r="1560">
          <cell r="D1560" t="str">
            <v>PacificTARP-RO</v>
          </cell>
          <cell r="E1560">
            <v>2.84</v>
          </cell>
        </row>
        <row r="1561">
          <cell r="D1561" t="str">
            <v>PacificTIMEREC-RO</v>
          </cell>
          <cell r="E1561">
            <v>0</v>
          </cell>
        </row>
        <row r="1562">
          <cell r="D1562" t="str">
            <v>PacificTIME-RO</v>
          </cell>
          <cell r="E1562">
            <v>83.89</v>
          </cell>
        </row>
        <row r="1563">
          <cell r="D1563" t="str">
            <v>PacificTIRELG-RO</v>
          </cell>
          <cell r="E1563">
            <v>10.23</v>
          </cell>
        </row>
        <row r="1564">
          <cell r="D1564" t="str">
            <v>PacificTIRE-RO</v>
          </cell>
          <cell r="E1564">
            <v>10.23</v>
          </cell>
        </row>
        <row r="1565">
          <cell r="D1565" t="str">
            <v>PacificTIRESM-RO</v>
          </cell>
          <cell r="E1565">
            <v>10.23</v>
          </cell>
        </row>
        <row r="1566">
          <cell r="D1566" t="str">
            <v>OtherPIERCE</v>
          </cell>
          <cell r="E1566">
            <v>0</v>
          </cell>
        </row>
        <row r="1567">
          <cell r="D1567" t="str">
            <v>OtherACCOUNTING ADJUSTMENTS</v>
          </cell>
          <cell r="E1567" t="str">
            <v>Billcycle</v>
          </cell>
        </row>
        <row r="1568">
          <cell r="D1568" t="str">
            <v>OtherRETCKC</v>
          </cell>
          <cell r="E1568">
            <v>20</v>
          </cell>
        </row>
        <row r="1569">
          <cell r="D1569" t="str">
            <v>OtherCOMMERCIAL</v>
          </cell>
          <cell r="E1569" t="str">
            <v>Billcycle</v>
          </cell>
        </row>
        <row r="1570">
          <cell r="D1570" t="str">
            <v>OtherREFURB4-COMM</v>
          </cell>
          <cell r="E1570">
            <v>36.25</v>
          </cell>
        </row>
        <row r="1571">
          <cell r="D1571" t="str">
            <v>OtherRL001.0YXX001TEMPC</v>
          </cell>
          <cell r="E1571">
            <v>33.65</v>
          </cell>
        </row>
        <row r="1572">
          <cell r="D1572" t="str">
            <v>OtherRL001.5YXX001TEMPC</v>
          </cell>
          <cell r="E1572">
            <v>6.69</v>
          </cell>
        </row>
        <row r="1573">
          <cell r="D1573" t="str">
            <v>OtherCOMMERCIAL RECYCLE</v>
          </cell>
          <cell r="E1573" t="str">
            <v>Billcycle</v>
          </cell>
        </row>
        <row r="1574">
          <cell r="D1574" t="str">
            <v>OtherFL001.5Y1M001BOCC</v>
          </cell>
          <cell r="E1574">
            <v>44.57</v>
          </cell>
        </row>
        <row r="1575">
          <cell r="D1575" t="str">
            <v>OtherFL001.5Y1W001BOCC</v>
          </cell>
          <cell r="E1575">
            <v>44.57</v>
          </cell>
        </row>
        <row r="1576">
          <cell r="D1576" t="str">
            <v>OtherFL002.0YEO001BOCC</v>
          </cell>
          <cell r="E1576">
            <v>58.15</v>
          </cell>
        </row>
        <row r="1577">
          <cell r="D1577" t="str">
            <v>OtherRL001.0Y1M001OP</v>
          </cell>
          <cell r="E1577">
            <v>24.56</v>
          </cell>
        </row>
        <row r="1578">
          <cell r="D1578" t="str">
            <v>OtherRL001.0Y1W001OP</v>
          </cell>
          <cell r="E1578">
            <v>60.77</v>
          </cell>
        </row>
        <row r="1579">
          <cell r="D1579" t="str">
            <v>OtherRL001.0YEO001OP</v>
          </cell>
          <cell r="E1579">
            <v>37.979999999999997</v>
          </cell>
        </row>
        <row r="1580">
          <cell r="D1580" t="str">
            <v>OtherRL001.5Y1M001OP</v>
          </cell>
          <cell r="E1580">
            <v>48.7</v>
          </cell>
        </row>
        <row r="1581">
          <cell r="D1581" t="str">
            <v>OtherRL001.5Y1W001OP</v>
          </cell>
          <cell r="E1581">
            <v>88.82</v>
          </cell>
        </row>
        <row r="1582">
          <cell r="D1582" t="str">
            <v>OtherRL001.5YEO001OP</v>
          </cell>
          <cell r="E1582">
            <v>65.739999999999995</v>
          </cell>
        </row>
        <row r="1583">
          <cell r="D1583" t="str">
            <v>OtherRL002.0Y1M001OP</v>
          </cell>
          <cell r="E1583">
            <v>54.85</v>
          </cell>
        </row>
        <row r="1584">
          <cell r="D1584" t="str">
            <v>OtherRL002.0Y1W001OP</v>
          </cell>
          <cell r="E1584">
            <v>109.85</v>
          </cell>
        </row>
        <row r="1585">
          <cell r="D1585" t="str">
            <v>OtherRL002.0YEO001OP</v>
          </cell>
          <cell r="E1585">
            <v>81.09</v>
          </cell>
        </row>
        <row r="1586">
          <cell r="D1586" t="str">
            <v>OtherRL065.0G1M001OPIN</v>
          </cell>
          <cell r="E1586">
            <v>14.33</v>
          </cell>
        </row>
        <row r="1587">
          <cell r="D1587" t="str">
            <v>OtherRESIDENTIAL</v>
          </cell>
          <cell r="E1587" t="str">
            <v>Billcycle</v>
          </cell>
        </row>
        <row r="1588">
          <cell r="D1588" t="str">
            <v>OtherWI6-RES</v>
          </cell>
          <cell r="E1588">
            <v>4.33</v>
          </cell>
        </row>
        <row r="1589">
          <cell r="D1589" t="str">
            <v>OtherWI7-RES</v>
          </cell>
          <cell r="E1589">
            <v>4.99</v>
          </cell>
        </row>
        <row r="1590">
          <cell r="D1590" t="str">
            <v>OtherROLLOFF</v>
          </cell>
          <cell r="E1590" t="str">
            <v>Billcycle</v>
          </cell>
        </row>
        <row r="1591">
          <cell r="D1591" t="str">
            <v>OtherDELREC-RO</v>
          </cell>
          <cell r="E1591">
            <v>77</v>
          </cell>
        </row>
        <row r="1592">
          <cell r="D1592" t="str">
            <v>OtherRENTDAY-RO</v>
          </cell>
          <cell r="E1592">
            <v>1.67</v>
          </cell>
        </row>
        <row r="1593">
          <cell r="D1593" t="str">
            <v>RainierRAINIER</v>
          </cell>
          <cell r="E1593">
            <v>0</v>
          </cell>
        </row>
        <row r="1594">
          <cell r="D1594" t="str">
            <v>RainierACCOUNTING ADJUSTMENTS</v>
          </cell>
          <cell r="E1594" t="str">
            <v>Billcycle</v>
          </cell>
        </row>
        <row r="1595">
          <cell r="D1595" t="str">
            <v>RainierRETCKC</v>
          </cell>
          <cell r="E1595">
            <v>22.3</v>
          </cell>
        </row>
        <row r="1596">
          <cell r="D1596" t="str">
            <v>RainierCOMMERCIAL</v>
          </cell>
          <cell r="E1596" t="str">
            <v>Billcycle</v>
          </cell>
        </row>
        <row r="1597">
          <cell r="D1597" t="str">
            <v>RainierACCESS-COMM</v>
          </cell>
          <cell r="E1597">
            <v>1.6</v>
          </cell>
        </row>
        <row r="1598">
          <cell r="D1598" t="str">
            <v>RainierCANCOUNT5+-COMM</v>
          </cell>
          <cell r="E1598">
            <v>2.72</v>
          </cell>
        </row>
        <row r="1599">
          <cell r="D1599" t="str">
            <v>RainierCANCOUNT5-COMM</v>
          </cell>
          <cell r="E1599">
            <v>2.83</v>
          </cell>
        </row>
        <row r="1600">
          <cell r="D1600" t="str">
            <v>RainierCANCOUNT65-COMM</v>
          </cell>
          <cell r="E1600">
            <v>6.17</v>
          </cell>
        </row>
        <row r="1601">
          <cell r="D1601" t="str">
            <v>RainierCANCOUNT95-COMM</v>
          </cell>
          <cell r="E1601">
            <v>8.7200000000000006</v>
          </cell>
        </row>
        <row r="1602">
          <cell r="D1602" t="str">
            <v>RainierCANCOUNTFD95-COMM</v>
          </cell>
          <cell r="E1602">
            <v>3.39</v>
          </cell>
        </row>
        <row r="1603">
          <cell r="D1603" t="str">
            <v>RainierCLEAN1.5-COMM</v>
          </cell>
          <cell r="E1603">
            <v>12.9</v>
          </cell>
        </row>
        <row r="1604">
          <cell r="D1604" t="str">
            <v>RainierCLEAN1-COMM</v>
          </cell>
          <cell r="E1604">
            <v>12.9</v>
          </cell>
        </row>
        <row r="1605">
          <cell r="D1605" t="str">
            <v>RainierCLEAN1FD-COMM</v>
          </cell>
          <cell r="E1605">
            <v>0</v>
          </cell>
        </row>
        <row r="1606">
          <cell r="D1606" t="str">
            <v>RainierCLEAN2-COMM</v>
          </cell>
          <cell r="E1606">
            <v>12.9</v>
          </cell>
        </row>
        <row r="1607">
          <cell r="D1607" t="str">
            <v>RainierCLEAN2FD-COMM</v>
          </cell>
          <cell r="E1607">
            <v>0</v>
          </cell>
        </row>
        <row r="1608">
          <cell r="D1608" t="str">
            <v>RainierCLEAN3-COMM</v>
          </cell>
          <cell r="E1608">
            <v>12.9</v>
          </cell>
        </row>
        <row r="1609">
          <cell r="D1609" t="str">
            <v>RainierCLEAN3FD-COMM</v>
          </cell>
          <cell r="E1609">
            <v>0</v>
          </cell>
        </row>
        <row r="1610">
          <cell r="D1610" t="str">
            <v>RainierCLEAN4-COMM</v>
          </cell>
          <cell r="E1610">
            <v>12.9</v>
          </cell>
        </row>
        <row r="1611">
          <cell r="D1611" t="str">
            <v>RainierCLEAN4FD-COMM</v>
          </cell>
          <cell r="E1611">
            <v>0</v>
          </cell>
        </row>
        <row r="1612">
          <cell r="D1612" t="str">
            <v>RainierCLEAN5-COMM</v>
          </cell>
          <cell r="E1612">
            <v>12.9</v>
          </cell>
        </row>
        <row r="1613">
          <cell r="D1613" t="str">
            <v>RainierCLEAN5FD-COMM</v>
          </cell>
          <cell r="E1613">
            <v>0</v>
          </cell>
        </row>
        <row r="1614">
          <cell r="D1614" t="str">
            <v>RainierCLEAN6-COMM</v>
          </cell>
          <cell r="E1614">
            <v>12.9</v>
          </cell>
        </row>
        <row r="1615">
          <cell r="D1615" t="str">
            <v>RainierCLEAN6FD-COMM</v>
          </cell>
          <cell r="E1615">
            <v>0</v>
          </cell>
        </row>
        <row r="1616">
          <cell r="D1616" t="str">
            <v>RainierCLEAN96FD-COMM</v>
          </cell>
          <cell r="E1616">
            <v>0</v>
          </cell>
        </row>
        <row r="1617">
          <cell r="D1617" t="str">
            <v>RainierDEL1.5TEMP-COMM</v>
          </cell>
          <cell r="E1617">
            <v>26.8</v>
          </cell>
        </row>
        <row r="1618">
          <cell r="D1618" t="str">
            <v>RainierDEL1TEMP-COMM</v>
          </cell>
          <cell r="E1618">
            <v>26.8</v>
          </cell>
        </row>
        <row r="1619">
          <cell r="D1619" t="str">
            <v>RainierDEL2TEMP-COMM</v>
          </cell>
          <cell r="E1619">
            <v>26.8</v>
          </cell>
        </row>
        <row r="1620">
          <cell r="D1620" t="str">
            <v>RainierDEL3TEMP-COMM</v>
          </cell>
          <cell r="E1620">
            <v>26.8</v>
          </cell>
        </row>
        <row r="1621">
          <cell r="D1621" t="str">
            <v>RainierDEL4TEMP-COMM</v>
          </cell>
          <cell r="E1621">
            <v>26.8</v>
          </cell>
        </row>
        <row r="1622">
          <cell r="D1622" t="str">
            <v>RainierDEL5TEMP-COMM</v>
          </cell>
          <cell r="E1622">
            <v>26.8</v>
          </cell>
        </row>
        <row r="1623">
          <cell r="D1623" t="str">
            <v>RainierDEL6TEMP-COMM</v>
          </cell>
          <cell r="E1623">
            <v>26.8</v>
          </cell>
        </row>
        <row r="1624">
          <cell r="D1624" t="str">
            <v>RainierDIST1CAN-COMM</v>
          </cell>
          <cell r="E1624">
            <v>13.97</v>
          </cell>
        </row>
        <row r="1625">
          <cell r="D1625" t="str">
            <v>RainierDIST2CAN-COMM</v>
          </cell>
          <cell r="E1625">
            <v>24.51</v>
          </cell>
        </row>
        <row r="1626">
          <cell r="D1626" t="str">
            <v>RainierDIST3CAN-COMM</v>
          </cell>
          <cell r="E1626">
            <v>36.76</v>
          </cell>
        </row>
        <row r="1627">
          <cell r="D1627" t="str">
            <v>RainierDIST4CAN-COMM</v>
          </cell>
          <cell r="E1627">
            <v>49.02</v>
          </cell>
        </row>
        <row r="1628">
          <cell r="D1628" t="str">
            <v>RainierDIST5CAN-COMM</v>
          </cell>
          <cell r="E1628">
            <v>61.27</v>
          </cell>
        </row>
        <row r="1629">
          <cell r="D1629" t="str">
            <v>RainierDRIVEIN1000-COMM</v>
          </cell>
          <cell r="E1629">
            <v>8.6</v>
          </cell>
        </row>
        <row r="1630">
          <cell r="D1630" t="str">
            <v>RainierDRIVEIN125WKLY-COMM</v>
          </cell>
          <cell r="E1630">
            <v>7</v>
          </cell>
        </row>
        <row r="1631">
          <cell r="D1631" t="str">
            <v>RainierDRIVEIN-COMM</v>
          </cell>
          <cell r="E1631">
            <v>7</v>
          </cell>
        </row>
        <row r="1632">
          <cell r="D1632" t="str">
            <v>RainierEP1.5-COMM</v>
          </cell>
          <cell r="E1632">
            <v>34.94</v>
          </cell>
        </row>
        <row r="1633">
          <cell r="D1633" t="str">
            <v>RainierEP1.5FD-COMM</v>
          </cell>
          <cell r="E1633">
            <v>67.44</v>
          </cell>
        </row>
        <row r="1634">
          <cell r="D1634" t="str">
            <v>RainierEP1-COMM</v>
          </cell>
          <cell r="E1634">
            <v>26.68</v>
          </cell>
        </row>
        <row r="1635">
          <cell r="D1635" t="str">
            <v>RainierEP2-COMM</v>
          </cell>
          <cell r="E1635">
            <v>42.43</v>
          </cell>
        </row>
        <row r="1636">
          <cell r="D1636" t="str">
            <v>RainierEP2FD-COMM</v>
          </cell>
          <cell r="E1636">
            <v>81.59</v>
          </cell>
        </row>
        <row r="1637">
          <cell r="D1637" t="str">
            <v>RainierEP3-COMM</v>
          </cell>
          <cell r="E1637">
            <v>63.41</v>
          </cell>
        </row>
        <row r="1638">
          <cell r="D1638" t="str">
            <v>RainierEP3FD-COMM</v>
          </cell>
          <cell r="E1638">
            <v>0</v>
          </cell>
        </row>
        <row r="1639">
          <cell r="D1639" t="str">
            <v>RainierEP4-COMM</v>
          </cell>
          <cell r="E1639">
            <v>84.67</v>
          </cell>
        </row>
        <row r="1640">
          <cell r="D1640" t="str">
            <v>RainierEP4FD-COMM</v>
          </cell>
          <cell r="E1640">
            <v>0</v>
          </cell>
        </row>
        <row r="1641">
          <cell r="D1641" t="str">
            <v>RainierEP5-COMM</v>
          </cell>
          <cell r="E1641">
            <v>107.26</v>
          </cell>
        </row>
        <row r="1642">
          <cell r="D1642" t="str">
            <v>RainierEP5FD-COMM</v>
          </cell>
          <cell r="E1642">
            <v>0</v>
          </cell>
        </row>
        <row r="1643">
          <cell r="D1643" t="str">
            <v>RainierEP6-COMM</v>
          </cell>
          <cell r="E1643">
            <v>124.96</v>
          </cell>
        </row>
        <row r="1644">
          <cell r="D1644" t="str">
            <v>RainierEP96GW-COMM</v>
          </cell>
          <cell r="E1644">
            <v>5.95</v>
          </cell>
        </row>
        <row r="1645">
          <cell r="D1645" t="str">
            <v>RainierEQUIP-COMM</v>
          </cell>
          <cell r="E1645">
            <v>10</v>
          </cell>
        </row>
        <row r="1646">
          <cell r="D1646" t="str">
            <v>RainierEXTRA-COMM</v>
          </cell>
          <cell r="E1646">
            <v>4.8099999999999996</v>
          </cell>
        </row>
        <row r="1647">
          <cell r="D1647" t="str">
            <v>RainierEXTRAYDG-COM</v>
          </cell>
          <cell r="E1647">
            <v>29.41</v>
          </cell>
        </row>
        <row r="1648">
          <cell r="D1648" t="str">
            <v>RainierFL001.0Y1W001</v>
          </cell>
          <cell r="E1648">
            <v>103.58</v>
          </cell>
        </row>
        <row r="1649">
          <cell r="D1649" t="str">
            <v>RainierFL001.0Y1W001FOOD</v>
          </cell>
          <cell r="E1649">
            <v>75.06</v>
          </cell>
        </row>
        <row r="1650">
          <cell r="D1650" t="str">
            <v>RainierFL001.0Y2W001</v>
          </cell>
          <cell r="E1650">
            <v>196.37</v>
          </cell>
        </row>
        <row r="1651">
          <cell r="D1651" t="str">
            <v>RainierFL001.0Y3W001</v>
          </cell>
          <cell r="E1651">
            <v>289.16000000000003</v>
          </cell>
        </row>
        <row r="1652">
          <cell r="D1652" t="str">
            <v>RainierFL001.0Y4W001</v>
          </cell>
          <cell r="E1652">
            <v>381.95</v>
          </cell>
        </row>
        <row r="1653">
          <cell r="D1653" t="str">
            <v>RainierFL001.0Y5W001</v>
          </cell>
          <cell r="E1653">
            <v>474.74</v>
          </cell>
        </row>
        <row r="1654">
          <cell r="D1654" t="str">
            <v>RainierFL001.0YEO001FOOD</v>
          </cell>
          <cell r="E1654">
            <v>37.53</v>
          </cell>
        </row>
        <row r="1655">
          <cell r="D1655" t="str">
            <v>RainierFL001.0YXX001TEMPC</v>
          </cell>
          <cell r="E1655">
            <v>26.68</v>
          </cell>
        </row>
        <row r="1656">
          <cell r="D1656" t="str">
            <v>RainierFL001.5Y1W001</v>
          </cell>
          <cell r="E1656">
            <v>144.93</v>
          </cell>
        </row>
        <row r="1657">
          <cell r="D1657" t="str">
            <v>RainierFL001.5Y1W001FOOD</v>
          </cell>
          <cell r="E1657">
            <v>92.86</v>
          </cell>
        </row>
        <row r="1658">
          <cell r="D1658" t="str">
            <v>RainierFL001.5Y2W001</v>
          </cell>
          <cell r="E1658">
            <v>272.58</v>
          </cell>
        </row>
        <row r="1659">
          <cell r="D1659" t="str">
            <v>RainierFL001.5Y3W001</v>
          </cell>
          <cell r="E1659">
            <v>400.23</v>
          </cell>
        </row>
        <row r="1660">
          <cell r="D1660" t="str">
            <v>RainierFL001.5Y4W001</v>
          </cell>
          <cell r="E1660">
            <v>527.88</v>
          </cell>
        </row>
        <row r="1661">
          <cell r="D1661" t="str">
            <v>RainierFL001.5Y5W001</v>
          </cell>
          <cell r="E1661">
            <v>655.53</v>
          </cell>
        </row>
        <row r="1662">
          <cell r="D1662" t="str">
            <v>RainierFL001.5YEO001FOOD</v>
          </cell>
          <cell r="E1662">
            <v>46.44</v>
          </cell>
        </row>
        <row r="1663">
          <cell r="D1663" t="str">
            <v>RainierFL001.5YXX001TEMPC</v>
          </cell>
          <cell r="E1663">
            <v>34.94</v>
          </cell>
        </row>
        <row r="1664">
          <cell r="D1664" t="str">
            <v>RainierFL002.0Y1W001</v>
          </cell>
          <cell r="E1664">
            <v>181.26</v>
          </cell>
        </row>
        <row r="1665">
          <cell r="D1665" t="str">
            <v>RainierFL002.0Y1W001FOOD</v>
          </cell>
          <cell r="E1665">
            <v>121.17</v>
          </cell>
        </row>
        <row r="1666">
          <cell r="D1666" t="str">
            <v>RainierFL002.0Y2W001</v>
          </cell>
          <cell r="E1666">
            <v>341.34</v>
          </cell>
        </row>
        <row r="1667">
          <cell r="D1667" t="str">
            <v>RainierFL002.0Y3W001</v>
          </cell>
          <cell r="E1667">
            <v>501.42</v>
          </cell>
        </row>
        <row r="1668">
          <cell r="D1668" t="str">
            <v>RainierFL002.0Y4W001</v>
          </cell>
          <cell r="E1668">
            <v>661.5</v>
          </cell>
        </row>
        <row r="1669">
          <cell r="D1669" t="str">
            <v>RainierFL002.0Y5W001</v>
          </cell>
          <cell r="E1669">
            <v>821.58</v>
          </cell>
        </row>
        <row r="1670">
          <cell r="D1670" t="str">
            <v>RainierFL002.0YEO001FOOD</v>
          </cell>
          <cell r="E1670">
            <v>60.59</v>
          </cell>
        </row>
        <row r="1671">
          <cell r="D1671" t="str">
            <v>RainierFL002.0YXX001TEMPC</v>
          </cell>
          <cell r="E1671">
            <v>42.43</v>
          </cell>
        </row>
        <row r="1672">
          <cell r="D1672" t="str">
            <v>RainierFL003.0Y1W001</v>
          </cell>
          <cell r="E1672">
            <v>246.75</v>
          </cell>
        </row>
        <row r="1673">
          <cell r="D1673" t="str">
            <v>RainierFL003.0Y1W001FOOD</v>
          </cell>
          <cell r="E1673">
            <v>0</v>
          </cell>
        </row>
        <row r="1674">
          <cell r="D1674" t="str">
            <v>RainierFL003.0Y2W001</v>
          </cell>
          <cell r="E1674">
            <v>475.63</v>
          </cell>
        </row>
        <row r="1675">
          <cell r="D1675" t="str">
            <v>RainierFL003.0Y3W001</v>
          </cell>
          <cell r="E1675">
            <v>704.51</v>
          </cell>
        </row>
        <row r="1676">
          <cell r="D1676" t="str">
            <v>RainierFL003.0Y4W001</v>
          </cell>
          <cell r="E1676">
            <v>933.39</v>
          </cell>
        </row>
        <row r="1677">
          <cell r="D1677" t="str">
            <v>RainierFL003.0Y5W001</v>
          </cell>
          <cell r="E1677">
            <v>1162.27</v>
          </cell>
        </row>
        <row r="1678">
          <cell r="D1678" t="str">
            <v>RainierFL003.0YEO001FOOD</v>
          </cell>
          <cell r="E1678">
            <v>0</v>
          </cell>
        </row>
        <row r="1679">
          <cell r="D1679" t="str">
            <v>RainierFL003.0YXX001TEMPC</v>
          </cell>
          <cell r="E1679">
            <v>63.41</v>
          </cell>
        </row>
        <row r="1680">
          <cell r="D1680" t="str">
            <v>RainierFL004.0Y1W001</v>
          </cell>
          <cell r="E1680">
            <v>311.55</v>
          </cell>
        </row>
        <row r="1681">
          <cell r="D1681" t="str">
            <v>RainierFL004.0Y1W001FOOD</v>
          </cell>
          <cell r="E1681">
            <v>0</v>
          </cell>
        </row>
        <row r="1682">
          <cell r="D1682" t="str">
            <v>RainierFL004.0Y2W001</v>
          </cell>
          <cell r="E1682">
            <v>595.12</v>
          </cell>
        </row>
        <row r="1683">
          <cell r="D1683" t="str">
            <v>RainierFL004.0Y3W001</v>
          </cell>
          <cell r="E1683">
            <v>878.69</v>
          </cell>
        </row>
        <row r="1684">
          <cell r="D1684" t="str">
            <v>RainierFL004.0Y4W001</v>
          </cell>
          <cell r="E1684">
            <v>1162.26</v>
          </cell>
        </row>
        <row r="1685">
          <cell r="D1685" t="str">
            <v>RainierFL004.0Y5W001</v>
          </cell>
          <cell r="E1685">
            <v>1445.83</v>
          </cell>
        </row>
        <row r="1686">
          <cell r="D1686" t="str">
            <v>RainierFL004.0YEO001FOOD</v>
          </cell>
          <cell r="E1686">
            <v>0</v>
          </cell>
        </row>
        <row r="1687">
          <cell r="D1687" t="str">
            <v>RainierFL004.0YXX001TEMPC</v>
          </cell>
          <cell r="E1687">
            <v>84.67</v>
          </cell>
        </row>
        <row r="1688">
          <cell r="D1688" t="str">
            <v>RainierFL005.0Y1W001</v>
          </cell>
          <cell r="E1688">
            <v>364.48</v>
          </cell>
        </row>
        <row r="1689">
          <cell r="D1689" t="str">
            <v>RainierFL005.0Y1W001FOOD</v>
          </cell>
          <cell r="E1689">
            <v>0</v>
          </cell>
        </row>
        <row r="1690">
          <cell r="D1690" t="str">
            <v>RainierFL005.0Y2W001</v>
          </cell>
          <cell r="E1690">
            <v>686.94</v>
          </cell>
        </row>
        <row r="1691">
          <cell r="D1691" t="str">
            <v>RainierFL005.0Y3W001</v>
          </cell>
          <cell r="E1691">
            <v>1009.4</v>
          </cell>
        </row>
        <row r="1692">
          <cell r="D1692" t="str">
            <v>RainierFL005.0Y4W001</v>
          </cell>
          <cell r="E1692">
            <v>1170.77</v>
          </cell>
        </row>
        <row r="1693">
          <cell r="D1693" t="str">
            <v>RainierFL005.0Y5W001</v>
          </cell>
          <cell r="E1693">
            <v>1654.32</v>
          </cell>
        </row>
        <row r="1694">
          <cell r="D1694" t="str">
            <v>RainierFL005.0YEO001FOOD</v>
          </cell>
          <cell r="E1694">
            <v>0</v>
          </cell>
        </row>
        <row r="1695">
          <cell r="D1695" t="str">
            <v>RainierFL005.0YXX001TEMPC</v>
          </cell>
          <cell r="E1695">
            <v>107.26</v>
          </cell>
        </row>
        <row r="1696">
          <cell r="D1696" t="str">
            <v>RainierFL006.0Y1W001</v>
          </cell>
          <cell r="E1696">
            <v>417.4</v>
          </cell>
        </row>
        <row r="1697">
          <cell r="D1697" t="str">
            <v>RainierFL006.0Y1W001FOOD</v>
          </cell>
          <cell r="E1697">
            <v>0</v>
          </cell>
        </row>
        <row r="1698">
          <cell r="D1698" t="str">
            <v>RainierFL006.0Y2W001</v>
          </cell>
          <cell r="E1698">
            <v>778.7</v>
          </cell>
        </row>
        <row r="1699">
          <cell r="D1699" t="str">
            <v>RainierFL006.0Y3W001</v>
          </cell>
          <cell r="E1699">
            <v>1140</v>
          </cell>
        </row>
        <row r="1700">
          <cell r="D1700" t="str">
            <v>RainierFL006.0Y4W001</v>
          </cell>
          <cell r="E1700">
            <v>1501.3</v>
          </cell>
        </row>
        <row r="1701">
          <cell r="D1701" t="str">
            <v>RainierFL006.0Y5W001</v>
          </cell>
          <cell r="E1701">
            <v>1862.6</v>
          </cell>
        </row>
        <row r="1702">
          <cell r="D1702" t="str">
            <v>RainierFL006.0YEO001FOOD</v>
          </cell>
          <cell r="E1702">
            <v>0</v>
          </cell>
        </row>
        <row r="1703">
          <cell r="D1703" t="str">
            <v>RainierFL006.0YXX001TEMPC</v>
          </cell>
          <cell r="E1703">
            <v>124.96</v>
          </cell>
        </row>
        <row r="1704">
          <cell r="D1704" t="str">
            <v>RainierFL3FD-OC</v>
          </cell>
          <cell r="E1704">
            <v>0</v>
          </cell>
        </row>
        <row r="1705">
          <cell r="D1705" t="str">
            <v>RainierGWCOMM</v>
          </cell>
          <cell r="E1705">
            <v>7.6</v>
          </cell>
        </row>
        <row r="1706">
          <cell r="D1706" t="str">
            <v>RainierHAULFLAT-COMM</v>
          </cell>
          <cell r="E1706">
            <v>105</v>
          </cell>
        </row>
        <row r="1707">
          <cell r="D1707" t="str">
            <v>RainierLCKC</v>
          </cell>
          <cell r="E1707">
            <v>15.16</v>
          </cell>
        </row>
        <row r="1708">
          <cell r="D1708" t="str">
            <v>RainierOFOWCONT-COMM</v>
          </cell>
          <cell r="E1708">
            <v>6.01</v>
          </cell>
        </row>
        <row r="1709">
          <cell r="D1709" t="str">
            <v>RainierOS-COMM</v>
          </cell>
          <cell r="E1709">
            <v>6.01</v>
          </cell>
        </row>
        <row r="1710">
          <cell r="D1710" t="str">
            <v>RainierPUREDEL-COMM</v>
          </cell>
          <cell r="E1710">
            <v>20.6</v>
          </cell>
        </row>
        <row r="1711">
          <cell r="D1711" t="str">
            <v>RainierRECVALMF</v>
          </cell>
          <cell r="E1711">
            <v>2.09</v>
          </cell>
        </row>
        <row r="1712">
          <cell r="D1712" t="str">
            <v>RainierREDELCART-COMM</v>
          </cell>
          <cell r="E1712">
            <v>22.3</v>
          </cell>
        </row>
        <row r="1713">
          <cell r="D1713" t="str">
            <v>RainierREINSTATE-COMM</v>
          </cell>
          <cell r="E1713">
            <v>15</v>
          </cell>
        </row>
        <row r="1714">
          <cell r="D1714" t="str">
            <v>RainierRENT1.5TEMP-COMM</v>
          </cell>
          <cell r="E1714">
            <v>0.5</v>
          </cell>
        </row>
        <row r="1715">
          <cell r="D1715" t="str">
            <v>RainierRENT1TEMP-COMM</v>
          </cell>
          <cell r="E1715">
            <v>0.5</v>
          </cell>
        </row>
        <row r="1716">
          <cell r="D1716" t="str">
            <v>RainierRENT2TEMP-COMM</v>
          </cell>
          <cell r="E1716">
            <v>0.56000000000000005</v>
          </cell>
        </row>
        <row r="1717">
          <cell r="D1717" t="str">
            <v>RainierRENT35GL-COMM</v>
          </cell>
          <cell r="E1717">
            <v>6</v>
          </cell>
        </row>
        <row r="1718">
          <cell r="D1718" t="str">
            <v>RainierRENT3TEMP-COMM</v>
          </cell>
          <cell r="E1718">
            <v>0.56000000000000005</v>
          </cell>
        </row>
        <row r="1719">
          <cell r="D1719" t="str">
            <v>RainierRENT4TEMP-COMM</v>
          </cell>
          <cell r="E1719">
            <v>0.61</v>
          </cell>
        </row>
        <row r="1720">
          <cell r="D1720" t="str">
            <v>RainierRENT5TEMP-COMM</v>
          </cell>
          <cell r="E1720">
            <v>0.61</v>
          </cell>
        </row>
        <row r="1721">
          <cell r="D1721" t="str">
            <v>RainierRENT65GL-COMM</v>
          </cell>
          <cell r="E1721">
            <v>6</v>
          </cell>
        </row>
        <row r="1722">
          <cell r="D1722" t="str">
            <v>RainierRENT6TEMP-COMM</v>
          </cell>
          <cell r="E1722">
            <v>0.67</v>
          </cell>
        </row>
        <row r="1723">
          <cell r="D1723" t="str">
            <v>RainierRENT95GL-COMM</v>
          </cell>
          <cell r="E1723">
            <v>6</v>
          </cell>
        </row>
        <row r="1724">
          <cell r="D1724" t="str">
            <v>RainierRL001.0Y1W001</v>
          </cell>
          <cell r="E1724">
            <v>103.58</v>
          </cell>
        </row>
        <row r="1725">
          <cell r="D1725" t="str">
            <v>RainierRL001.0Y2W001</v>
          </cell>
          <cell r="E1725">
            <v>196.37</v>
          </cell>
        </row>
        <row r="1726">
          <cell r="D1726" t="str">
            <v>RainierRL001.0Y3W001</v>
          </cell>
          <cell r="E1726">
            <v>289.16000000000003</v>
          </cell>
        </row>
        <row r="1727">
          <cell r="D1727" t="str">
            <v>RainierRL001.0Y4W001</v>
          </cell>
          <cell r="E1727">
            <v>381.95</v>
          </cell>
        </row>
        <row r="1728">
          <cell r="D1728" t="str">
            <v>RainierRL001.0Y5W001</v>
          </cell>
          <cell r="E1728">
            <v>474.74</v>
          </cell>
        </row>
        <row r="1729">
          <cell r="D1729" t="str">
            <v>RainierRL001.0YXX001TEMPC</v>
          </cell>
          <cell r="E1729">
            <v>26.68</v>
          </cell>
        </row>
        <row r="1730">
          <cell r="D1730" t="str">
            <v>RainierRL001.5Y1W001</v>
          </cell>
          <cell r="E1730">
            <v>144.93</v>
          </cell>
        </row>
        <row r="1731">
          <cell r="D1731" t="str">
            <v>RainierRL001.5Y2W001</v>
          </cell>
          <cell r="E1731">
            <v>272.58</v>
          </cell>
        </row>
        <row r="1732">
          <cell r="D1732" t="str">
            <v>RainierRL001.5Y3W001</v>
          </cell>
          <cell r="E1732">
            <v>400.23</v>
          </cell>
        </row>
        <row r="1733">
          <cell r="D1733" t="str">
            <v>RainierRL001.5Y4W001</v>
          </cell>
          <cell r="E1733">
            <v>527.88</v>
          </cell>
        </row>
        <row r="1734">
          <cell r="D1734" t="str">
            <v>RainierRL001.5Y5W001</v>
          </cell>
          <cell r="E1734">
            <v>655.53</v>
          </cell>
        </row>
        <row r="1735">
          <cell r="D1735" t="str">
            <v>RainierRL001.5YXX001TEMPC</v>
          </cell>
          <cell r="E1735">
            <v>34.94</v>
          </cell>
        </row>
        <row r="1736">
          <cell r="D1736" t="str">
            <v>RainierRL002.0Y1W001</v>
          </cell>
          <cell r="E1736">
            <v>181.26</v>
          </cell>
        </row>
        <row r="1737">
          <cell r="D1737" t="str">
            <v>RainierRL002.0Y2W001</v>
          </cell>
          <cell r="E1737">
            <v>341.34</v>
          </cell>
        </row>
        <row r="1738">
          <cell r="D1738" t="str">
            <v>RainierRL002.0Y3W001</v>
          </cell>
          <cell r="E1738">
            <v>501.42</v>
          </cell>
        </row>
        <row r="1739">
          <cell r="D1739" t="str">
            <v>RainierRL002.0Y4W001</v>
          </cell>
          <cell r="E1739">
            <v>661.5</v>
          </cell>
        </row>
        <row r="1740">
          <cell r="D1740" t="str">
            <v>RainierRL002.0Y5W001</v>
          </cell>
          <cell r="E1740">
            <v>821.58</v>
          </cell>
        </row>
        <row r="1741">
          <cell r="D1741" t="str">
            <v>RainierRL002.0YXX001TEMPC</v>
          </cell>
          <cell r="E1741">
            <v>42.43</v>
          </cell>
        </row>
        <row r="1742">
          <cell r="D1742" t="str">
            <v>RainierRL003.0Y1W001</v>
          </cell>
          <cell r="E1742">
            <v>246.75</v>
          </cell>
        </row>
        <row r="1743">
          <cell r="D1743" t="str">
            <v>RainierRL003.0Y2W001</v>
          </cell>
          <cell r="E1743">
            <v>475.63</v>
          </cell>
        </row>
        <row r="1744">
          <cell r="D1744" t="str">
            <v>RainierRL003.0Y3W001</v>
          </cell>
          <cell r="E1744">
            <v>704.51</v>
          </cell>
        </row>
        <row r="1745">
          <cell r="D1745" t="str">
            <v>RainierRL003.0Y4W001</v>
          </cell>
          <cell r="E1745">
            <v>933.39</v>
          </cell>
        </row>
        <row r="1746">
          <cell r="D1746" t="str">
            <v>RainierRL003.0Y5W001</v>
          </cell>
          <cell r="E1746">
            <v>1162.27</v>
          </cell>
        </row>
        <row r="1747">
          <cell r="D1747" t="str">
            <v>RainierRL004.0Y1W001</v>
          </cell>
          <cell r="E1747">
            <v>311.55</v>
          </cell>
        </row>
        <row r="1748">
          <cell r="D1748" t="str">
            <v>RainierRL004.0Y2W001</v>
          </cell>
          <cell r="E1748">
            <v>595.12</v>
          </cell>
        </row>
        <row r="1749">
          <cell r="D1749" t="str">
            <v>RainierRL004.0Y3W001</v>
          </cell>
          <cell r="E1749">
            <v>878.69</v>
          </cell>
        </row>
        <row r="1750">
          <cell r="D1750" t="str">
            <v>RainierRL004.0Y4W001</v>
          </cell>
          <cell r="E1750">
            <v>1162.26</v>
          </cell>
        </row>
        <row r="1751">
          <cell r="D1751" t="str">
            <v>RainierRL004.0Y5W001</v>
          </cell>
          <cell r="E1751">
            <v>1445.83</v>
          </cell>
        </row>
        <row r="1752">
          <cell r="D1752" t="str">
            <v>RainierRL006.0Y1W001</v>
          </cell>
          <cell r="E1752">
            <v>417.4</v>
          </cell>
        </row>
        <row r="1753">
          <cell r="D1753" t="str">
            <v>RainierRL006.0Y2W001</v>
          </cell>
          <cell r="E1753">
            <v>778.7</v>
          </cell>
        </row>
        <row r="1754">
          <cell r="D1754" t="str">
            <v>RainierRL006.0Y3W001</v>
          </cell>
          <cell r="E1754">
            <v>1140</v>
          </cell>
        </row>
        <row r="1755">
          <cell r="D1755" t="str">
            <v>RainierRL006.0Y4W001</v>
          </cell>
          <cell r="E1755">
            <v>1501.3</v>
          </cell>
        </row>
        <row r="1756">
          <cell r="D1756" t="str">
            <v>RainierRL006.0Y5W001</v>
          </cell>
          <cell r="E1756">
            <v>1862.6</v>
          </cell>
        </row>
        <row r="1757">
          <cell r="D1757" t="str">
            <v>RainierRL032.0G1W001COMM</v>
          </cell>
          <cell r="E1757">
            <v>13.97</v>
          </cell>
        </row>
        <row r="1758">
          <cell r="D1758" t="str">
            <v>RainierRL032.0G1W002COMM</v>
          </cell>
          <cell r="E1758">
            <v>24.51</v>
          </cell>
        </row>
        <row r="1759">
          <cell r="D1759" t="str">
            <v>RainierRL032.0G1W003COMM</v>
          </cell>
          <cell r="E1759">
            <v>36.76</v>
          </cell>
        </row>
        <row r="1760">
          <cell r="D1760" t="str">
            <v>RainierRL032.0G1W004COMM</v>
          </cell>
          <cell r="E1760">
            <v>49.02</v>
          </cell>
        </row>
        <row r="1761">
          <cell r="D1761" t="str">
            <v>RainierRL032.0G1W005COMM</v>
          </cell>
          <cell r="E1761">
            <v>61.27</v>
          </cell>
        </row>
        <row r="1762">
          <cell r="D1762" t="str">
            <v>RainierRL035.0G1W001COMM</v>
          </cell>
          <cell r="E1762">
            <v>13.97</v>
          </cell>
        </row>
        <row r="1763">
          <cell r="D1763" t="str">
            <v>RainierRL096.0G1W001FOOD</v>
          </cell>
          <cell r="E1763">
            <v>21.19</v>
          </cell>
        </row>
        <row r="1764">
          <cell r="D1764" t="str">
            <v>RainierRL096.0GEO001FOOD</v>
          </cell>
          <cell r="E1764">
            <v>10.59</v>
          </cell>
        </row>
        <row r="1765">
          <cell r="D1765" t="str">
            <v>RainierROLL1W-COMM</v>
          </cell>
          <cell r="E1765">
            <v>19.05</v>
          </cell>
        </row>
        <row r="1766">
          <cell r="D1766" t="str">
            <v>RainierROLL2W-COMM</v>
          </cell>
          <cell r="E1766">
            <v>38.1</v>
          </cell>
        </row>
        <row r="1767">
          <cell r="D1767" t="str">
            <v>RainierROLL3W-COMM</v>
          </cell>
          <cell r="E1767">
            <v>57.16</v>
          </cell>
        </row>
        <row r="1768">
          <cell r="D1768" t="str">
            <v>RainierROLL4W-COMM</v>
          </cell>
          <cell r="E1768">
            <v>76.209999999999994</v>
          </cell>
        </row>
        <row r="1769">
          <cell r="D1769" t="str">
            <v>RainierROLL5W-COMM</v>
          </cell>
          <cell r="E1769">
            <v>95.26</v>
          </cell>
        </row>
        <row r="1770">
          <cell r="D1770" t="str">
            <v>RainierRTRNCAN-COMM</v>
          </cell>
          <cell r="E1770">
            <v>22.3</v>
          </cell>
        </row>
        <row r="1771">
          <cell r="D1771" t="str">
            <v>RainierRTRNCART65-COMM</v>
          </cell>
          <cell r="E1771">
            <v>22.3</v>
          </cell>
        </row>
        <row r="1772">
          <cell r="D1772" t="str">
            <v>RainierRTRNCART95-COMM</v>
          </cell>
          <cell r="E1772">
            <v>22.3</v>
          </cell>
        </row>
        <row r="1773">
          <cell r="D1773" t="str">
            <v>RainierRTRNCART-COMM</v>
          </cell>
          <cell r="E1773">
            <v>22.3</v>
          </cell>
        </row>
        <row r="1774">
          <cell r="D1774" t="str">
            <v>RainierRTRNTRIP1.5-COMM</v>
          </cell>
          <cell r="E1774">
            <v>27.75</v>
          </cell>
        </row>
        <row r="1775">
          <cell r="D1775" t="str">
            <v>RainierRTRNTRIP1-COMM</v>
          </cell>
          <cell r="E1775">
            <v>27.75</v>
          </cell>
        </row>
        <row r="1776">
          <cell r="D1776" t="str">
            <v>RainierRTRNTRIP2-COMM</v>
          </cell>
          <cell r="E1776">
            <v>27.75</v>
          </cell>
        </row>
        <row r="1777">
          <cell r="D1777" t="str">
            <v>RainierRTRNTRIP3-COMM</v>
          </cell>
          <cell r="E1777">
            <v>27.75</v>
          </cell>
        </row>
        <row r="1778">
          <cell r="D1778" t="str">
            <v>RainierRTRNTRIP4-COMM</v>
          </cell>
          <cell r="E1778">
            <v>27.75</v>
          </cell>
        </row>
        <row r="1779">
          <cell r="D1779" t="str">
            <v>RainierRTRNTRIP5-COMM</v>
          </cell>
          <cell r="E1779">
            <v>27.75</v>
          </cell>
        </row>
        <row r="1780">
          <cell r="D1780" t="str">
            <v>RainierRTRNTRIP6-COMM</v>
          </cell>
          <cell r="E1780">
            <v>27.75</v>
          </cell>
        </row>
        <row r="1781">
          <cell r="D1781" t="str">
            <v>RainierRTRNTRIP-COMM</v>
          </cell>
          <cell r="E1781">
            <v>27.75</v>
          </cell>
        </row>
        <row r="1782">
          <cell r="D1782" t="str">
            <v>RainierSL035.0G1W001COMM</v>
          </cell>
          <cell r="E1782">
            <v>13.97</v>
          </cell>
        </row>
        <row r="1783">
          <cell r="D1783" t="str">
            <v>RainierSL065.0G1W001COMM</v>
          </cell>
          <cell r="E1783">
            <v>26.72</v>
          </cell>
        </row>
        <row r="1784">
          <cell r="D1784" t="str">
            <v>RainierSL065.0G2W001COMM</v>
          </cell>
          <cell r="E1784">
            <v>53.44</v>
          </cell>
        </row>
        <row r="1785">
          <cell r="D1785" t="str">
            <v>RainierSL095.0G1W001COMM</v>
          </cell>
          <cell r="E1785">
            <v>37.76</v>
          </cell>
        </row>
        <row r="1786">
          <cell r="D1786" t="str">
            <v>RainierSL095.0G2W001COMM</v>
          </cell>
          <cell r="E1786">
            <v>75.52</v>
          </cell>
        </row>
        <row r="1787">
          <cell r="D1787" t="str">
            <v>RainierSL095.0G3W001COMM</v>
          </cell>
          <cell r="E1787">
            <v>113.28</v>
          </cell>
        </row>
        <row r="1788">
          <cell r="D1788" t="str">
            <v>RainierSL096.0G1W001SSCOMM</v>
          </cell>
          <cell r="E1788">
            <v>27.82</v>
          </cell>
        </row>
        <row r="1789">
          <cell r="D1789" t="str">
            <v>RainierSP35-COMM</v>
          </cell>
          <cell r="E1789">
            <v>18.52</v>
          </cell>
        </row>
        <row r="1790">
          <cell r="D1790" t="str">
            <v>RainierSP65-COMM</v>
          </cell>
          <cell r="E1790">
            <v>28.22</v>
          </cell>
        </row>
        <row r="1791">
          <cell r="D1791" t="str">
            <v>RainierSP95-COMM</v>
          </cell>
          <cell r="E1791">
            <v>39.26</v>
          </cell>
        </row>
        <row r="1792">
          <cell r="D1792" t="str">
            <v>RainierTIRE-COMM</v>
          </cell>
          <cell r="E1792">
            <v>10.23</v>
          </cell>
        </row>
        <row r="1793">
          <cell r="D1793" t="str">
            <v>RainierTIRELG-COMM</v>
          </cell>
          <cell r="E1793">
            <v>10.23</v>
          </cell>
        </row>
        <row r="1794">
          <cell r="D1794" t="str">
            <v>RainierTIRESM-COMM</v>
          </cell>
          <cell r="E1794">
            <v>10.23</v>
          </cell>
        </row>
        <row r="1795">
          <cell r="D1795" t="str">
            <v>RainierWI1-COMM</v>
          </cell>
          <cell r="E1795">
            <v>2.08</v>
          </cell>
        </row>
        <row r="1796">
          <cell r="D1796" t="str">
            <v>RainierWI2-COMM</v>
          </cell>
          <cell r="E1796">
            <v>3.51</v>
          </cell>
        </row>
        <row r="1797">
          <cell r="D1797" t="str">
            <v>RainierWI3-COMM</v>
          </cell>
          <cell r="E1797">
            <v>4.9400000000000004</v>
          </cell>
        </row>
        <row r="1798">
          <cell r="D1798" t="str">
            <v>RainierWI4-COMM</v>
          </cell>
          <cell r="E1798">
            <v>6.37</v>
          </cell>
        </row>
        <row r="1799">
          <cell r="D1799" t="str">
            <v>RainierWI5-COMM</v>
          </cell>
          <cell r="E1799">
            <v>7.8</v>
          </cell>
        </row>
        <row r="1800">
          <cell r="D1800" t="str">
            <v>RainierWI6-COMM</v>
          </cell>
          <cell r="E1800">
            <v>9.23</v>
          </cell>
        </row>
        <row r="1801">
          <cell r="D1801" t="str">
            <v>RainierWI7-COMM</v>
          </cell>
          <cell r="E1801">
            <v>10.66</v>
          </cell>
        </row>
        <row r="1802">
          <cell r="D1802" t="str">
            <v>RainierWI8-COMM</v>
          </cell>
          <cell r="E1802">
            <v>12.09</v>
          </cell>
        </row>
        <row r="1803">
          <cell r="D1803" t="str">
            <v>RainierWI9-COMM</v>
          </cell>
          <cell r="E1803">
            <v>13.52</v>
          </cell>
        </row>
        <row r="1804">
          <cell r="D1804" t="str">
            <v>RainierCOMMERCIAL RECYCLE</v>
          </cell>
          <cell r="E1804" t="str">
            <v>Billcycle</v>
          </cell>
        </row>
        <row r="1805">
          <cell r="D1805" t="str">
            <v>RainierBULKOCC-COMM</v>
          </cell>
          <cell r="E1805">
            <v>12</v>
          </cell>
        </row>
        <row r="1806">
          <cell r="D1806" t="str">
            <v>RainierCANCOUNTREC-COMM</v>
          </cell>
          <cell r="E1806">
            <v>4.8499999999999996</v>
          </cell>
        </row>
        <row r="1807">
          <cell r="D1807" t="str">
            <v>RainierCLEAN1.5REC-COMM</v>
          </cell>
          <cell r="E1807">
            <v>24.89</v>
          </cell>
        </row>
        <row r="1808">
          <cell r="D1808" t="str">
            <v>RainierCLEAN1REC-COMM</v>
          </cell>
          <cell r="E1808">
            <v>24.89</v>
          </cell>
        </row>
        <row r="1809">
          <cell r="D1809" t="str">
            <v>RainierCLEAN2REC-COMM</v>
          </cell>
          <cell r="E1809">
            <v>24.89</v>
          </cell>
        </row>
        <row r="1810">
          <cell r="D1810" t="str">
            <v>RainierCLEAN3REC-COMM</v>
          </cell>
          <cell r="E1810">
            <v>24.89</v>
          </cell>
        </row>
        <row r="1811">
          <cell r="D1811" t="str">
            <v>RainierCLEAN4REC-COMM</v>
          </cell>
          <cell r="E1811">
            <v>40.43</v>
          </cell>
        </row>
        <row r="1812">
          <cell r="D1812" t="str">
            <v>RainierCLEAN5REC-COMM</v>
          </cell>
          <cell r="E1812">
            <v>46.73</v>
          </cell>
        </row>
        <row r="1813">
          <cell r="D1813" t="str">
            <v>RainierCLEAN64REC-COMM</v>
          </cell>
          <cell r="E1813">
            <v>23.1</v>
          </cell>
        </row>
        <row r="1814">
          <cell r="D1814" t="str">
            <v>RainierCLEAN6REC-COMM</v>
          </cell>
          <cell r="E1814">
            <v>51.98</v>
          </cell>
        </row>
        <row r="1815">
          <cell r="D1815" t="str">
            <v>RainierCLEAN96REC-COMM</v>
          </cell>
          <cell r="E1815">
            <v>23.1</v>
          </cell>
        </row>
        <row r="1816">
          <cell r="D1816" t="str">
            <v>RainierCLEANRECOVER1.5-COMM</v>
          </cell>
          <cell r="E1816">
            <v>50.85</v>
          </cell>
        </row>
        <row r="1817">
          <cell r="D1817" t="str">
            <v>RainierCLEANRECOVER1-COMM</v>
          </cell>
          <cell r="E1817">
            <v>44.97</v>
          </cell>
        </row>
        <row r="1818">
          <cell r="D1818" t="str">
            <v>RainierCLEANRECOVER2-COMM</v>
          </cell>
          <cell r="E1818">
            <v>57.02</v>
          </cell>
        </row>
        <row r="1819">
          <cell r="D1819" t="str">
            <v>RainierCLEANRECOVER3-COMM</v>
          </cell>
          <cell r="E1819">
            <v>0</v>
          </cell>
        </row>
        <row r="1820">
          <cell r="D1820" t="str">
            <v>RainierCLEANRECOVER4-COMM</v>
          </cell>
          <cell r="E1820">
            <v>0</v>
          </cell>
        </row>
        <row r="1821">
          <cell r="D1821" t="str">
            <v>RainierCLEANRECOVER5-COMM</v>
          </cell>
          <cell r="E1821">
            <v>114.45</v>
          </cell>
        </row>
        <row r="1822">
          <cell r="D1822" t="str">
            <v>RainierCLEANRECOVER64-COMM</v>
          </cell>
          <cell r="E1822">
            <v>42.39</v>
          </cell>
        </row>
        <row r="1823">
          <cell r="D1823" t="str">
            <v>RainierCLEANRECOVER6-COMM</v>
          </cell>
          <cell r="E1823">
            <v>0</v>
          </cell>
        </row>
        <row r="1824">
          <cell r="D1824" t="str">
            <v>RainierCLEANRECOVER96-COMM</v>
          </cell>
          <cell r="E1824">
            <v>42.39</v>
          </cell>
        </row>
        <row r="1825">
          <cell r="D1825" t="str">
            <v>RainierEP1.5OCC-COMM</v>
          </cell>
          <cell r="E1825">
            <v>72.099999999999994</v>
          </cell>
        </row>
        <row r="1826">
          <cell r="D1826" t="str">
            <v>RainierEP1.5PAPER-COMM</v>
          </cell>
          <cell r="E1826">
            <v>69.7</v>
          </cell>
        </row>
        <row r="1827">
          <cell r="D1827" t="str">
            <v>RainierEP1.5SSR-COMM</v>
          </cell>
          <cell r="E1827">
            <v>101.94</v>
          </cell>
        </row>
        <row r="1828">
          <cell r="D1828" t="str">
            <v>RainierEP1OCC-COMM</v>
          </cell>
          <cell r="E1828">
            <v>65.099999999999994</v>
          </cell>
        </row>
        <row r="1829">
          <cell r="D1829" t="str">
            <v>RainierEP1PAPER-COMM</v>
          </cell>
          <cell r="E1829">
            <v>45.56</v>
          </cell>
        </row>
        <row r="1830">
          <cell r="D1830" t="str">
            <v>RainierEP1SSR-COMM</v>
          </cell>
          <cell r="E1830">
            <v>84.26</v>
          </cell>
        </row>
        <row r="1831">
          <cell r="D1831" t="str">
            <v>RainierEP2OCC-COMM</v>
          </cell>
          <cell r="E1831">
            <v>87.1</v>
          </cell>
        </row>
        <row r="1832">
          <cell r="D1832" t="str">
            <v>RainierEP2PAPER-COMM</v>
          </cell>
          <cell r="E1832">
            <v>75.849999999999994</v>
          </cell>
        </row>
        <row r="1833">
          <cell r="D1833" t="str">
            <v>RainierEP2SSR-COMM</v>
          </cell>
          <cell r="E1833">
            <v>126.5</v>
          </cell>
        </row>
        <row r="1834">
          <cell r="D1834" t="str">
            <v>RainierEP3OCC-COMM</v>
          </cell>
          <cell r="E1834">
            <v>110.1</v>
          </cell>
        </row>
        <row r="1835">
          <cell r="D1835" t="str">
            <v>RainierEP4OCC-COMM</v>
          </cell>
          <cell r="E1835">
            <v>136.1</v>
          </cell>
        </row>
        <row r="1836">
          <cell r="D1836" t="str">
            <v>RainierEP5OCC-COMM</v>
          </cell>
          <cell r="E1836">
            <v>155.1</v>
          </cell>
        </row>
        <row r="1837">
          <cell r="D1837" t="str">
            <v>RainierEP64SS-COMM</v>
          </cell>
          <cell r="E1837">
            <v>43.26</v>
          </cell>
        </row>
        <row r="1838">
          <cell r="D1838" t="str">
            <v>RainierEP6OCC-COMM</v>
          </cell>
          <cell r="E1838">
            <v>175.1</v>
          </cell>
        </row>
        <row r="1839">
          <cell r="D1839" t="str">
            <v>RainierEP96GLASS-COMM</v>
          </cell>
          <cell r="E1839">
            <v>45.15</v>
          </cell>
        </row>
        <row r="1840">
          <cell r="D1840" t="str">
            <v>RainierEP96PAPER-COMM</v>
          </cell>
          <cell r="E1840">
            <v>35.33</v>
          </cell>
        </row>
        <row r="1841">
          <cell r="D1841" t="str">
            <v>RainierEP96SSR-COMM</v>
          </cell>
          <cell r="E1841">
            <v>43.26</v>
          </cell>
        </row>
        <row r="1842">
          <cell r="D1842" t="str">
            <v>RainierEXTRA1.5PAPER-COMM</v>
          </cell>
          <cell r="E1842">
            <v>20.52</v>
          </cell>
        </row>
        <row r="1843">
          <cell r="D1843" t="str">
            <v>RainierEXTRA1.5SS-COMM</v>
          </cell>
          <cell r="E1843">
            <v>21.24</v>
          </cell>
        </row>
        <row r="1844">
          <cell r="D1844" t="str">
            <v>RainierEXTRA1PAPER-COMM</v>
          </cell>
          <cell r="E1844">
            <v>14.04</v>
          </cell>
        </row>
        <row r="1845">
          <cell r="D1845" t="str">
            <v>RainierEXTRA1SS-COMM</v>
          </cell>
          <cell r="E1845">
            <v>16.600000000000001</v>
          </cell>
        </row>
        <row r="1846">
          <cell r="D1846" t="str">
            <v>RainierEXTRA2PAPER-COMM</v>
          </cell>
          <cell r="E1846">
            <v>25.37</v>
          </cell>
        </row>
        <row r="1847">
          <cell r="D1847" t="str">
            <v>RainierEXTRA2SS-COMM</v>
          </cell>
          <cell r="E1847">
            <v>27.69</v>
          </cell>
        </row>
        <row r="1848">
          <cell r="D1848" t="str">
            <v>RainierEXTRA96FOOD-COMM</v>
          </cell>
          <cell r="E1848">
            <v>10.59</v>
          </cell>
        </row>
        <row r="1849">
          <cell r="D1849" t="str">
            <v>RainierEXTRA96GLS-COMM</v>
          </cell>
          <cell r="E1849">
            <v>24.15</v>
          </cell>
        </row>
        <row r="1850">
          <cell r="D1850" t="str">
            <v>RainierEXTRA96PAPER-COMM</v>
          </cell>
          <cell r="E1850">
            <v>7.02</v>
          </cell>
        </row>
        <row r="1851">
          <cell r="D1851" t="str">
            <v>RainierEXTRA96SS-COMM</v>
          </cell>
          <cell r="E1851">
            <v>8.3000000000000007</v>
          </cell>
        </row>
        <row r="1852">
          <cell r="D1852" t="str">
            <v>RainierEXTRAYDGRECOCC-COMM</v>
          </cell>
          <cell r="E1852">
            <v>10</v>
          </cell>
        </row>
        <row r="1853">
          <cell r="D1853" t="str">
            <v>RainierFL001.0Y1M001BOCC</v>
          </cell>
          <cell r="E1853">
            <v>42</v>
          </cell>
        </row>
        <row r="1854">
          <cell r="D1854" t="str">
            <v>RainierFL001.0Y1M001SS</v>
          </cell>
          <cell r="E1854">
            <v>63.26</v>
          </cell>
        </row>
        <row r="1855">
          <cell r="D1855" t="str">
            <v>RainierFL001.0Y1W001BOCC</v>
          </cell>
          <cell r="E1855">
            <v>42</v>
          </cell>
        </row>
        <row r="1856">
          <cell r="D1856" t="str">
            <v>RainierFL001.0Y1W001SS</v>
          </cell>
          <cell r="E1856">
            <v>79.08</v>
          </cell>
        </row>
        <row r="1857">
          <cell r="D1857" t="str">
            <v>RainierFL001.0Y2W001BOCC</v>
          </cell>
          <cell r="E1857">
            <v>70</v>
          </cell>
        </row>
        <row r="1858">
          <cell r="D1858" t="str">
            <v>RainierFL001.0Y3W001BOCC</v>
          </cell>
          <cell r="E1858">
            <v>101</v>
          </cell>
        </row>
        <row r="1859">
          <cell r="D1859" t="str">
            <v>RainierFL001.0Y4W001BOCC</v>
          </cell>
          <cell r="E1859">
            <v>133</v>
          </cell>
        </row>
        <row r="1860">
          <cell r="D1860" t="str">
            <v>RainierFL001.0Y5W001BOCC</v>
          </cell>
          <cell r="E1860">
            <v>164</v>
          </cell>
        </row>
        <row r="1861">
          <cell r="D1861" t="str">
            <v>RainierFL001.0YEO001BOCC</v>
          </cell>
          <cell r="E1861">
            <v>42</v>
          </cell>
        </row>
        <row r="1862">
          <cell r="D1862" t="str">
            <v>RainierFL001.0YEO001SS</v>
          </cell>
          <cell r="E1862">
            <v>63.26</v>
          </cell>
        </row>
        <row r="1863">
          <cell r="D1863" t="str">
            <v>RainierFL001.5Y1M001BOCC</v>
          </cell>
          <cell r="E1863">
            <v>49</v>
          </cell>
        </row>
        <row r="1864">
          <cell r="D1864" t="str">
            <v>RainierFL001.5Y1M001SS</v>
          </cell>
          <cell r="E1864">
            <v>80.94</v>
          </cell>
        </row>
        <row r="1865">
          <cell r="D1865" t="str">
            <v>RainierFL001.5Y1W001BOCC</v>
          </cell>
          <cell r="E1865">
            <v>49</v>
          </cell>
        </row>
        <row r="1866">
          <cell r="D1866" t="str">
            <v>RainierFL001.5Y1W001GW</v>
          </cell>
          <cell r="E1866">
            <v>65</v>
          </cell>
        </row>
        <row r="1867">
          <cell r="D1867" t="str">
            <v>RainierFL001.5Y1W001SS</v>
          </cell>
          <cell r="E1867">
            <v>101.18</v>
          </cell>
        </row>
        <row r="1868">
          <cell r="D1868" t="str">
            <v>RainierFL001.5Y2W001BOCC</v>
          </cell>
          <cell r="E1868">
            <v>89</v>
          </cell>
        </row>
        <row r="1869">
          <cell r="D1869" t="str">
            <v>RainierFL001.5Y3W001BOCC</v>
          </cell>
          <cell r="E1869">
            <v>129</v>
          </cell>
        </row>
        <row r="1870">
          <cell r="D1870" t="str">
            <v>RainierFL001.5Y4W001BOCC</v>
          </cell>
          <cell r="E1870">
            <v>168</v>
          </cell>
        </row>
        <row r="1871">
          <cell r="D1871" t="str">
            <v>RainierFL001.5Y5W001BOCC</v>
          </cell>
          <cell r="E1871">
            <v>208</v>
          </cell>
        </row>
        <row r="1872">
          <cell r="D1872" t="str">
            <v>RainierFL001.5YEO001BOCC</v>
          </cell>
          <cell r="E1872">
            <v>49</v>
          </cell>
        </row>
        <row r="1873">
          <cell r="D1873" t="str">
            <v>RainierFL001.5YEO001SS</v>
          </cell>
          <cell r="E1873">
            <v>80.94</v>
          </cell>
        </row>
        <row r="1874">
          <cell r="D1874" t="str">
            <v>RainierFL002.0Y1M001BOCC</v>
          </cell>
          <cell r="E1874">
            <v>64</v>
          </cell>
        </row>
        <row r="1875">
          <cell r="D1875" t="str">
            <v>RainierFL002.0Y1M001SS</v>
          </cell>
          <cell r="E1875">
            <v>105.5</v>
          </cell>
        </row>
        <row r="1876">
          <cell r="D1876" t="str">
            <v>RainierFL002.0Y1W001BOCC</v>
          </cell>
          <cell r="E1876">
            <v>32</v>
          </cell>
        </row>
        <row r="1877">
          <cell r="D1877" t="str">
            <v>RainierFL002.0Y1W001OCC</v>
          </cell>
          <cell r="E1877">
            <v>64</v>
          </cell>
        </row>
        <row r="1878">
          <cell r="D1878" t="str">
            <v>RainierFL002.0Y1W001SS</v>
          </cell>
          <cell r="E1878">
            <v>131.88</v>
          </cell>
        </row>
        <row r="1879">
          <cell r="D1879" t="str">
            <v>RainierFL002.0Y2W001BOCC</v>
          </cell>
          <cell r="E1879">
            <v>57</v>
          </cell>
        </row>
        <row r="1880">
          <cell r="D1880" t="str">
            <v>RainierFL002.0Y2W001OCC</v>
          </cell>
          <cell r="E1880">
            <v>114</v>
          </cell>
        </row>
        <row r="1881">
          <cell r="D1881" t="str">
            <v>RainierFL002.0Y2W001SS</v>
          </cell>
          <cell r="E1881">
            <v>263.76</v>
          </cell>
        </row>
        <row r="1882">
          <cell r="D1882" t="str">
            <v>RainierFL002.0Y3W001BOCC</v>
          </cell>
          <cell r="E1882">
            <v>82</v>
          </cell>
        </row>
        <row r="1883">
          <cell r="D1883" t="str">
            <v>RainierFL002.0Y3W001OCC</v>
          </cell>
          <cell r="E1883">
            <v>164</v>
          </cell>
        </row>
        <row r="1884">
          <cell r="D1884" t="str">
            <v>RainierFL002.0Y3W001SS</v>
          </cell>
          <cell r="E1884">
            <v>395.64</v>
          </cell>
        </row>
        <row r="1885">
          <cell r="D1885" t="str">
            <v>RainierFL002.0Y4W001BOCC</v>
          </cell>
          <cell r="E1885">
            <v>107.5</v>
          </cell>
        </row>
        <row r="1886">
          <cell r="D1886" t="str">
            <v>RainierFL002.0Y4W001OCC</v>
          </cell>
          <cell r="E1886">
            <v>215</v>
          </cell>
        </row>
        <row r="1887">
          <cell r="D1887" t="str">
            <v>RainierFL002.0Y5W001BOCC</v>
          </cell>
          <cell r="E1887">
            <v>132.5</v>
          </cell>
        </row>
        <row r="1888">
          <cell r="D1888" t="str">
            <v>RainierFL002.0Y5W001OCC</v>
          </cell>
          <cell r="E1888">
            <v>265</v>
          </cell>
        </row>
        <row r="1889">
          <cell r="D1889" t="str">
            <v>RainierFL002.0YEO001BOCC</v>
          </cell>
          <cell r="E1889">
            <v>64</v>
          </cell>
        </row>
        <row r="1890">
          <cell r="D1890" t="str">
            <v>RainierFL002.0YEO001SS</v>
          </cell>
          <cell r="E1890">
            <v>105.5</v>
          </cell>
        </row>
        <row r="1891">
          <cell r="D1891" t="str">
            <v>RainierFL003.0Y1W001OCC</v>
          </cell>
          <cell r="E1891">
            <v>87</v>
          </cell>
        </row>
        <row r="1892">
          <cell r="D1892" t="str">
            <v>RainierFL003.0Y2W001OCC</v>
          </cell>
          <cell r="E1892">
            <v>161</v>
          </cell>
        </row>
        <row r="1893">
          <cell r="D1893" t="str">
            <v>RainierFL003.0Y3W001OCC</v>
          </cell>
          <cell r="E1893">
            <v>236</v>
          </cell>
        </row>
        <row r="1894">
          <cell r="D1894" t="str">
            <v>RainierFL003.0Y4W001OCC</v>
          </cell>
          <cell r="E1894">
            <v>310</v>
          </cell>
        </row>
        <row r="1895">
          <cell r="D1895" t="str">
            <v>RainierFL003.0Y5W001OCC</v>
          </cell>
          <cell r="E1895">
            <v>384</v>
          </cell>
        </row>
        <row r="1896">
          <cell r="D1896" t="str">
            <v>RainierFL004.0Y1W001OCC</v>
          </cell>
          <cell r="E1896">
            <v>113</v>
          </cell>
        </row>
        <row r="1897">
          <cell r="D1897" t="str">
            <v>RainierFL004.0Y2W001OCC</v>
          </cell>
          <cell r="E1897">
            <v>207</v>
          </cell>
        </row>
        <row r="1898">
          <cell r="D1898" t="str">
            <v>RainierFL004.0Y3W001OCC</v>
          </cell>
          <cell r="E1898">
            <v>301</v>
          </cell>
        </row>
        <row r="1899">
          <cell r="D1899" t="str">
            <v>RainierFL004.0Y4W001OCC</v>
          </cell>
          <cell r="E1899">
            <v>395</v>
          </cell>
        </row>
        <row r="1900">
          <cell r="D1900" t="str">
            <v>RainierFL004.0Y5W001OCC</v>
          </cell>
          <cell r="E1900">
            <v>489</v>
          </cell>
        </row>
        <row r="1901">
          <cell r="D1901" t="str">
            <v>RainierFL005.0Y1M001BOCC</v>
          </cell>
          <cell r="E1901">
            <v>132</v>
          </cell>
        </row>
        <row r="1902">
          <cell r="D1902" t="str">
            <v>RainierFL005.0Y1M001OCC</v>
          </cell>
          <cell r="E1902">
            <v>132</v>
          </cell>
        </row>
        <row r="1903">
          <cell r="D1903" t="str">
            <v>RainierFL005.0Y1W001BOCC</v>
          </cell>
          <cell r="E1903">
            <v>66</v>
          </cell>
        </row>
        <row r="1904">
          <cell r="D1904" t="str">
            <v>RainierFL005.0Y1W001OCC</v>
          </cell>
          <cell r="E1904">
            <v>132</v>
          </cell>
        </row>
        <row r="1905">
          <cell r="D1905" t="str">
            <v>RainierFL005.0Y2W001BOCC</v>
          </cell>
          <cell r="E1905">
            <v>118.5</v>
          </cell>
        </row>
        <row r="1906">
          <cell r="D1906" t="str">
            <v>RainierFL005.0Y2W001OCC</v>
          </cell>
          <cell r="E1906">
            <v>237</v>
          </cell>
        </row>
        <row r="1907">
          <cell r="D1907" t="str">
            <v>RainierFL005.0Y3W001BOCC</v>
          </cell>
          <cell r="E1907">
            <v>171</v>
          </cell>
        </row>
        <row r="1908">
          <cell r="D1908" t="str">
            <v>RainierFL005.0Y3W001OCC</v>
          </cell>
          <cell r="E1908">
            <v>342</v>
          </cell>
        </row>
        <row r="1909">
          <cell r="D1909" t="str">
            <v>RainierFL005.0Y4W001BOCC</v>
          </cell>
          <cell r="E1909">
            <v>223</v>
          </cell>
        </row>
        <row r="1910">
          <cell r="D1910" t="str">
            <v>RainierFL005.0Y4W001OCC</v>
          </cell>
          <cell r="E1910">
            <v>446</v>
          </cell>
        </row>
        <row r="1911">
          <cell r="D1911" t="str">
            <v>RainierFL005.0Y5W001BOCC</v>
          </cell>
          <cell r="E1911">
            <v>262.5</v>
          </cell>
        </row>
        <row r="1912">
          <cell r="D1912" t="str">
            <v>RainierFL005.0Y5W001OCC</v>
          </cell>
          <cell r="E1912">
            <v>525</v>
          </cell>
        </row>
        <row r="1913">
          <cell r="D1913" t="str">
            <v>RainierFL005.0YEO001BOCC</v>
          </cell>
          <cell r="E1913">
            <v>132</v>
          </cell>
        </row>
        <row r="1914">
          <cell r="D1914" t="str">
            <v>RainierFL005.0YEO001OCC</v>
          </cell>
          <cell r="E1914">
            <v>132</v>
          </cell>
        </row>
        <row r="1915">
          <cell r="D1915" t="str">
            <v>RainierFL006.0Y1M001BOCC</v>
          </cell>
          <cell r="E1915">
            <v>151</v>
          </cell>
        </row>
        <row r="1916">
          <cell r="D1916" t="str">
            <v>RainierFL006.0Y1W001BOCC</v>
          </cell>
          <cell r="E1916">
            <v>151</v>
          </cell>
        </row>
        <row r="1917">
          <cell r="D1917" t="str">
            <v>RainierFL006.0Y2W001BOCC</v>
          </cell>
          <cell r="E1917">
            <v>242</v>
          </cell>
        </row>
        <row r="1918">
          <cell r="D1918" t="str">
            <v>RainierFL006.0Y3W001BOCC</v>
          </cell>
          <cell r="E1918">
            <v>411</v>
          </cell>
        </row>
        <row r="1919">
          <cell r="D1919" t="str">
            <v>RainierFL006.0Y4W001BOCC</v>
          </cell>
          <cell r="E1919">
            <v>727</v>
          </cell>
        </row>
        <row r="1920">
          <cell r="D1920" t="str">
            <v>RainierFL006.0Y5W001BOCC</v>
          </cell>
          <cell r="E1920">
            <v>1345</v>
          </cell>
        </row>
        <row r="1921">
          <cell r="D1921" t="str">
            <v>RainierFL006.0YEO001BOCC</v>
          </cell>
          <cell r="E1921">
            <v>151</v>
          </cell>
        </row>
        <row r="1922">
          <cell r="D1922" t="str">
            <v>RainierLCKRECC</v>
          </cell>
          <cell r="E1922">
            <v>5.25</v>
          </cell>
        </row>
        <row r="1923">
          <cell r="D1923" t="str">
            <v>RainierMFNBINS</v>
          </cell>
          <cell r="E1923">
            <v>4.8099999999999996</v>
          </cell>
        </row>
        <row r="1924">
          <cell r="D1924" t="str">
            <v>RainierMFWBINS</v>
          </cell>
          <cell r="E1924">
            <v>4.8099999999999996</v>
          </cell>
        </row>
        <row r="1925">
          <cell r="D1925" t="str">
            <v>RainierPALLETS-COMM</v>
          </cell>
          <cell r="E1925">
            <v>10.5</v>
          </cell>
        </row>
        <row r="1926">
          <cell r="D1926" t="str">
            <v>RainierRECDESK</v>
          </cell>
          <cell r="E1926">
            <v>1</v>
          </cell>
        </row>
        <row r="1927">
          <cell r="D1927" t="str">
            <v>RainierRECTOTES</v>
          </cell>
          <cell r="E1927">
            <v>0.5</v>
          </cell>
        </row>
        <row r="1928">
          <cell r="D1928" t="str">
            <v>RainierREDELCOMREC-COMM</v>
          </cell>
          <cell r="E1928">
            <v>50</v>
          </cell>
        </row>
        <row r="1929">
          <cell r="D1929" t="str">
            <v>RainierRELOREC-COMM</v>
          </cell>
          <cell r="E1929">
            <v>0</v>
          </cell>
        </row>
        <row r="1930">
          <cell r="D1930" t="str">
            <v>RainierRENTDAYREC-RO</v>
          </cell>
          <cell r="E1930">
            <v>1.67</v>
          </cell>
        </row>
        <row r="1931">
          <cell r="D1931" t="str">
            <v>RainierRENTRECCNT-COMM</v>
          </cell>
          <cell r="E1931">
            <v>6</v>
          </cell>
        </row>
        <row r="1932">
          <cell r="D1932" t="str">
            <v>RainierRL001.0Y1M001OP</v>
          </cell>
          <cell r="E1932">
            <v>24.56</v>
          </cell>
        </row>
        <row r="1933">
          <cell r="D1933" t="str">
            <v>RainierRL001.0Y1W001OP</v>
          </cell>
          <cell r="E1933">
            <v>60.77</v>
          </cell>
        </row>
        <row r="1934">
          <cell r="D1934" t="str">
            <v>RainierRL001.0YEO001OP</v>
          </cell>
          <cell r="E1934">
            <v>37.979999999999997</v>
          </cell>
        </row>
        <row r="1935">
          <cell r="D1935" t="str">
            <v>RainierRL001.5Y1M001OP</v>
          </cell>
          <cell r="E1935">
            <v>48.7</v>
          </cell>
        </row>
        <row r="1936">
          <cell r="D1936" t="str">
            <v>RainierRL001.5Y1W001OP</v>
          </cell>
          <cell r="E1936">
            <v>88.82</v>
          </cell>
        </row>
        <row r="1937">
          <cell r="D1937" t="str">
            <v>RainierRL001.5YEO001OP</v>
          </cell>
          <cell r="E1937">
            <v>65.739999999999995</v>
          </cell>
        </row>
        <row r="1938">
          <cell r="D1938" t="str">
            <v>RainierRL002.0Y1M001OCC</v>
          </cell>
          <cell r="E1938">
            <v>64</v>
          </cell>
        </row>
        <row r="1939">
          <cell r="D1939" t="str">
            <v>RainierRL002.0Y1M001OP</v>
          </cell>
          <cell r="E1939">
            <v>54.85</v>
          </cell>
        </row>
        <row r="1940">
          <cell r="D1940" t="str">
            <v>RainierRL002.0Y1W001OCC</v>
          </cell>
          <cell r="E1940">
            <v>64</v>
          </cell>
        </row>
        <row r="1941">
          <cell r="D1941" t="str">
            <v>RainierRL002.0Y1W001OP</v>
          </cell>
          <cell r="E1941">
            <v>109.85</v>
          </cell>
        </row>
        <row r="1942">
          <cell r="D1942" t="str">
            <v>RainierRL002.0Y2W001OCC</v>
          </cell>
          <cell r="E1942">
            <v>114</v>
          </cell>
        </row>
        <row r="1943">
          <cell r="D1943" t="str">
            <v>RainierRL002.0Y2W001SS</v>
          </cell>
          <cell r="E1943">
            <v>263.76</v>
          </cell>
        </row>
        <row r="1944">
          <cell r="D1944" t="str">
            <v>RainierRL002.0Y3W001OCC</v>
          </cell>
          <cell r="E1944">
            <v>164</v>
          </cell>
        </row>
        <row r="1945">
          <cell r="D1945" t="str">
            <v>RainierRL002.0Y4W001OCC</v>
          </cell>
          <cell r="E1945">
            <v>215</v>
          </cell>
        </row>
        <row r="1946">
          <cell r="D1946" t="str">
            <v>RainierRL002.0Y5W001OCC</v>
          </cell>
          <cell r="E1946">
            <v>265</v>
          </cell>
        </row>
        <row r="1947">
          <cell r="D1947" t="str">
            <v>RainierRL002.0YEO001OCC</v>
          </cell>
          <cell r="E1947">
            <v>64</v>
          </cell>
        </row>
        <row r="1948">
          <cell r="D1948" t="str">
            <v>RainierRL002.0YEO001OP</v>
          </cell>
          <cell r="E1948">
            <v>81.09</v>
          </cell>
        </row>
        <row r="1949">
          <cell r="D1949" t="str">
            <v>RainierRL065.0G1M001BGLASS</v>
          </cell>
          <cell r="E1949">
            <v>24.15</v>
          </cell>
        </row>
        <row r="1950">
          <cell r="D1950" t="str">
            <v>RainierRL065.0G1M001OPIN</v>
          </cell>
          <cell r="E1950">
            <v>14.33</v>
          </cell>
        </row>
        <row r="1951">
          <cell r="D1951" t="str">
            <v>RainierRL065.0G1M001OPOUT</v>
          </cell>
          <cell r="E1951">
            <v>14.33</v>
          </cell>
        </row>
        <row r="1952">
          <cell r="D1952" t="str">
            <v>RainierRL065.0G1W001BGLASS</v>
          </cell>
          <cell r="E1952">
            <v>34.18</v>
          </cell>
        </row>
        <row r="1953">
          <cell r="D1953" t="str">
            <v>RainierRL065.0G1W001OPIN</v>
          </cell>
          <cell r="E1953">
            <v>22.05</v>
          </cell>
        </row>
        <row r="1954">
          <cell r="D1954" t="str">
            <v>RainierRL065.0G1W001OPOUT</v>
          </cell>
          <cell r="E1954">
            <v>22.05</v>
          </cell>
        </row>
        <row r="1955">
          <cell r="D1955" t="str">
            <v>RainierRL065.0GEO001BGLASS</v>
          </cell>
          <cell r="E1955">
            <v>28.44</v>
          </cell>
        </row>
        <row r="1956">
          <cell r="D1956" t="str">
            <v>RainierRL065.0GEO001OPIN</v>
          </cell>
          <cell r="E1956">
            <v>17.7</v>
          </cell>
        </row>
        <row r="1957">
          <cell r="D1957" t="str">
            <v>RainierRL065.0GEO001OPOUT</v>
          </cell>
          <cell r="E1957">
            <v>17.7</v>
          </cell>
        </row>
        <row r="1958">
          <cell r="D1958" t="str">
            <v>RainierRL095.0G1M001BGLASS</v>
          </cell>
          <cell r="E1958">
            <v>24.15</v>
          </cell>
        </row>
        <row r="1959">
          <cell r="D1959" t="str">
            <v>RainierRL095.0G1W001BGLASS</v>
          </cell>
          <cell r="E1959">
            <v>34.18</v>
          </cell>
        </row>
        <row r="1960">
          <cell r="D1960" t="str">
            <v>RainierRL095.0GEO001BGLASS</v>
          </cell>
          <cell r="E1960">
            <v>28.44</v>
          </cell>
        </row>
        <row r="1961">
          <cell r="D1961" t="str">
            <v>RainierRL096.0G1M001BOCC</v>
          </cell>
          <cell r="E1961">
            <v>42</v>
          </cell>
        </row>
        <row r="1962">
          <cell r="D1962" t="str">
            <v>RainierRL096.0G1M001OPIN</v>
          </cell>
          <cell r="E1962">
            <v>14.33</v>
          </cell>
        </row>
        <row r="1963">
          <cell r="D1963" t="str">
            <v>RainierRL096.0G1M001OPOUT</v>
          </cell>
          <cell r="E1963">
            <v>14.33</v>
          </cell>
        </row>
        <row r="1964">
          <cell r="D1964" t="str">
            <v>RainierRL096.0G1W001BOCC</v>
          </cell>
          <cell r="E1964">
            <v>42</v>
          </cell>
        </row>
        <row r="1965">
          <cell r="D1965" t="str">
            <v>RainierRL096.0G1W001OPIN</v>
          </cell>
          <cell r="E1965">
            <v>22.05</v>
          </cell>
        </row>
        <row r="1966">
          <cell r="D1966" t="str">
            <v>RainierRL096.0G1W001OPOUT</v>
          </cell>
          <cell r="E1966">
            <v>22.05</v>
          </cell>
        </row>
        <row r="1967">
          <cell r="D1967" t="str">
            <v>RainierRL096.0G2W001BOCC</v>
          </cell>
          <cell r="E1967">
            <v>70</v>
          </cell>
        </row>
        <row r="1968">
          <cell r="D1968" t="str">
            <v>RainierRL096.0GEO001BOCC</v>
          </cell>
          <cell r="E1968">
            <v>42</v>
          </cell>
        </row>
        <row r="1969">
          <cell r="D1969" t="str">
            <v>RainierRL096.0GEO001OPIN</v>
          </cell>
          <cell r="E1969">
            <v>17.7</v>
          </cell>
        </row>
        <row r="1970">
          <cell r="D1970" t="str">
            <v>RainierRL096.0GEO001OPOUT</v>
          </cell>
          <cell r="E1970">
            <v>17.7</v>
          </cell>
        </row>
        <row r="1971">
          <cell r="D1971" t="str">
            <v>RainierRTRNTRIPREC-COMM</v>
          </cell>
          <cell r="E1971">
            <v>21</v>
          </cell>
        </row>
        <row r="1972">
          <cell r="D1972" t="str">
            <v>RainierSL064.0G1M001CSS</v>
          </cell>
          <cell r="E1972">
            <v>22.26</v>
          </cell>
        </row>
        <row r="1973">
          <cell r="D1973" t="str">
            <v>RainierSL064.0G1W001CSS</v>
          </cell>
          <cell r="E1973">
            <v>27.82</v>
          </cell>
        </row>
        <row r="1974">
          <cell r="D1974" t="str">
            <v>RainierSL064.0GEO001CSS</v>
          </cell>
          <cell r="E1974">
            <v>22.26</v>
          </cell>
        </row>
        <row r="1975">
          <cell r="D1975" t="str">
            <v>RainierSL096.0G1M001CSS</v>
          </cell>
          <cell r="E1975">
            <v>22.26</v>
          </cell>
        </row>
        <row r="1976">
          <cell r="D1976" t="str">
            <v>RainierSL096.0G1W001CSS</v>
          </cell>
          <cell r="E1976">
            <v>27.82</v>
          </cell>
        </row>
        <row r="1977">
          <cell r="D1977" t="str">
            <v>RainierSL096.0G2W001CSS</v>
          </cell>
          <cell r="E1977">
            <v>55.64</v>
          </cell>
        </row>
        <row r="1978">
          <cell r="D1978" t="str">
            <v>RainierSL096.0GEO001CSS</v>
          </cell>
          <cell r="E1978">
            <v>22.26</v>
          </cell>
        </row>
        <row r="1979">
          <cell r="D1979" t="str">
            <v>RainierTIMECOMREC-COMM</v>
          </cell>
          <cell r="E1979">
            <v>115</v>
          </cell>
        </row>
        <row r="1980">
          <cell r="D1980" t="str">
            <v>RainierWIREC-COMM</v>
          </cell>
          <cell r="E1980">
            <v>7.35</v>
          </cell>
        </row>
        <row r="1981">
          <cell r="D1981" t="str">
            <v>RainierRESIDENTIAL</v>
          </cell>
          <cell r="E1981" t="str">
            <v>Billcycle</v>
          </cell>
        </row>
        <row r="1982">
          <cell r="D1982" t="str">
            <v>RainierDAMAGE-RES</v>
          </cell>
          <cell r="E1982">
            <v>50</v>
          </cell>
        </row>
        <row r="1983">
          <cell r="D1983" t="str">
            <v>RainierDELGWC-RES</v>
          </cell>
          <cell r="E1983">
            <v>16.7</v>
          </cell>
        </row>
        <row r="1984">
          <cell r="D1984" t="str">
            <v>RainierDRIVEIN1-RES</v>
          </cell>
          <cell r="E1984">
            <v>7</v>
          </cell>
        </row>
        <row r="1985">
          <cell r="D1985" t="str">
            <v>RainierDRIVEIN2-RES</v>
          </cell>
          <cell r="E1985">
            <v>8.6199999999999992</v>
          </cell>
        </row>
        <row r="1986">
          <cell r="D1986" t="str">
            <v>RainierDRIVEIN3-RES</v>
          </cell>
          <cell r="E1986">
            <v>10.199999999999999</v>
          </cell>
        </row>
        <row r="1987">
          <cell r="D1987" t="str">
            <v>RainierDRIVEIN4-RES</v>
          </cell>
          <cell r="E1987">
            <v>11.8</v>
          </cell>
        </row>
        <row r="1988">
          <cell r="D1988" t="str">
            <v>RainierEP96GWC-RES</v>
          </cell>
          <cell r="E1988">
            <v>5.95</v>
          </cell>
        </row>
        <row r="1989">
          <cell r="D1989" t="str">
            <v>RainierEXTRAGWC-RES</v>
          </cell>
          <cell r="E1989">
            <v>3.1</v>
          </cell>
        </row>
        <row r="1990">
          <cell r="D1990" t="str">
            <v>RainierEXTRA-RES</v>
          </cell>
          <cell r="E1990">
            <v>5.23</v>
          </cell>
        </row>
        <row r="1991">
          <cell r="D1991" t="str">
            <v>RainierGWRES</v>
          </cell>
          <cell r="E1991">
            <v>9.65</v>
          </cell>
        </row>
        <row r="1992">
          <cell r="D1992" t="str">
            <v>RainierGWSPCL-RES</v>
          </cell>
          <cell r="E1992">
            <v>2.9750000000000001</v>
          </cell>
        </row>
        <row r="1993">
          <cell r="D1993" t="str">
            <v>RainierOS-RES</v>
          </cell>
          <cell r="E1993">
            <v>6.01</v>
          </cell>
        </row>
        <row r="1994">
          <cell r="D1994" t="str">
            <v>RainierOW-RES</v>
          </cell>
          <cell r="E1994">
            <v>6.01</v>
          </cell>
        </row>
        <row r="1995">
          <cell r="D1995" t="str">
            <v>RainierRECPROGADJ-RES</v>
          </cell>
          <cell r="E1995">
            <v>7.34</v>
          </cell>
        </row>
        <row r="1996">
          <cell r="D1996" t="str">
            <v>RainierRECVALRES</v>
          </cell>
          <cell r="E1996">
            <v>2.09</v>
          </cell>
        </row>
        <row r="1997">
          <cell r="D1997" t="str">
            <v>RainierREDELGW-RES</v>
          </cell>
          <cell r="E1997">
            <v>16.7</v>
          </cell>
        </row>
        <row r="1998">
          <cell r="D1998" t="str">
            <v>RainierREDELREC-RES</v>
          </cell>
          <cell r="E1998">
            <v>18.7</v>
          </cell>
        </row>
        <row r="1999">
          <cell r="D1999" t="str">
            <v>RainierREDEL-RES</v>
          </cell>
          <cell r="E1999">
            <v>22.3</v>
          </cell>
        </row>
        <row r="2000">
          <cell r="D2000" t="str">
            <v>RainierREINSTATE-RES</v>
          </cell>
          <cell r="E2000">
            <v>15</v>
          </cell>
        </row>
        <row r="2001">
          <cell r="D2001" t="str">
            <v>RainierRL020.0G1W001</v>
          </cell>
          <cell r="E2001">
            <v>12.24</v>
          </cell>
        </row>
        <row r="2002">
          <cell r="D2002" t="str">
            <v>RainierRL032.0G1M001</v>
          </cell>
          <cell r="E2002">
            <v>5.53</v>
          </cell>
        </row>
        <row r="2003">
          <cell r="D2003" t="str">
            <v>RainierRL032.0G1W001</v>
          </cell>
          <cell r="E2003">
            <v>15.87</v>
          </cell>
        </row>
        <row r="2004">
          <cell r="D2004" t="str">
            <v>RainierRL032.0G1W001LL</v>
          </cell>
          <cell r="E2004">
            <v>6.76</v>
          </cell>
        </row>
        <row r="2005">
          <cell r="D2005" t="str">
            <v>RainierRL032.0G1W002</v>
          </cell>
          <cell r="E2005">
            <v>22.63</v>
          </cell>
        </row>
        <row r="2006">
          <cell r="D2006" t="str">
            <v>RainierRL032.0G1W002LL</v>
          </cell>
          <cell r="E2006">
            <v>16.239999999999998</v>
          </cell>
        </row>
        <row r="2007">
          <cell r="D2007" t="str">
            <v>RainierRL032.0G1W003</v>
          </cell>
          <cell r="E2007">
            <v>32.11</v>
          </cell>
        </row>
        <row r="2008">
          <cell r="D2008" t="str">
            <v>RainierRL032.0G1W004</v>
          </cell>
          <cell r="E2008">
            <v>41.59</v>
          </cell>
        </row>
        <row r="2009">
          <cell r="D2009" t="str">
            <v>RainierROLL1RES</v>
          </cell>
          <cell r="E2009">
            <v>4.55</v>
          </cell>
        </row>
        <row r="2010">
          <cell r="D2010" t="str">
            <v>RainierRTRNCART65-RES</v>
          </cell>
          <cell r="E2010">
            <v>22.3</v>
          </cell>
        </row>
        <row r="2011">
          <cell r="D2011" t="str">
            <v>RainierRTRNCART95-RES</v>
          </cell>
          <cell r="E2011">
            <v>22.3</v>
          </cell>
        </row>
        <row r="2012">
          <cell r="D2012" t="str">
            <v>RainierRTRNCART-RES</v>
          </cell>
          <cell r="E2012">
            <v>22.3</v>
          </cell>
        </row>
        <row r="2013">
          <cell r="D2013" t="str">
            <v>RainierRTRNTRIP-RES</v>
          </cell>
          <cell r="E2013">
            <v>22.3</v>
          </cell>
        </row>
        <row r="2014">
          <cell r="D2014" t="str">
            <v>RainierSL020.0G1W001</v>
          </cell>
          <cell r="E2014">
            <v>11.85</v>
          </cell>
        </row>
        <row r="2015">
          <cell r="D2015" t="str">
            <v>RainierSL035.0G1W001</v>
          </cell>
          <cell r="E2015">
            <v>15.87</v>
          </cell>
        </row>
        <row r="2016">
          <cell r="D2016" t="str">
            <v>RainierSL064.0G1W001RECR</v>
          </cell>
          <cell r="E2016">
            <v>6.22</v>
          </cell>
        </row>
        <row r="2017">
          <cell r="D2017" t="str">
            <v>RainierSL065.0G1M001</v>
          </cell>
          <cell r="E2017">
            <v>6</v>
          </cell>
        </row>
        <row r="2018">
          <cell r="D2018" t="str">
            <v>RainierSL065.0G1W001</v>
          </cell>
          <cell r="E2018">
            <v>23.07</v>
          </cell>
        </row>
        <row r="2019">
          <cell r="D2019" t="str">
            <v>RainierSL095.0G1M001</v>
          </cell>
          <cell r="E2019">
            <v>9.3699999999999992</v>
          </cell>
        </row>
        <row r="2020">
          <cell r="D2020" t="str">
            <v>RainierSL095.0G1W001</v>
          </cell>
          <cell r="E2020">
            <v>32.65</v>
          </cell>
        </row>
        <row r="2021">
          <cell r="D2021" t="str">
            <v>RainierSP20-RES</v>
          </cell>
          <cell r="E2021">
            <v>15.47</v>
          </cell>
        </row>
        <row r="2022">
          <cell r="D2022" t="str">
            <v>RainierSP32-RES</v>
          </cell>
          <cell r="E2022">
            <v>15.47</v>
          </cell>
        </row>
        <row r="2023">
          <cell r="D2023" t="str">
            <v>RainierSP35-RES</v>
          </cell>
          <cell r="E2023">
            <v>18.52</v>
          </cell>
        </row>
        <row r="2024">
          <cell r="D2024" t="str">
            <v>RainierSP65-RES</v>
          </cell>
          <cell r="E2024">
            <v>28.22</v>
          </cell>
        </row>
        <row r="2025">
          <cell r="D2025" t="str">
            <v>RainierSP95-RES</v>
          </cell>
          <cell r="E2025">
            <v>39.26</v>
          </cell>
        </row>
        <row r="2026">
          <cell r="D2026" t="str">
            <v>RainierSPREC-RES</v>
          </cell>
          <cell r="E2026">
            <v>23.7</v>
          </cell>
        </row>
        <row r="2027">
          <cell r="D2027" t="str">
            <v>RainierTIMERL-RES</v>
          </cell>
          <cell r="E2027">
            <v>120</v>
          </cell>
        </row>
        <row r="2028">
          <cell r="D2028" t="str">
            <v>RainierTIMESL-RES</v>
          </cell>
          <cell r="E2028">
            <v>120</v>
          </cell>
        </row>
        <row r="2029">
          <cell r="D2029" t="str">
            <v>RainierTIRELG-RES</v>
          </cell>
          <cell r="E2029">
            <v>10.23</v>
          </cell>
        </row>
        <row r="2030">
          <cell r="D2030" t="str">
            <v>RainierTIRESM-RES</v>
          </cell>
          <cell r="E2030">
            <v>10.23</v>
          </cell>
        </row>
        <row r="2031">
          <cell r="D2031" t="str">
            <v>RainierWI1-RES</v>
          </cell>
          <cell r="E2031">
            <v>2.06</v>
          </cell>
        </row>
        <row r="2032">
          <cell r="D2032" t="str">
            <v>RainierWI2-RES</v>
          </cell>
          <cell r="E2032">
            <v>3.51</v>
          </cell>
        </row>
        <row r="2033">
          <cell r="D2033" t="str">
            <v>RainierWI3-RES</v>
          </cell>
          <cell r="E2033">
            <v>4.96</v>
          </cell>
        </row>
        <row r="2034">
          <cell r="D2034" t="str">
            <v>RainierWI4-RES</v>
          </cell>
          <cell r="E2034">
            <v>6.41</v>
          </cell>
        </row>
        <row r="2035">
          <cell r="D2035" t="str">
            <v>RainierWI5-RES</v>
          </cell>
          <cell r="E2035">
            <v>7.86</v>
          </cell>
        </row>
        <row r="2036">
          <cell r="D2036" t="str">
            <v>RainierWI6-RES</v>
          </cell>
          <cell r="E2036">
            <v>9.31</v>
          </cell>
        </row>
        <row r="2037">
          <cell r="D2037" t="str">
            <v>RainierWI7-RES</v>
          </cell>
          <cell r="E2037">
            <v>10.76</v>
          </cell>
        </row>
        <row r="2038">
          <cell r="D2038" t="str">
            <v>RainierWI8-RES</v>
          </cell>
          <cell r="E2038">
            <v>12.21</v>
          </cell>
        </row>
        <row r="2039">
          <cell r="D2039" t="str">
            <v>RainierWI9-RES</v>
          </cell>
          <cell r="E2039">
            <v>13.66</v>
          </cell>
        </row>
        <row r="2040">
          <cell r="D2040" t="str">
            <v>RainierROLLOFF</v>
          </cell>
          <cell r="E2040" t="str">
            <v>Billcycle</v>
          </cell>
        </row>
        <row r="2041">
          <cell r="D2041" t="str">
            <v>RainierCLEAN10-RO</v>
          </cell>
          <cell r="E2041">
            <v>21.5</v>
          </cell>
        </row>
        <row r="2042">
          <cell r="D2042" t="str">
            <v>RainierCLEAN20-RO</v>
          </cell>
          <cell r="E2042">
            <v>43</v>
          </cell>
        </row>
        <row r="2043">
          <cell r="D2043" t="str">
            <v>RainierCLEAN30-RO</v>
          </cell>
          <cell r="E2043">
            <v>64.5</v>
          </cell>
        </row>
        <row r="2044">
          <cell r="D2044" t="str">
            <v>RainierCLEAN40-RO</v>
          </cell>
          <cell r="E2044">
            <v>86</v>
          </cell>
        </row>
        <row r="2045">
          <cell r="D2045" t="str">
            <v>RainierDEL20TEMP-RO</v>
          </cell>
          <cell r="E2045">
            <v>113.5</v>
          </cell>
        </row>
        <row r="2046">
          <cell r="D2046" t="str">
            <v>RainierDEL30TEMP-RO</v>
          </cell>
          <cell r="E2046">
            <v>113.5</v>
          </cell>
        </row>
        <row r="2047">
          <cell r="D2047" t="str">
            <v>RainierDEL40TEMP-RO</v>
          </cell>
          <cell r="E2047">
            <v>113.5</v>
          </cell>
        </row>
        <row r="2048">
          <cell r="D2048" t="str">
            <v>RainierDISPCONTOCC-RO</v>
          </cell>
          <cell r="E2048">
            <v>119</v>
          </cell>
        </row>
        <row r="2049">
          <cell r="D2049" t="str">
            <v>RainierDISPFOOD-RO</v>
          </cell>
          <cell r="E2049">
            <v>37</v>
          </cell>
        </row>
        <row r="2050">
          <cell r="D2050" t="str">
            <v>RainierDISP-RO</v>
          </cell>
          <cell r="E2050">
            <v>119</v>
          </cell>
        </row>
        <row r="2051">
          <cell r="D2051" t="str">
            <v>RainierEXWGHTREC-RO</v>
          </cell>
          <cell r="E2051">
            <v>0.2</v>
          </cell>
        </row>
        <row r="2052">
          <cell r="D2052" t="str">
            <v>RainierEXWGHT-RO</v>
          </cell>
          <cell r="E2052">
            <v>0.14000000000000001</v>
          </cell>
        </row>
        <row r="2053">
          <cell r="D2053" t="str">
            <v>RainierFINAL19.5REC-RO</v>
          </cell>
          <cell r="E2053">
            <v>129</v>
          </cell>
        </row>
        <row r="2054">
          <cell r="D2054" t="str">
            <v>RainierFINAL20-RO</v>
          </cell>
          <cell r="E2054">
            <v>139.5</v>
          </cell>
        </row>
        <row r="2055">
          <cell r="D2055" t="str">
            <v>RainierFINAL20TEMP-RO</v>
          </cell>
          <cell r="E2055">
            <v>148.5</v>
          </cell>
        </row>
        <row r="2056">
          <cell r="D2056" t="str">
            <v>RainierFINAL30-RO</v>
          </cell>
          <cell r="E2056">
            <v>157</v>
          </cell>
        </row>
        <row r="2057">
          <cell r="D2057" t="str">
            <v>RainierFINAL30TEMP-RO</v>
          </cell>
          <cell r="E2057">
            <v>166</v>
          </cell>
        </row>
        <row r="2058">
          <cell r="D2058" t="str">
            <v>RainierFINAL40-RO</v>
          </cell>
          <cell r="E2058">
            <v>183.5</v>
          </cell>
        </row>
        <row r="2059">
          <cell r="D2059" t="str">
            <v>RainierFINAL40TEMP-RO</v>
          </cell>
          <cell r="E2059">
            <v>192</v>
          </cell>
        </row>
        <row r="2060">
          <cell r="D2060" t="str">
            <v>RainierHAUL10-CP</v>
          </cell>
          <cell r="E2060">
            <v>129</v>
          </cell>
        </row>
        <row r="2061">
          <cell r="D2061" t="str">
            <v>RainierHAUL10REC-RO</v>
          </cell>
          <cell r="E2061">
            <v>129</v>
          </cell>
        </row>
        <row r="2062">
          <cell r="D2062" t="str">
            <v>RainierHAUL15-CP</v>
          </cell>
          <cell r="E2062">
            <v>154.80000000000001</v>
          </cell>
        </row>
        <row r="2063">
          <cell r="D2063" t="str">
            <v>RainierHAUL19.5REC-RO</v>
          </cell>
          <cell r="E2063">
            <v>129</v>
          </cell>
        </row>
        <row r="2064">
          <cell r="D2064" t="str">
            <v>RainierHAUL20-CP</v>
          </cell>
          <cell r="E2064">
            <v>163.4</v>
          </cell>
        </row>
        <row r="2065">
          <cell r="D2065" t="str">
            <v>RainierHAUL20CUST-RO</v>
          </cell>
          <cell r="E2065">
            <v>139.5</v>
          </cell>
        </row>
        <row r="2066">
          <cell r="D2066" t="str">
            <v>RainierHAUL20REC-CP</v>
          </cell>
          <cell r="E2066">
            <v>129</v>
          </cell>
        </row>
        <row r="2067">
          <cell r="D2067" t="str">
            <v>RainierHAUL20REC-RO</v>
          </cell>
          <cell r="E2067">
            <v>129</v>
          </cell>
        </row>
        <row r="2068">
          <cell r="D2068" t="str">
            <v>RainierHAUL20-RO</v>
          </cell>
          <cell r="E2068">
            <v>139.5</v>
          </cell>
        </row>
        <row r="2069">
          <cell r="D2069" t="str">
            <v>RainierHAUL20TEMP-RO</v>
          </cell>
          <cell r="E2069">
            <v>148.5</v>
          </cell>
        </row>
        <row r="2070">
          <cell r="D2070" t="str">
            <v>RainierHAUL25-CP</v>
          </cell>
          <cell r="E2070">
            <v>172</v>
          </cell>
        </row>
        <row r="2071">
          <cell r="D2071" t="str">
            <v>RainierHAUL25REC-RO</v>
          </cell>
          <cell r="E2071">
            <v>129</v>
          </cell>
        </row>
        <row r="2072">
          <cell r="D2072" t="str">
            <v>RainierHAUL30CUST-RO</v>
          </cell>
          <cell r="E2072">
            <v>134.30000000000001</v>
          </cell>
        </row>
        <row r="2073">
          <cell r="D2073" t="str">
            <v>RainierHAUL30REC-CP</v>
          </cell>
          <cell r="E2073">
            <v>129</v>
          </cell>
        </row>
        <row r="2074">
          <cell r="D2074" t="str">
            <v>RainierHAUL30REC-RO</v>
          </cell>
          <cell r="E2074">
            <v>129</v>
          </cell>
        </row>
        <row r="2075">
          <cell r="D2075" t="str">
            <v>RainierHAUL30-RO</v>
          </cell>
          <cell r="E2075">
            <v>157</v>
          </cell>
        </row>
        <row r="2076">
          <cell r="D2076" t="str">
            <v>RainierHAUL30TEMP-RO</v>
          </cell>
          <cell r="E2076">
            <v>166</v>
          </cell>
        </row>
        <row r="2077">
          <cell r="D2077" t="str">
            <v>RainierHAUL35REC-RO</v>
          </cell>
          <cell r="E2077">
            <v>129</v>
          </cell>
        </row>
        <row r="2078">
          <cell r="D2078" t="str">
            <v>RainierHAUL40-CP</v>
          </cell>
          <cell r="E2078">
            <v>192</v>
          </cell>
        </row>
        <row r="2079">
          <cell r="D2079" t="str">
            <v>RainierHAUL40CUST-RO</v>
          </cell>
          <cell r="E2079">
            <v>183.5</v>
          </cell>
        </row>
        <row r="2080">
          <cell r="D2080" t="str">
            <v>RainierHAUL40REC-CP</v>
          </cell>
          <cell r="E2080">
            <v>129</v>
          </cell>
        </row>
        <row r="2081">
          <cell r="D2081" t="str">
            <v>RainierHAUL40REC-RO</v>
          </cell>
          <cell r="E2081">
            <v>129</v>
          </cell>
        </row>
        <row r="2082">
          <cell r="D2082" t="str">
            <v>RainierHAUL40-RO</v>
          </cell>
          <cell r="E2082">
            <v>183.5</v>
          </cell>
        </row>
        <row r="2083">
          <cell r="D2083" t="str">
            <v>RainierHAUL40TEMP-RO</v>
          </cell>
          <cell r="E2083">
            <v>192</v>
          </cell>
        </row>
        <row r="2084">
          <cell r="D2084" t="str">
            <v>RainierHAULFLATREC-RO-CONC</v>
          </cell>
          <cell r="E2084">
            <v>129</v>
          </cell>
        </row>
        <row r="2085">
          <cell r="D2085" t="str">
            <v>RainierHAULFLATREC-RO-CRPT</v>
          </cell>
          <cell r="E2085">
            <v>129</v>
          </cell>
        </row>
        <row r="2086">
          <cell r="D2086" t="str">
            <v>RainierHAULFLATREC-RO-OCC</v>
          </cell>
          <cell r="E2086">
            <v>129</v>
          </cell>
        </row>
        <row r="2087">
          <cell r="D2087" t="str">
            <v>RainierHAULFLATREC-RO-OP1</v>
          </cell>
          <cell r="E2087">
            <v>129</v>
          </cell>
        </row>
        <row r="2088">
          <cell r="D2088" t="str">
            <v>RainierHAULFLATREC-RO-ORG</v>
          </cell>
          <cell r="E2088">
            <v>129</v>
          </cell>
        </row>
        <row r="2089">
          <cell r="D2089" t="str">
            <v>RainierHAULFLATREC-RO-PLSTC</v>
          </cell>
          <cell r="E2089">
            <v>129</v>
          </cell>
        </row>
        <row r="2090">
          <cell r="D2090" t="str">
            <v>RainierHAULFLATREC-RO-SHTRK</v>
          </cell>
          <cell r="E2090">
            <v>129</v>
          </cell>
        </row>
        <row r="2091">
          <cell r="D2091" t="str">
            <v>RainierLABOR-RO</v>
          </cell>
          <cell r="E2091">
            <v>120</v>
          </cell>
        </row>
        <row r="2092">
          <cell r="D2092" t="str">
            <v>RainierMILE-RO</v>
          </cell>
          <cell r="E2092">
            <v>3.2</v>
          </cell>
        </row>
        <row r="2093">
          <cell r="D2093" t="str">
            <v>RainierREDEL-RO</v>
          </cell>
          <cell r="E2093">
            <v>60</v>
          </cell>
        </row>
        <row r="2094">
          <cell r="D2094" t="str">
            <v>RainierRELOREC-RO</v>
          </cell>
          <cell r="E2094">
            <v>129</v>
          </cell>
        </row>
        <row r="2095">
          <cell r="D2095" t="str">
            <v>RainierRELO-RO</v>
          </cell>
          <cell r="E2095">
            <v>105</v>
          </cell>
        </row>
        <row r="2096">
          <cell r="D2096" t="str">
            <v>RainierRENT10REC-RO</v>
          </cell>
          <cell r="E2096">
            <v>75</v>
          </cell>
        </row>
        <row r="2097">
          <cell r="D2097" t="str">
            <v>RainierRENT19.5REC-RO</v>
          </cell>
          <cell r="E2097">
            <v>75</v>
          </cell>
        </row>
        <row r="2098">
          <cell r="D2098" t="str">
            <v>RainierRENT20MO-RO</v>
          </cell>
          <cell r="E2098">
            <v>104.8</v>
          </cell>
        </row>
        <row r="2099">
          <cell r="D2099" t="str">
            <v>RainierRENT20REC-RO</v>
          </cell>
          <cell r="E2099">
            <v>75</v>
          </cell>
        </row>
        <row r="2100">
          <cell r="D2100" t="str">
            <v>RainierRENT20TEMP-RO</v>
          </cell>
          <cell r="E2100">
            <v>7.85</v>
          </cell>
        </row>
        <row r="2101">
          <cell r="D2101" t="str">
            <v>RainierRENT30MO-RO</v>
          </cell>
          <cell r="E2101">
            <v>148.5</v>
          </cell>
        </row>
        <row r="2102">
          <cell r="D2102" t="str">
            <v>RainierRENT30REC-RO</v>
          </cell>
          <cell r="E2102">
            <v>75</v>
          </cell>
        </row>
        <row r="2103">
          <cell r="D2103" t="str">
            <v>RainierRENT30TEMP-RO</v>
          </cell>
          <cell r="E2103">
            <v>9.6</v>
          </cell>
        </row>
        <row r="2104">
          <cell r="D2104" t="str">
            <v>RainierRENT40MO-RO</v>
          </cell>
          <cell r="E2104">
            <v>193</v>
          </cell>
        </row>
        <row r="2105">
          <cell r="D2105" t="str">
            <v>RainierRENT40REC-CP</v>
          </cell>
          <cell r="E2105">
            <v>361</v>
          </cell>
        </row>
        <row r="2106">
          <cell r="D2106" t="str">
            <v>RainierRENT40REC-RO</v>
          </cell>
          <cell r="E2106">
            <v>75</v>
          </cell>
        </row>
        <row r="2107">
          <cell r="D2107" t="str">
            <v>RainierRENT40TEMP-RO</v>
          </cell>
          <cell r="E2107">
            <v>11.1</v>
          </cell>
        </row>
        <row r="2108">
          <cell r="D2108" t="str">
            <v>RainierRENTDAY-RO</v>
          </cell>
          <cell r="E2108">
            <v>1.67</v>
          </cell>
        </row>
        <row r="2109">
          <cell r="D2109" t="str">
            <v>RainierRTRNTRIPREC-RO</v>
          </cell>
          <cell r="E2109">
            <v>31</v>
          </cell>
        </row>
        <row r="2110">
          <cell r="D2110" t="str">
            <v>RainierRTRNTRIP-RO</v>
          </cell>
          <cell r="E2110">
            <v>105</v>
          </cell>
        </row>
        <row r="2111">
          <cell r="D2111" t="str">
            <v>RainierTARPREC-RO</v>
          </cell>
          <cell r="E2111">
            <v>23.5</v>
          </cell>
        </row>
        <row r="2112">
          <cell r="D2112" t="str">
            <v>RainierTIMEREC-RO</v>
          </cell>
          <cell r="E2112">
            <v>0</v>
          </cell>
        </row>
        <row r="2113">
          <cell r="D2113" t="str">
            <v>RainierTIRELG-RO</v>
          </cell>
          <cell r="E2113">
            <v>10.23</v>
          </cell>
        </row>
        <row r="2114">
          <cell r="D2114" t="str">
            <v>RainierTIRE-RO</v>
          </cell>
          <cell r="E2114">
            <v>10.23</v>
          </cell>
        </row>
        <row r="2115">
          <cell r="D2115" t="str">
            <v>RainierTIRESM-RO</v>
          </cell>
          <cell r="E2115">
            <v>10.23</v>
          </cell>
        </row>
        <row r="2116">
          <cell r="D2116" t="str">
            <v>PacificRURAL</v>
          </cell>
          <cell r="E2116">
            <v>0</v>
          </cell>
        </row>
        <row r="2117">
          <cell r="D2117" t="str">
            <v>PacificACCOUNTING ADJUSTMENTS</v>
          </cell>
          <cell r="E2117" t="str">
            <v>Billcycle</v>
          </cell>
        </row>
        <row r="2118">
          <cell r="D2118" t="str">
            <v>PacificRETCCC</v>
          </cell>
          <cell r="E2118">
            <v>20.46</v>
          </cell>
        </row>
        <row r="2119">
          <cell r="D2119" t="str">
            <v>PacificRETCKC</v>
          </cell>
          <cell r="E2119">
            <v>20.46</v>
          </cell>
        </row>
        <row r="2120">
          <cell r="D2120" t="str">
            <v>PacificCOMMERCIAL</v>
          </cell>
          <cell r="E2120" t="str">
            <v>Billcycle</v>
          </cell>
        </row>
        <row r="2121">
          <cell r="D2121" t="str">
            <v>PacificACCESS-COMM</v>
          </cell>
          <cell r="E2121">
            <v>12.3</v>
          </cell>
        </row>
        <row r="2122">
          <cell r="D2122" t="str">
            <v>PacificCANCOUNT5+-COMM</v>
          </cell>
          <cell r="E2122">
            <v>2.4900000000000002</v>
          </cell>
        </row>
        <row r="2123">
          <cell r="D2123" t="str">
            <v>PacificCANCOUNT5-COMM</v>
          </cell>
          <cell r="E2123">
            <v>2.57</v>
          </cell>
        </row>
        <row r="2124">
          <cell r="D2124" t="str">
            <v>PacificCANCOUNT65-COMM</v>
          </cell>
          <cell r="E2124">
            <v>4.67</v>
          </cell>
        </row>
        <row r="2125">
          <cell r="D2125" t="str">
            <v>PacificCANCOUNT95-COMM</v>
          </cell>
          <cell r="E2125">
            <v>6.23</v>
          </cell>
        </row>
        <row r="2126">
          <cell r="D2126" t="str">
            <v>PacificCANCOUNTFD95-COMM</v>
          </cell>
          <cell r="E2126">
            <v>3.39</v>
          </cell>
        </row>
        <row r="2127">
          <cell r="D2127" t="str">
            <v>PacificCLEAN1.5-COMM</v>
          </cell>
          <cell r="E2127">
            <v>30.69</v>
          </cell>
        </row>
        <row r="2128">
          <cell r="D2128" t="str">
            <v>PacificCLEAN1-COMM</v>
          </cell>
          <cell r="E2128">
            <v>30.69</v>
          </cell>
        </row>
        <row r="2129">
          <cell r="D2129" t="str">
            <v>PacificCLEAN1FD-COMM</v>
          </cell>
          <cell r="E2129">
            <v>0</v>
          </cell>
        </row>
        <row r="2130">
          <cell r="D2130" t="str">
            <v>PacificCLEAN2-COMM</v>
          </cell>
          <cell r="E2130">
            <v>30.69</v>
          </cell>
        </row>
        <row r="2131">
          <cell r="D2131" t="str">
            <v>PacificCLEAN2FD-COMM</v>
          </cell>
          <cell r="E2131">
            <v>0</v>
          </cell>
        </row>
        <row r="2132">
          <cell r="D2132" t="str">
            <v>PacificCLEAN3-COMM</v>
          </cell>
          <cell r="E2132">
            <v>30.69</v>
          </cell>
        </row>
        <row r="2133">
          <cell r="D2133" t="str">
            <v>PacificCLEAN3FD-COMM</v>
          </cell>
          <cell r="E2133">
            <v>0</v>
          </cell>
        </row>
        <row r="2134">
          <cell r="D2134" t="str">
            <v>PacificCLEAN4-COMM</v>
          </cell>
          <cell r="E2134">
            <v>30.69</v>
          </cell>
        </row>
        <row r="2135">
          <cell r="D2135" t="str">
            <v>PacificCLEAN4FD-COMM</v>
          </cell>
          <cell r="E2135">
            <v>0</v>
          </cell>
        </row>
        <row r="2136">
          <cell r="D2136" t="str">
            <v>PacificCLEAN5-COMM</v>
          </cell>
          <cell r="E2136">
            <v>38.35</v>
          </cell>
        </row>
        <row r="2137">
          <cell r="D2137" t="str">
            <v>PacificCLEAN5FD-COMM</v>
          </cell>
          <cell r="E2137">
            <v>0</v>
          </cell>
        </row>
        <row r="2138">
          <cell r="D2138" t="str">
            <v>PacificCLEAN6-COMM</v>
          </cell>
          <cell r="E2138">
            <v>46.02</v>
          </cell>
        </row>
        <row r="2139">
          <cell r="D2139" t="str">
            <v>PacificCLEAN6FD-COMM</v>
          </cell>
          <cell r="E2139">
            <v>0</v>
          </cell>
        </row>
        <row r="2140">
          <cell r="D2140" t="str">
            <v>PacificCLEAN96FD-COMM</v>
          </cell>
          <cell r="E2140">
            <v>0</v>
          </cell>
        </row>
        <row r="2141">
          <cell r="D2141" t="str">
            <v>PacificDEL1.5TEMP-COMM</v>
          </cell>
          <cell r="E2141">
            <v>32.43</v>
          </cell>
        </row>
        <row r="2142">
          <cell r="D2142" t="str">
            <v>PacificDEL1TEMP-COMM</v>
          </cell>
          <cell r="E2142">
            <v>32.43</v>
          </cell>
        </row>
        <row r="2143">
          <cell r="D2143" t="str">
            <v>PacificDEL2TEMP-COMM</v>
          </cell>
          <cell r="E2143">
            <v>32.43</v>
          </cell>
        </row>
        <row r="2144">
          <cell r="D2144" t="str">
            <v>PacificDEL3TEMP-COMM</v>
          </cell>
          <cell r="E2144">
            <v>32.43</v>
          </cell>
        </row>
        <row r="2145">
          <cell r="D2145" t="str">
            <v>PacificDEL4TEMP-COMM</v>
          </cell>
          <cell r="E2145">
            <v>32.43</v>
          </cell>
        </row>
        <row r="2146">
          <cell r="D2146" t="str">
            <v>PacificDEL6TEMP-COMM</v>
          </cell>
          <cell r="E2146">
            <v>32.43</v>
          </cell>
        </row>
        <row r="2147">
          <cell r="D2147" t="str">
            <v>PacificDIST1CAN-COMM</v>
          </cell>
          <cell r="E2147">
            <v>12.23</v>
          </cell>
        </row>
        <row r="2148">
          <cell r="D2148" t="str">
            <v>PacificDIST2CAN-COMM</v>
          </cell>
          <cell r="E2148">
            <v>22.26</v>
          </cell>
        </row>
        <row r="2149">
          <cell r="D2149" t="str">
            <v>PacificDIST3CAN-COMM</v>
          </cell>
          <cell r="E2149">
            <v>33.380000000000003</v>
          </cell>
        </row>
        <row r="2150">
          <cell r="D2150" t="str">
            <v>PacificDIST4CAN-COMM</v>
          </cell>
          <cell r="E2150">
            <v>44.51</v>
          </cell>
        </row>
        <row r="2151">
          <cell r="D2151" t="str">
            <v>PacificDIST5+CANS-COMM</v>
          </cell>
          <cell r="E2151">
            <v>10.78</v>
          </cell>
        </row>
        <row r="2152">
          <cell r="D2152" t="str">
            <v>PacificDIST5CAN-COMM</v>
          </cell>
          <cell r="E2152">
            <v>55.64</v>
          </cell>
        </row>
        <row r="2153">
          <cell r="D2153" t="str">
            <v>PacificDRIVEIN1000-COMM</v>
          </cell>
          <cell r="E2153">
            <v>9.6999999999999993</v>
          </cell>
        </row>
        <row r="2154">
          <cell r="D2154" t="str">
            <v>PacificDRIVEIN2-COMM</v>
          </cell>
          <cell r="E2154">
            <v>9.15</v>
          </cell>
        </row>
        <row r="2155">
          <cell r="D2155" t="str">
            <v>PacificDRIVEIN-COMM</v>
          </cell>
          <cell r="E2155">
            <v>6.41</v>
          </cell>
        </row>
        <row r="2156">
          <cell r="D2156" t="str">
            <v>PacificEP1.5-COMM</v>
          </cell>
          <cell r="E2156">
            <v>26.17</v>
          </cell>
        </row>
        <row r="2157">
          <cell r="D2157" t="str">
            <v>PacificEP1.5FD-COMM</v>
          </cell>
          <cell r="E2157">
            <v>67.44</v>
          </cell>
        </row>
        <row r="2158">
          <cell r="D2158" t="str">
            <v>PacificEP1-COMM</v>
          </cell>
          <cell r="E2158">
            <v>20.170000000000002</v>
          </cell>
        </row>
        <row r="2159">
          <cell r="D2159" t="str">
            <v>PacificEP2-COMM</v>
          </cell>
          <cell r="E2159">
            <v>32.43</v>
          </cell>
        </row>
        <row r="2160">
          <cell r="D2160" t="str">
            <v>PacificEP2FD-COMM</v>
          </cell>
          <cell r="E2160">
            <v>81.59</v>
          </cell>
        </row>
        <row r="2161">
          <cell r="D2161" t="str">
            <v>PacificEP3CMP-COMM</v>
          </cell>
          <cell r="E2161">
            <v>114.1</v>
          </cell>
        </row>
        <row r="2162">
          <cell r="D2162" t="str">
            <v>PacificEP3-COMM</v>
          </cell>
          <cell r="E2162">
            <v>47.48</v>
          </cell>
        </row>
        <row r="2163">
          <cell r="D2163" t="str">
            <v>PacificEP3FD-COMM</v>
          </cell>
          <cell r="E2163">
            <v>0</v>
          </cell>
        </row>
        <row r="2164">
          <cell r="D2164" t="str">
            <v>PacificEP4CMP-COMM</v>
          </cell>
          <cell r="E2164">
            <v>141.57</v>
          </cell>
        </row>
        <row r="2165">
          <cell r="D2165" t="str">
            <v>PacificEP4-COMM</v>
          </cell>
          <cell r="E2165">
            <v>58.23</v>
          </cell>
        </row>
        <row r="2166">
          <cell r="D2166" t="str">
            <v>PacificEP4FD-COMM</v>
          </cell>
          <cell r="E2166">
            <v>0</v>
          </cell>
        </row>
        <row r="2167">
          <cell r="D2167" t="str">
            <v>PacificEP5FD-COMM</v>
          </cell>
          <cell r="E2167">
            <v>0</v>
          </cell>
        </row>
        <row r="2168">
          <cell r="D2168" t="str">
            <v>PacificEP6-COMM</v>
          </cell>
          <cell r="E2168">
            <v>78.650000000000006</v>
          </cell>
        </row>
        <row r="2169">
          <cell r="D2169" t="str">
            <v>PacificEP96GW-COMM</v>
          </cell>
          <cell r="E2169">
            <v>8.56</v>
          </cell>
        </row>
        <row r="2170">
          <cell r="D2170" t="str">
            <v>PacificEQUIP-COMM</v>
          </cell>
          <cell r="E2170">
            <v>10</v>
          </cell>
        </row>
        <row r="2171">
          <cell r="D2171" t="str">
            <v>PacificEXTRA-COMM</v>
          </cell>
          <cell r="E2171">
            <v>2.5299999999999998</v>
          </cell>
        </row>
        <row r="2172">
          <cell r="D2172" t="str">
            <v>PacificEXTRAGWC-COMM</v>
          </cell>
          <cell r="E2172">
            <v>3.1</v>
          </cell>
        </row>
        <row r="2173">
          <cell r="D2173" t="str">
            <v>PacificEXTRAYDG-COM</v>
          </cell>
          <cell r="E2173">
            <v>18.23</v>
          </cell>
        </row>
        <row r="2174">
          <cell r="D2174" t="str">
            <v>PacificFL001.0Y1W001</v>
          </cell>
          <cell r="E2174">
            <v>82.19</v>
          </cell>
        </row>
        <row r="2175">
          <cell r="D2175" t="str">
            <v>PacificFL001.0Y1W001FOOD</v>
          </cell>
          <cell r="E2175">
            <v>75.06</v>
          </cell>
        </row>
        <row r="2176">
          <cell r="D2176" t="str">
            <v>PacificFL001.0Y2W001</v>
          </cell>
          <cell r="E2176">
            <v>150.47999999999999</v>
          </cell>
        </row>
        <row r="2177">
          <cell r="D2177" t="str">
            <v>PacificFL001.0Y3W001</v>
          </cell>
          <cell r="E2177">
            <v>218.76</v>
          </cell>
        </row>
        <row r="2178">
          <cell r="D2178" t="str">
            <v>PacificFL001.0Y4W001</v>
          </cell>
          <cell r="E2178">
            <v>287.05</v>
          </cell>
        </row>
        <row r="2179">
          <cell r="D2179" t="str">
            <v>PacificFL001.0Y5W001</v>
          </cell>
          <cell r="E2179">
            <v>355.33</v>
          </cell>
        </row>
        <row r="2180">
          <cell r="D2180" t="str">
            <v>PacificFL001.0YEO001FOOD</v>
          </cell>
          <cell r="E2180">
            <v>37.53</v>
          </cell>
        </row>
        <row r="2181">
          <cell r="D2181" t="str">
            <v>PacificFL001.0YEO001GW</v>
          </cell>
          <cell r="E2181">
            <v>34.68</v>
          </cell>
        </row>
        <row r="2182">
          <cell r="D2182" t="str">
            <v>PacificFL001.0YXX001TEMPC</v>
          </cell>
          <cell r="E2182">
            <v>17.05</v>
          </cell>
        </row>
        <row r="2183">
          <cell r="D2183" t="str">
            <v>PacificFL001.5Y1W001</v>
          </cell>
          <cell r="E2183">
            <v>105.6</v>
          </cell>
        </row>
        <row r="2184">
          <cell r="D2184" t="str">
            <v>PacificFL001.5Y1W001FOOD</v>
          </cell>
          <cell r="E2184">
            <v>92.86</v>
          </cell>
        </row>
        <row r="2185">
          <cell r="D2185" t="str">
            <v>PacificFL001.5Y2W001</v>
          </cell>
          <cell r="E2185">
            <v>194.32</v>
          </cell>
        </row>
        <row r="2186">
          <cell r="D2186" t="str">
            <v>PacificFL001.5Y3W001</v>
          </cell>
          <cell r="E2186">
            <v>283.05</v>
          </cell>
        </row>
        <row r="2187">
          <cell r="D2187" t="str">
            <v>PacificFL001.5Y4W001</v>
          </cell>
          <cell r="E2187">
            <v>371.77</v>
          </cell>
        </row>
        <row r="2188">
          <cell r="D2188" t="str">
            <v>PacificFL001.5Y5W001</v>
          </cell>
          <cell r="E2188">
            <v>460.49</v>
          </cell>
        </row>
        <row r="2189">
          <cell r="D2189" t="str">
            <v>PacificFL001.5YEO001FOOD</v>
          </cell>
          <cell r="E2189">
            <v>46.44</v>
          </cell>
        </row>
        <row r="2190">
          <cell r="D2190" t="str">
            <v>PacificFL001.5YEO001RESIGW</v>
          </cell>
          <cell r="E2190">
            <v>47.45</v>
          </cell>
        </row>
        <row r="2191">
          <cell r="D2191" t="str">
            <v>PacificFL001.5YXX001TEMPC</v>
          </cell>
          <cell r="E2191">
            <v>23.41</v>
          </cell>
        </row>
        <row r="2192">
          <cell r="D2192" t="str">
            <v>PacificFL002.0Y1W001</v>
          </cell>
          <cell r="E2192">
            <v>137.6</v>
          </cell>
        </row>
        <row r="2193">
          <cell r="D2193" t="str">
            <v>PacificFL002.0Y1W001FOOD</v>
          </cell>
          <cell r="E2193">
            <v>121.17</v>
          </cell>
        </row>
        <row r="2194">
          <cell r="D2194" t="str">
            <v>PacificFL002.0Y2W001</v>
          </cell>
          <cell r="E2194">
            <v>250.13</v>
          </cell>
        </row>
        <row r="2195">
          <cell r="D2195" t="str">
            <v>PacificFL002.0Y3W001</v>
          </cell>
          <cell r="E2195">
            <v>362.67</v>
          </cell>
        </row>
        <row r="2196">
          <cell r="D2196" t="str">
            <v>PacificFL002.0Y4W001</v>
          </cell>
          <cell r="E2196">
            <v>475.21</v>
          </cell>
        </row>
        <row r="2197">
          <cell r="D2197" t="str">
            <v>PacificFL002.0Y5W001</v>
          </cell>
          <cell r="E2197">
            <v>587.74</v>
          </cell>
        </row>
        <row r="2198">
          <cell r="D2198" t="str">
            <v>PacificFL002.0YEO001FOOD</v>
          </cell>
          <cell r="E2198">
            <v>60.59</v>
          </cell>
        </row>
        <row r="2199">
          <cell r="D2199" t="str">
            <v>PacificFL002.0YXX001TEMPC</v>
          </cell>
          <cell r="E2199">
            <v>29.78</v>
          </cell>
        </row>
        <row r="2200">
          <cell r="D2200" t="str">
            <v>PacificFL003.0Y1W001</v>
          </cell>
          <cell r="E2200">
            <v>183.8</v>
          </cell>
        </row>
        <row r="2201">
          <cell r="D2201" t="str">
            <v>PacificFL003.0Y1W001CMP</v>
          </cell>
          <cell r="E2201">
            <v>494.05</v>
          </cell>
        </row>
        <row r="2202">
          <cell r="D2202" t="str">
            <v>PacificFL003.0Y1W001FOOD</v>
          </cell>
          <cell r="E2202">
            <v>0</v>
          </cell>
        </row>
        <row r="2203">
          <cell r="D2203" t="str">
            <v>PacificFL003.0Y2W001</v>
          </cell>
          <cell r="E2203">
            <v>339.76</v>
          </cell>
        </row>
        <row r="2204">
          <cell r="D2204" t="str">
            <v>PacificFL003.0Y2W001CMP</v>
          </cell>
          <cell r="E2204">
            <v>988.11</v>
          </cell>
        </row>
        <row r="2205">
          <cell r="D2205" t="str">
            <v>PacificFL003.0Y3W001</v>
          </cell>
          <cell r="E2205">
            <v>495.73</v>
          </cell>
        </row>
        <row r="2206">
          <cell r="D2206" t="str">
            <v>PacificFL003.0Y3W001CMP</v>
          </cell>
          <cell r="E2206">
            <v>1482.16</v>
          </cell>
        </row>
        <row r="2207">
          <cell r="D2207" t="str">
            <v>PacificFL003.0Y4W001</v>
          </cell>
          <cell r="E2207">
            <v>651.70000000000005</v>
          </cell>
        </row>
        <row r="2208">
          <cell r="D2208" t="str">
            <v>PacificFL003.0Y4W001CMP</v>
          </cell>
          <cell r="E2208">
            <v>1976.21</v>
          </cell>
        </row>
        <row r="2209">
          <cell r="D2209" t="str">
            <v>PacificFL003.0Y5W001</v>
          </cell>
          <cell r="E2209">
            <v>807.66</v>
          </cell>
        </row>
        <row r="2210">
          <cell r="D2210" t="str">
            <v>PacificFL003.0Y5W001CMP</v>
          </cell>
          <cell r="E2210">
            <v>2470.27</v>
          </cell>
        </row>
        <row r="2211">
          <cell r="D2211" t="str">
            <v>PacificFL003.0YEO001FOOD</v>
          </cell>
          <cell r="E2211">
            <v>0</v>
          </cell>
        </row>
        <row r="2212">
          <cell r="D2212" t="str">
            <v>PacificFL003.0YXX001TEMPC</v>
          </cell>
          <cell r="E2212">
            <v>44.97</v>
          </cell>
        </row>
        <row r="2213">
          <cell r="D2213" t="str">
            <v>PacificFL004.0Y1W001</v>
          </cell>
          <cell r="E2213">
            <v>237.81</v>
          </cell>
        </row>
        <row r="2214">
          <cell r="D2214" t="str">
            <v>PacificFL004.0Y1W001CMP</v>
          </cell>
          <cell r="E2214">
            <v>613</v>
          </cell>
        </row>
        <row r="2215">
          <cell r="D2215" t="str">
            <v>PacificFL004.0Y1W001FOOD</v>
          </cell>
          <cell r="E2215">
            <v>0</v>
          </cell>
        </row>
        <row r="2216">
          <cell r="D2216" t="str">
            <v>PacificFL004.0Y2W001</v>
          </cell>
          <cell r="E2216">
            <v>435.48</v>
          </cell>
        </row>
        <row r="2217">
          <cell r="D2217" t="str">
            <v>PacificFL004.0Y2W001CMP</v>
          </cell>
          <cell r="E2217">
            <v>1226</v>
          </cell>
        </row>
        <row r="2218">
          <cell r="D2218" t="str">
            <v>PacificFL004.0Y3W001</v>
          </cell>
          <cell r="E2218">
            <v>633.14</v>
          </cell>
        </row>
        <row r="2219">
          <cell r="D2219" t="str">
            <v>PacificFL004.0Y3W001CMP</v>
          </cell>
          <cell r="E2219">
            <v>1838.99</v>
          </cell>
        </row>
        <row r="2220">
          <cell r="D2220" t="str">
            <v>PacificFL004.0Y4W001</v>
          </cell>
          <cell r="E2220">
            <v>830.81</v>
          </cell>
        </row>
        <row r="2221">
          <cell r="D2221" t="str">
            <v>PacificFL004.0Y4W001CMP</v>
          </cell>
          <cell r="E2221">
            <v>2451.9899999999998</v>
          </cell>
        </row>
        <row r="2222">
          <cell r="D2222" t="str">
            <v>PacificFL004.0Y5W001</v>
          </cell>
          <cell r="E2222">
            <v>1028.47</v>
          </cell>
        </row>
        <row r="2223">
          <cell r="D2223" t="str">
            <v>PacificFL004.0Y5W001CMP</v>
          </cell>
          <cell r="E2223">
            <v>3064.99</v>
          </cell>
        </row>
        <row r="2224">
          <cell r="D2224" t="str">
            <v>PacificFL004.0YEO001FOOD</v>
          </cell>
          <cell r="E2224">
            <v>0</v>
          </cell>
        </row>
        <row r="2225">
          <cell r="D2225" t="str">
            <v>PacificFL004.0YXX001TEMPC</v>
          </cell>
          <cell r="E2225">
            <v>55.88</v>
          </cell>
        </row>
        <row r="2226">
          <cell r="D2226" t="str">
            <v>PacificFL005.0Y1W001FOOD</v>
          </cell>
          <cell r="E2226">
            <v>0</v>
          </cell>
        </row>
        <row r="2227">
          <cell r="D2227" t="str">
            <v>PacificFL005.0Y4W001</v>
          </cell>
          <cell r="E2227">
            <v>1001.43</v>
          </cell>
        </row>
        <row r="2228">
          <cell r="D2228" t="str">
            <v>PacificFL005.0YEO001FOOD</v>
          </cell>
          <cell r="E2228">
            <v>0</v>
          </cell>
        </row>
        <row r="2229">
          <cell r="D2229" t="str">
            <v>PacificFL006.0Y1W001</v>
          </cell>
          <cell r="E2229">
            <v>324.16000000000003</v>
          </cell>
        </row>
        <row r="2230">
          <cell r="D2230" t="str">
            <v>PacificFL006.0Y1W001FOOD</v>
          </cell>
          <cell r="E2230">
            <v>0</v>
          </cell>
        </row>
        <row r="2231">
          <cell r="D2231" t="str">
            <v>PacificFL006.0Y2W001</v>
          </cell>
          <cell r="E2231">
            <v>597.78</v>
          </cell>
        </row>
        <row r="2232">
          <cell r="D2232" t="str">
            <v>PacificFL006.0Y3W001</v>
          </cell>
          <cell r="E2232">
            <v>871.39</v>
          </cell>
        </row>
        <row r="2233">
          <cell r="D2233" t="str">
            <v>PacificFL006.0Y4W001</v>
          </cell>
          <cell r="E2233">
            <v>1145</v>
          </cell>
        </row>
        <row r="2234">
          <cell r="D2234" t="str">
            <v>PacificFL006.0Y5W001</v>
          </cell>
          <cell r="E2234">
            <v>1418.61</v>
          </cell>
        </row>
        <row r="2235">
          <cell r="D2235" t="str">
            <v>PacificFL006.0YEO001FOOD</v>
          </cell>
          <cell r="E2235">
            <v>0</v>
          </cell>
        </row>
        <row r="2236">
          <cell r="D2236" t="str">
            <v>PacificFL006.0YXX001TEMPC</v>
          </cell>
          <cell r="E2236">
            <v>76.489999999999995</v>
          </cell>
        </row>
        <row r="2237">
          <cell r="D2237" t="str">
            <v>PacificFL3FD-OC</v>
          </cell>
          <cell r="E2237">
            <v>0</v>
          </cell>
        </row>
        <row r="2238">
          <cell r="D2238" t="str">
            <v>PacificFOODPROCESSING</v>
          </cell>
          <cell r="E2238">
            <v>47.25</v>
          </cell>
        </row>
        <row r="2239">
          <cell r="D2239" t="str">
            <v>PacificGWCOMM</v>
          </cell>
          <cell r="E2239">
            <v>7.6</v>
          </cell>
        </row>
        <row r="2240">
          <cell r="D2240" t="str">
            <v>PacificHAULFLAT-COMM</v>
          </cell>
          <cell r="E2240">
            <v>105</v>
          </cell>
        </row>
        <row r="2241">
          <cell r="D2241" t="str">
            <v>PacificLCKC</v>
          </cell>
          <cell r="E2241">
            <v>12.3</v>
          </cell>
        </row>
        <row r="2242">
          <cell r="D2242" t="str">
            <v>PacificOFOWCONT-COMM</v>
          </cell>
          <cell r="E2242">
            <v>5.51</v>
          </cell>
        </row>
        <row r="2243">
          <cell r="D2243" t="str">
            <v>PacificOS-COMM</v>
          </cell>
          <cell r="E2243">
            <v>5.51</v>
          </cell>
        </row>
        <row r="2244">
          <cell r="D2244" t="str">
            <v>PacificPUREDEL-COMM</v>
          </cell>
          <cell r="E2244">
            <v>18.93</v>
          </cell>
        </row>
        <row r="2245">
          <cell r="D2245" t="str">
            <v>PacificRECVALMF</v>
          </cell>
          <cell r="E2245">
            <v>0.77</v>
          </cell>
        </row>
        <row r="2246">
          <cell r="D2246" t="str">
            <v>PacificREDELCART-COMM</v>
          </cell>
          <cell r="E2246">
            <v>17.190000000000001</v>
          </cell>
        </row>
        <row r="2247">
          <cell r="D2247" t="str">
            <v>PacificREINSTATE-COMM</v>
          </cell>
          <cell r="E2247">
            <v>11.25</v>
          </cell>
        </row>
        <row r="2248">
          <cell r="D2248" t="str">
            <v>PacificRENT1.5TEMP-COMM</v>
          </cell>
          <cell r="E2248">
            <v>1.02</v>
          </cell>
        </row>
        <row r="2249">
          <cell r="D2249" t="str">
            <v>PacificRENT1TEMP-COMM</v>
          </cell>
          <cell r="E2249">
            <v>0.77</v>
          </cell>
        </row>
        <row r="2250">
          <cell r="D2250" t="str">
            <v>PacificRENT2TEMP-COMM</v>
          </cell>
          <cell r="E2250">
            <v>1.28</v>
          </cell>
        </row>
        <row r="2251">
          <cell r="D2251" t="str">
            <v>PacificRENT35GL-COMM</v>
          </cell>
          <cell r="E2251">
            <v>6</v>
          </cell>
        </row>
        <row r="2252">
          <cell r="D2252" t="str">
            <v>PacificRENT3TEMP-COMM</v>
          </cell>
          <cell r="E2252">
            <v>1.69</v>
          </cell>
        </row>
        <row r="2253">
          <cell r="D2253" t="str">
            <v>PacificRENT4TEMP-COMM</v>
          </cell>
          <cell r="E2253">
            <v>2.0499999999999998</v>
          </cell>
        </row>
        <row r="2254">
          <cell r="D2254" t="str">
            <v>PacificRENT65GL-COMM</v>
          </cell>
          <cell r="E2254">
            <v>6</v>
          </cell>
        </row>
        <row r="2255">
          <cell r="D2255" t="str">
            <v>PacificRENT6TEMP-COMM</v>
          </cell>
          <cell r="E2255">
            <v>2.2999999999999998</v>
          </cell>
        </row>
        <row r="2256">
          <cell r="D2256" t="str">
            <v>PacificRENT95GL-COMM</v>
          </cell>
          <cell r="E2256">
            <v>6</v>
          </cell>
        </row>
        <row r="2257">
          <cell r="D2257" t="str">
            <v>PacificRL001.0Y1W001</v>
          </cell>
          <cell r="E2257">
            <v>82.19</v>
          </cell>
        </row>
        <row r="2258">
          <cell r="D2258" t="str">
            <v>PacificRL001.0Y2W001</v>
          </cell>
          <cell r="E2258">
            <v>150.47999999999999</v>
          </cell>
        </row>
        <row r="2259">
          <cell r="D2259" t="str">
            <v>PacificRL001.0Y3W001</v>
          </cell>
          <cell r="E2259">
            <v>218.76</v>
          </cell>
        </row>
        <row r="2260">
          <cell r="D2260" t="str">
            <v>PacificRL001.0Y4W001</v>
          </cell>
          <cell r="E2260">
            <v>287.05</v>
          </cell>
        </row>
        <row r="2261">
          <cell r="D2261" t="str">
            <v>PacificRL001.0Y5W001</v>
          </cell>
          <cell r="E2261">
            <v>355.33</v>
          </cell>
        </row>
        <row r="2262">
          <cell r="D2262" t="str">
            <v>PacificRL001.0YXX001TEMPC</v>
          </cell>
          <cell r="E2262">
            <v>17.05</v>
          </cell>
        </row>
        <row r="2263">
          <cell r="D2263" t="str">
            <v>PacificRL001.5Y1W001</v>
          </cell>
          <cell r="E2263">
            <v>105.6</v>
          </cell>
        </row>
        <row r="2264">
          <cell r="D2264" t="str">
            <v>PacificRL001.5Y2W001</v>
          </cell>
          <cell r="E2264">
            <v>194.32</v>
          </cell>
        </row>
        <row r="2265">
          <cell r="D2265" t="str">
            <v>PacificRL001.5Y3W001</v>
          </cell>
          <cell r="E2265">
            <v>283.05</v>
          </cell>
        </row>
        <row r="2266">
          <cell r="D2266" t="str">
            <v>PacificRL001.5Y4W001</v>
          </cell>
          <cell r="E2266">
            <v>371.77</v>
          </cell>
        </row>
        <row r="2267">
          <cell r="D2267" t="str">
            <v>PacificRL001.5Y5W001</v>
          </cell>
          <cell r="E2267">
            <v>460.49</v>
          </cell>
        </row>
        <row r="2268">
          <cell r="D2268" t="str">
            <v>PacificRL001.5YXX001TEMPC</v>
          </cell>
          <cell r="E2268">
            <v>23.41</v>
          </cell>
        </row>
        <row r="2269">
          <cell r="D2269" t="str">
            <v>PacificRL002.0Y1W001</v>
          </cell>
          <cell r="E2269">
            <v>137.6</v>
          </cell>
        </row>
        <row r="2270">
          <cell r="D2270" t="str">
            <v>PacificRL002.0Y2W001</v>
          </cell>
          <cell r="E2270">
            <v>250.13</v>
          </cell>
        </row>
        <row r="2271">
          <cell r="D2271" t="str">
            <v>PacificRL002.0Y3W001</v>
          </cell>
          <cell r="E2271">
            <v>362.67</v>
          </cell>
        </row>
        <row r="2272">
          <cell r="D2272" t="str">
            <v>PacificRL002.0Y4W001</v>
          </cell>
          <cell r="E2272">
            <v>475.21</v>
          </cell>
        </row>
        <row r="2273">
          <cell r="D2273" t="str">
            <v>PacificRL002.0Y5W001</v>
          </cell>
          <cell r="E2273">
            <v>587.74</v>
          </cell>
        </row>
        <row r="2274">
          <cell r="D2274" t="str">
            <v>PacificRL002.0YXX001TEMPC</v>
          </cell>
          <cell r="E2274">
            <v>29.78</v>
          </cell>
        </row>
        <row r="2275">
          <cell r="D2275" t="str">
            <v>PacificRL003.0Y1W001</v>
          </cell>
          <cell r="E2275">
            <v>183.8</v>
          </cell>
        </row>
        <row r="2276">
          <cell r="D2276" t="str">
            <v>PacificRL003.0Y2W001</v>
          </cell>
          <cell r="E2276">
            <v>339.76</v>
          </cell>
        </row>
        <row r="2277">
          <cell r="D2277" t="str">
            <v>PacificRL003.0Y3W001</v>
          </cell>
          <cell r="E2277">
            <v>495.73</v>
          </cell>
        </row>
        <row r="2278">
          <cell r="D2278" t="str">
            <v>PacificRL003.0Y4W001</v>
          </cell>
          <cell r="E2278">
            <v>651.70000000000005</v>
          </cell>
        </row>
        <row r="2279">
          <cell r="D2279" t="str">
            <v>PacificRL003.0Y5W001</v>
          </cell>
          <cell r="E2279">
            <v>807.66</v>
          </cell>
        </row>
        <row r="2280">
          <cell r="D2280" t="str">
            <v>PacificRL004.0Y1W001</v>
          </cell>
          <cell r="E2280">
            <v>237.81</v>
          </cell>
        </row>
        <row r="2281">
          <cell r="D2281" t="str">
            <v>PacificRL004.0Y2W001</v>
          </cell>
          <cell r="E2281">
            <v>435.48</v>
          </cell>
        </row>
        <row r="2282">
          <cell r="D2282" t="str">
            <v>PacificRL004.0Y3W001</v>
          </cell>
          <cell r="E2282">
            <v>633.14</v>
          </cell>
        </row>
        <row r="2283">
          <cell r="D2283" t="str">
            <v>PacificRL004.0Y4W001</v>
          </cell>
          <cell r="E2283">
            <v>830.81</v>
          </cell>
        </row>
        <row r="2284">
          <cell r="D2284" t="str">
            <v>PacificRL004.0Y5W001</v>
          </cell>
          <cell r="E2284">
            <v>1028.47</v>
          </cell>
        </row>
        <row r="2285">
          <cell r="D2285" t="str">
            <v>PacificRL006.0Y1W001</v>
          </cell>
          <cell r="E2285">
            <v>324.16000000000003</v>
          </cell>
        </row>
        <row r="2286">
          <cell r="D2286" t="str">
            <v>PacificRL006.0Y2W001</v>
          </cell>
          <cell r="E2286">
            <v>597.78</v>
          </cell>
        </row>
        <row r="2287">
          <cell r="D2287" t="str">
            <v>PacificRL006.0Y3W001</v>
          </cell>
          <cell r="E2287">
            <v>871.39</v>
          </cell>
        </row>
        <row r="2288">
          <cell r="D2288" t="str">
            <v>PacificRL006.0Y4W001</v>
          </cell>
          <cell r="E2288">
            <v>1145</v>
          </cell>
        </row>
        <row r="2289">
          <cell r="D2289" t="str">
            <v>PacificRL006.0Y5W001</v>
          </cell>
          <cell r="E2289">
            <v>1418.61</v>
          </cell>
        </row>
        <row r="2290">
          <cell r="D2290" t="str">
            <v>PacificRL032.0G1W001COMM</v>
          </cell>
          <cell r="E2290">
            <v>13.79</v>
          </cell>
        </row>
        <row r="2291">
          <cell r="D2291" t="str">
            <v>PacificRL032.0G1W002COMM</v>
          </cell>
          <cell r="E2291">
            <v>22.26</v>
          </cell>
        </row>
        <row r="2292">
          <cell r="D2292" t="str">
            <v>PacificRL032.0G1W003COMM</v>
          </cell>
          <cell r="E2292">
            <v>33.380000000000003</v>
          </cell>
        </row>
        <row r="2293">
          <cell r="D2293" t="str">
            <v>PacificRL032.0G1W004COMM</v>
          </cell>
          <cell r="E2293">
            <v>44.51</v>
          </cell>
        </row>
        <row r="2294">
          <cell r="D2294" t="str">
            <v>PacificRL032.0G1W005COMM</v>
          </cell>
          <cell r="E2294">
            <v>55.64</v>
          </cell>
        </row>
        <row r="2295">
          <cell r="D2295" t="str">
            <v>PacificRL035.0G1W001COMM</v>
          </cell>
          <cell r="E2295">
            <v>14.21</v>
          </cell>
        </row>
        <row r="2296">
          <cell r="D2296" t="str">
            <v>PacificRL096.0G1W001FOOD</v>
          </cell>
          <cell r="E2296">
            <v>21.19</v>
          </cell>
        </row>
        <row r="2297">
          <cell r="D2297" t="str">
            <v>PacificRL096.0GEO001FOOD</v>
          </cell>
          <cell r="E2297">
            <v>10.59</v>
          </cell>
        </row>
        <row r="2298">
          <cell r="D2298" t="str">
            <v>PacificROLL1W-COMM</v>
          </cell>
          <cell r="E2298">
            <v>11.08</v>
          </cell>
        </row>
        <row r="2299">
          <cell r="D2299" t="str">
            <v>PacificROLL2W-COMM</v>
          </cell>
          <cell r="E2299">
            <v>22.17</v>
          </cell>
        </row>
        <row r="2300">
          <cell r="D2300" t="str">
            <v>PacificROLL3W-COMM</v>
          </cell>
          <cell r="E2300">
            <v>33.25</v>
          </cell>
        </row>
        <row r="2301">
          <cell r="D2301" t="str">
            <v>PacificROLL4W-COMM</v>
          </cell>
          <cell r="E2301">
            <v>44.34</v>
          </cell>
        </row>
        <row r="2302">
          <cell r="D2302" t="str">
            <v>PacificROLL5W-COMM</v>
          </cell>
          <cell r="E2302">
            <v>55.42</v>
          </cell>
        </row>
        <row r="2303">
          <cell r="D2303" t="str">
            <v>PacificRTRNCAN-COMM</v>
          </cell>
          <cell r="E2303">
            <v>5.88</v>
          </cell>
        </row>
        <row r="2304">
          <cell r="D2304" t="str">
            <v>PacificRTRNCART65-COMM</v>
          </cell>
          <cell r="E2304">
            <v>5.88</v>
          </cell>
        </row>
        <row r="2305">
          <cell r="D2305" t="str">
            <v>PacificRTRNCART95-COMM</v>
          </cell>
          <cell r="E2305">
            <v>5.88</v>
          </cell>
        </row>
        <row r="2306">
          <cell r="D2306" t="str">
            <v>PacificRTRNCART-COMM</v>
          </cell>
          <cell r="E2306">
            <v>5.88</v>
          </cell>
        </row>
        <row r="2307">
          <cell r="D2307" t="str">
            <v>PacificRTRNTRIP1.5-COMM</v>
          </cell>
          <cell r="E2307">
            <v>15.35</v>
          </cell>
        </row>
        <row r="2308">
          <cell r="D2308" t="str">
            <v>PacificRTRNTRIP1-COMM</v>
          </cell>
          <cell r="E2308">
            <v>15.35</v>
          </cell>
        </row>
        <row r="2309">
          <cell r="D2309" t="str">
            <v>PacificRTRNTRIP2-COMM</v>
          </cell>
          <cell r="E2309">
            <v>15.35</v>
          </cell>
        </row>
        <row r="2310">
          <cell r="D2310" t="str">
            <v>PacificRTRNTRIP3-COMM</v>
          </cell>
          <cell r="E2310">
            <v>15.35</v>
          </cell>
        </row>
        <row r="2311">
          <cell r="D2311" t="str">
            <v>PacificRTRNTRIP4-COMM</v>
          </cell>
          <cell r="E2311">
            <v>15.35</v>
          </cell>
        </row>
        <row r="2312">
          <cell r="D2312" t="str">
            <v>PacificRTRNTRIP5-COMM</v>
          </cell>
          <cell r="E2312">
            <v>15.35</v>
          </cell>
        </row>
        <row r="2313">
          <cell r="D2313" t="str">
            <v>PacificRTRNTRIP6-COMM</v>
          </cell>
          <cell r="E2313">
            <v>15.35</v>
          </cell>
        </row>
        <row r="2314">
          <cell r="D2314" t="str">
            <v>PacificSL035.0G1W001COMM</v>
          </cell>
          <cell r="E2314">
            <v>14.21</v>
          </cell>
        </row>
        <row r="2315">
          <cell r="D2315" t="str">
            <v>PacificSL065.0G1W001COMM</v>
          </cell>
          <cell r="E2315">
            <v>21</v>
          </cell>
        </row>
        <row r="2316">
          <cell r="D2316" t="str">
            <v>PacificSL065.0G2W001COMM</v>
          </cell>
          <cell r="E2316">
            <v>42</v>
          </cell>
        </row>
        <row r="2317">
          <cell r="D2317" t="str">
            <v>PacificSL095.0G1W001COMM</v>
          </cell>
          <cell r="E2317">
            <v>28.1</v>
          </cell>
        </row>
        <row r="2318">
          <cell r="D2318" t="str">
            <v>PacificSL095.0G2W001COMM</v>
          </cell>
          <cell r="E2318">
            <v>56.2</v>
          </cell>
        </row>
        <row r="2319">
          <cell r="D2319" t="str">
            <v>PacificSL095.0G3W001COMM</v>
          </cell>
          <cell r="E2319">
            <v>84.31</v>
          </cell>
        </row>
        <row r="2320">
          <cell r="D2320" t="str">
            <v>PacificSL096.0G1W001SSCOMM</v>
          </cell>
          <cell r="E2320">
            <v>27.82</v>
          </cell>
        </row>
        <row r="2321">
          <cell r="D2321" t="str">
            <v>PacificSP35-COMM</v>
          </cell>
          <cell r="E2321">
            <v>11.73</v>
          </cell>
        </row>
        <row r="2322">
          <cell r="D2322" t="str">
            <v>PacificSP65-COMM</v>
          </cell>
          <cell r="E2322">
            <v>15.38</v>
          </cell>
        </row>
        <row r="2323">
          <cell r="D2323" t="str">
            <v>PacificSP95-COMM</v>
          </cell>
          <cell r="E2323">
            <v>19.03</v>
          </cell>
        </row>
        <row r="2324">
          <cell r="D2324" t="str">
            <v>PacificTIRE-COMM</v>
          </cell>
          <cell r="E2324">
            <v>10.23</v>
          </cell>
        </row>
        <row r="2325">
          <cell r="D2325" t="str">
            <v>PacificTIRELG-COMM</v>
          </cell>
          <cell r="E2325">
            <v>10.23</v>
          </cell>
        </row>
        <row r="2326">
          <cell r="D2326" t="str">
            <v>PacificTIRESM-COMM</v>
          </cell>
          <cell r="E2326">
            <v>10.23</v>
          </cell>
        </row>
        <row r="2327">
          <cell r="D2327" t="str">
            <v>PacificWI1-COMM</v>
          </cell>
          <cell r="E2327">
            <v>1.95</v>
          </cell>
        </row>
        <row r="2328">
          <cell r="D2328" t="str">
            <v>PacificWI2-COMM</v>
          </cell>
          <cell r="E2328">
            <v>3.59</v>
          </cell>
        </row>
        <row r="2329">
          <cell r="D2329" t="str">
            <v>PacificWI3-COMM</v>
          </cell>
          <cell r="E2329">
            <v>5.24</v>
          </cell>
        </row>
        <row r="2330">
          <cell r="D2330" t="str">
            <v>PacificWI4-COMM</v>
          </cell>
          <cell r="E2330">
            <v>6.88</v>
          </cell>
        </row>
        <row r="2331">
          <cell r="D2331" t="str">
            <v>PacificWI5-COMM</v>
          </cell>
          <cell r="E2331">
            <v>8.5299999999999994</v>
          </cell>
        </row>
        <row r="2332">
          <cell r="D2332" t="str">
            <v>PacificWI6-COMM</v>
          </cell>
          <cell r="E2332">
            <v>10.18</v>
          </cell>
        </row>
        <row r="2333">
          <cell r="D2333" t="str">
            <v>PacificWI7-COMM</v>
          </cell>
          <cell r="E2333">
            <v>11.82</v>
          </cell>
        </row>
        <row r="2334">
          <cell r="D2334" t="str">
            <v>PacificWI8-COMM</v>
          </cell>
          <cell r="E2334">
            <v>13.47</v>
          </cell>
        </row>
        <row r="2335">
          <cell r="D2335" t="str">
            <v>PacificWI9-COMM</v>
          </cell>
          <cell r="E2335">
            <v>15.11</v>
          </cell>
        </row>
        <row r="2336">
          <cell r="D2336" t="str">
            <v>PacificCOMMERCIAL RECYCLE</v>
          </cell>
          <cell r="E2336" t="str">
            <v>Billcycle</v>
          </cell>
        </row>
        <row r="2337">
          <cell r="D2337" t="str">
            <v>PacificBULKOCC-COMM</v>
          </cell>
          <cell r="E2337">
            <v>12</v>
          </cell>
        </row>
        <row r="2338">
          <cell r="D2338" t="str">
            <v>PacificCANCOUNTREC-COMM</v>
          </cell>
          <cell r="E2338">
            <v>4.8499999999999996</v>
          </cell>
        </row>
        <row r="2339">
          <cell r="D2339" t="str">
            <v>PacificCLEAN1.5REC-COMM</v>
          </cell>
          <cell r="E2339">
            <v>24.89</v>
          </cell>
        </row>
        <row r="2340">
          <cell r="D2340" t="str">
            <v>PacificCLEAN1REC-COMM</v>
          </cell>
          <cell r="E2340">
            <v>24.89</v>
          </cell>
        </row>
        <row r="2341">
          <cell r="D2341" t="str">
            <v>PacificCLEAN2REC-COMM</v>
          </cell>
          <cell r="E2341">
            <v>24.89</v>
          </cell>
        </row>
        <row r="2342">
          <cell r="D2342" t="str">
            <v>PacificCLEAN3REC-COMM</v>
          </cell>
          <cell r="E2342">
            <v>24.89</v>
          </cell>
        </row>
        <row r="2343">
          <cell r="D2343" t="str">
            <v>PacificCLEAN4REC-COMM</v>
          </cell>
          <cell r="E2343">
            <v>40.43</v>
          </cell>
        </row>
        <row r="2344">
          <cell r="D2344" t="str">
            <v>PacificCLEAN5REC-COMM</v>
          </cell>
          <cell r="E2344">
            <v>46.73</v>
          </cell>
        </row>
        <row r="2345">
          <cell r="D2345" t="str">
            <v>PacificCLEAN64REC-COMM</v>
          </cell>
          <cell r="E2345">
            <v>23.1</v>
          </cell>
        </row>
        <row r="2346">
          <cell r="D2346" t="str">
            <v>PacificCLEAN6REC-COMM</v>
          </cell>
          <cell r="E2346">
            <v>51.98</v>
          </cell>
        </row>
        <row r="2347">
          <cell r="D2347" t="str">
            <v>PacificCLEAN96REC-COMM</v>
          </cell>
          <cell r="E2347">
            <v>23.1</v>
          </cell>
        </row>
        <row r="2348">
          <cell r="D2348" t="str">
            <v>PacificCLEANRECOVER1.5-COMM</v>
          </cell>
          <cell r="E2348">
            <v>50.85</v>
          </cell>
        </row>
        <row r="2349">
          <cell r="D2349" t="str">
            <v>PacificCLEANRECOVER1-COMM</v>
          </cell>
          <cell r="E2349">
            <v>44.97</v>
          </cell>
        </row>
        <row r="2350">
          <cell r="D2350" t="str">
            <v>PacificCLEANRECOVER2-COMM</v>
          </cell>
          <cell r="E2350">
            <v>57.02</v>
          </cell>
        </row>
        <row r="2351">
          <cell r="D2351" t="str">
            <v>PacificCLEANRECOVER3-COMM</v>
          </cell>
          <cell r="E2351">
            <v>75.84</v>
          </cell>
        </row>
        <row r="2352">
          <cell r="D2352" t="str">
            <v>PacificCLEANRECOVER4-COMM</v>
          </cell>
          <cell r="E2352">
            <v>94.65</v>
          </cell>
        </row>
        <row r="2353">
          <cell r="D2353" t="str">
            <v>PacificCLEANRECOVER5-COMM</v>
          </cell>
          <cell r="E2353">
            <v>114.45</v>
          </cell>
        </row>
        <row r="2354">
          <cell r="D2354" t="str">
            <v>PacificCLEANRECOVER64-COMM</v>
          </cell>
          <cell r="E2354">
            <v>42.39</v>
          </cell>
        </row>
        <row r="2355">
          <cell r="D2355" t="str">
            <v>PacificCLEANRECOVER6-COMM</v>
          </cell>
          <cell r="E2355">
            <v>0</v>
          </cell>
        </row>
        <row r="2356">
          <cell r="D2356" t="str">
            <v>PacificCLEANRECOVER96-COMM</v>
          </cell>
          <cell r="E2356">
            <v>42.39</v>
          </cell>
        </row>
        <row r="2357">
          <cell r="D2357" t="str">
            <v>PacificEP1.5OCC-COMM</v>
          </cell>
          <cell r="E2357">
            <v>72.099999999999994</v>
          </cell>
        </row>
        <row r="2358">
          <cell r="D2358" t="str">
            <v>PacificEP1.5PAPER-COMM</v>
          </cell>
          <cell r="E2358">
            <v>69.7</v>
          </cell>
        </row>
        <row r="2359">
          <cell r="D2359" t="str">
            <v>PacificEP1.5SSR-COMM</v>
          </cell>
          <cell r="E2359">
            <v>101.94</v>
          </cell>
        </row>
        <row r="2360">
          <cell r="D2360" t="str">
            <v>PacificEP1OCC-COMM</v>
          </cell>
          <cell r="E2360">
            <v>65.099999999999994</v>
          </cell>
        </row>
        <row r="2361">
          <cell r="D2361" t="str">
            <v>PacificEP1PAPER-COMM</v>
          </cell>
          <cell r="E2361">
            <v>45.56</v>
          </cell>
        </row>
        <row r="2362">
          <cell r="D2362" t="str">
            <v>PacificEP1SSR-COMM</v>
          </cell>
          <cell r="E2362">
            <v>84.26</v>
          </cell>
        </row>
        <row r="2363">
          <cell r="D2363" t="str">
            <v>PacificEP2OCC-COMM</v>
          </cell>
          <cell r="E2363">
            <v>87.1</v>
          </cell>
        </row>
        <row r="2364">
          <cell r="D2364" t="str">
            <v>PacificEP2PAPER-COMM</v>
          </cell>
          <cell r="E2364">
            <v>75.849999999999994</v>
          </cell>
        </row>
        <row r="2365">
          <cell r="D2365" t="str">
            <v>PacificEP2SSR-COMM</v>
          </cell>
          <cell r="E2365">
            <v>126.5</v>
          </cell>
        </row>
        <row r="2366">
          <cell r="D2366" t="str">
            <v>PacificEP3OCC-COMM</v>
          </cell>
          <cell r="E2366">
            <v>110.1</v>
          </cell>
        </row>
        <row r="2367">
          <cell r="D2367" t="str">
            <v>PacificEP4OCC-COMM</v>
          </cell>
          <cell r="E2367">
            <v>136.1</v>
          </cell>
        </row>
        <row r="2368">
          <cell r="D2368" t="str">
            <v>PacificEP5OCC-COMM</v>
          </cell>
          <cell r="E2368">
            <v>155.1</v>
          </cell>
        </row>
        <row r="2369">
          <cell r="D2369" t="str">
            <v>PacificEP64SS-COMM</v>
          </cell>
          <cell r="E2369">
            <v>43.26</v>
          </cell>
        </row>
        <row r="2370">
          <cell r="D2370" t="str">
            <v>PacificEP6OCC-COMM</v>
          </cell>
          <cell r="E2370">
            <v>175.1</v>
          </cell>
        </row>
        <row r="2371">
          <cell r="D2371" t="str">
            <v>PacificEP96GLASS-COMM</v>
          </cell>
          <cell r="E2371">
            <v>45.15</v>
          </cell>
        </row>
        <row r="2372">
          <cell r="D2372" t="str">
            <v>PacificEP96PAPER-COMM</v>
          </cell>
          <cell r="E2372">
            <v>35.33</v>
          </cell>
        </row>
        <row r="2373">
          <cell r="D2373" t="str">
            <v>PacificEP96SSR-COMM</v>
          </cell>
          <cell r="E2373">
            <v>43.26</v>
          </cell>
        </row>
        <row r="2374">
          <cell r="D2374" t="str">
            <v>PacificEXTRA1.5PAPER-COMM</v>
          </cell>
          <cell r="E2374">
            <v>20.52</v>
          </cell>
        </row>
        <row r="2375">
          <cell r="D2375" t="str">
            <v>PacificEXTRA1.5SS-COMM</v>
          </cell>
          <cell r="E2375">
            <v>21.24</v>
          </cell>
        </row>
        <row r="2376">
          <cell r="D2376" t="str">
            <v>PacificEXTRA1PAPER-COMM</v>
          </cell>
          <cell r="E2376">
            <v>14.04</v>
          </cell>
        </row>
        <row r="2377">
          <cell r="D2377" t="str">
            <v>PacificEXTRA1SS-COMM</v>
          </cell>
          <cell r="E2377">
            <v>16.600000000000001</v>
          </cell>
        </row>
        <row r="2378">
          <cell r="D2378" t="str">
            <v>PacificEXTRA2PAPER-COMM</v>
          </cell>
          <cell r="E2378">
            <v>25.37</v>
          </cell>
        </row>
        <row r="2379">
          <cell r="D2379" t="str">
            <v>PacificEXTRA2SS-COMM</v>
          </cell>
          <cell r="E2379">
            <v>27.69</v>
          </cell>
        </row>
        <row r="2380">
          <cell r="D2380" t="str">
            <v>PacificEXTRA96FOOD-COMM</v>
          </cell>
          <cell r="E2380">
            <v>10.59</v>
          </cell>
        </row>
        <row r="2381">
          <cell r="D2381" t="str">
            <v>PacificEXTRA96GLS-COMM</v>
          </cell>
          <cell r="E2381">
            <v>24.15</v>
          </cell>
        </row>
        <row r="2382">
          <cell r="D2382" t="str">
            <v>PacificEXTRA96PAPER-COMM</v>
          </cell>
          <cell r="E2382">
            <v>7.02</v>
          </cell>
        </row>
        <row r="2383">
          <cell r="D2383" t="str">
            <v>PacificEXTRA96SS-COMM</v>
          </cell>
          <cell r="E2383">
            <v>8.3000000000000007</v>
          </cell>
        </row>
        <row r="2384">
          <cell r="D2384" t="str">
            <v>PacificEXTRAYDGRECOCC-COMM</v>
          </cell>
          <cell r="E2384">
            <v>10</v>
          </cell>
        </row>
        <row r="2385">
          <cell r="D2385" t="str">
            <v>PacificFL001.0Y1M001BOCC</v>
          </cell>
          <cell r="E2385">
            <v>42</v>
          </cell>
        </row>
        <row r="2386">
          <cell r="D2386" t="str">
            <v>PacificFL001.0Y1M001SS</v>
          </cell>
          <cell r="E2386">
            <v>63.26</v>
          </cell>
        </row>
        <row r="2387">
          <cell r="D2387" t="str">
            <v>PacificFL001.0Y1W001BOCC</v>
          </cell>
          <cell r="E2387">
            <v>42</v>
          </cell>
        </row>
        <row r="2388">
          <cell r="D2388" t="str">
            <v>PacificFL001.0Y1W001SS</v>
          </cell>
          <cell r="E2388">
            <v>79.08</v>
          </cell>
        </row>
        <row r="2389">
          <cell r="D2389" t="str">
            <v>PacificFL001.0Y2W001BOCC</v>
          </cell>
          <cell r="E2389">
            <v>70</v>
          </cell>
        </row>
        <row r="2390">
          <cell r="D2390" t="str">
            <v>PacificFL001.0Y3W001BOCC</v>
          </cell>
          <cell r="E2390">
            <v>101</v>
          </cell>
        </row>
        <row r="2391">
          <cell r="D2391" t="str">
            <v>PacificFL001.0Y4W001BOCC</v>
          </cell>
          <cell r="E2391">
            <v>133</v>
          </cell>
        </row>
        <row r="2392">
          <cell r="D2392" t="str">
            <v>PacificFL001.0Y5W001BOCC</v>
          </cell>
          <cell r="E2392">
            <v>164</v>
          </cell>
        </row>
        <row r="2393">
          <cell r="D2393" t="str">
            <v>PacificFL001.0YEO001BOCC</v>
          </cell>
          <cell r="E2393">
            <v>42</v>
          </cell>
        </row>
        <row r="2394">
          <cell r="D2394" t="str">
            <v>PacificFL001.0YEO001SS</v>
          </cell>
          <cell r="E2394">
            <v>63.26</v>
          </cell>
        </row>
        <row r="2395">
          <cell r="D2395" t="str">
            <v>PacificFL001.5Y1M001BOCC</v>
          </cell>
          <cell r="E2395">
            <v>49</v>
          </cell>
        </row>
        <row r="2396">
          <cell r="D2396" t="str">
            <v>PacificFL001.5Y1M001SS</v>
          </cell>
          <cell r="E2396">
            <v>80.94</v>
          </cell>
        </row>
        <row r="2397">
          <cell r="D2397" t="str">
            <v>PacificFL001.5Y1W001BOCC</v>
          </cell>
          <cell r="E2397">
            <v>49</v>
          </cell>
        </row>
        <row r="2398">
          <cell r="D2398" t="str">
            <v>PacificFL001.5Y1W001GW</v>
          </cell>
          <cell r="E2398">
            <v>65</v>
          </cell>
        </row>
        <row r="2399">
          <cell r="D2399" t="str">
            <v>PacificFL001.5Y1W001SS</v>
          </cell>
          <cell r="E2399">
            <v>101.18</v>
          </cell>
        </row>
        <row r="2400">
          <cell r="D2400" t="str">
            <v>PacificFL001.5Y2W001BOCC</v>
          </cell>
          <cell r="E2400">
            <v>89</v>
          </cell>
        </row>
        <row r="2401">
          <cell r="D2401" t="str">
            <v>PacificFL001.5Y3W001BOCC</v>
          </cell>
          <cell r="E2401">
            <v>129</v>
          </cell>
        </row>
        <row r="2402">
          <cell r="D2402" t="str">
            <v>PacificFL001.5Y4W001BOCC</v>
          </cell>
          <cell r="E2402">
            <v>168</v>
          </cell>
        </row>
        <row r="2403">
          <cell r="D2403" t="str">
            <v>PacificFL001.5Y5W001BOCC</v>
          </cell>
          <cell r="E2403">
            <v>208</v>
          </cell>
        </row>
        <row r="2404">
          <cell r="D2404" t="str">
            <v>PacificFL001.5YEO001BOCC</v>
          </cell>
          <cell r="E2404">
            <v>49</v>
          </cell>
        </row>
        <row r="2405">
          <cell r="D2405" t="str">
            <v>PacificFL001.5YEO001GW</v>
          </cell>
          <cell r="E2405">
            <v>47.45</v>
          </cell>
        </row>
        <row r="2406">
          <cell r="D2406" t="str">
            <v>PacificFL001.5YEO001SS</v>
          </cell>
          <cell r="E2406">
            <v>80.94</v>
          </cell>
        </row>
        <row r="2407">
          <cell r="D2407" t="str">
            <v>PacificFL002.0Y1M001BOCC</v>
          </cell>
          <cell r="E2407">
            <v>64</v>
          </cell>
        </row>
        <row r="2408">
          <cell r="D2408" t="str">
            <v>PacificFL002.0Y1M001SS</v>
          </cell>
          <cell r="E2408">
            <v>105.5</v>
          </cell>
        </row>
        <row r="2409">
          <cell r="D2409" t="str">
            <v>PacificFL002.0Y1W001BOCC</v>
          </cell>
          <cell r="E2409">
            <v>32</v>
          </cell>
        </row>
        <row r="2410">
          <cell r="D2410" t="str">
            <v>PacificFL002.0Y1W001OCC</v>
          </cell>
          <cell r="E2410">
            <v>64</v>
          </cell>
        </row>
        <row r="2411">
          <cell r="D2411" t="str">
            <v>PacificFL002.0Y1W001SS</v>
          </cell>
          <cell r="E2411">
            <v>131.88</v>
          </cell>
        </row>
        <row r="2412">
          <cell r="D2412" t="str">
            <v>PacificFL002.0Y2W001BOCC</v>
          </cell>
          <cell r="E2412">
            <v>57</v>
          </cell>
        </row>
        <row r="2413">
          <cell r="D2413" t="str">
            <v>PacificFL002.0Y2W001OCC</v>
          </cell>
          <cell r="E2413">
            <v>114</v>
          </cell>
        </row>
        <row r="2414">
          <cell r="D2414" t="str">
            <v>PacificFL002.0Y2W001SS</v>
          </cell>
          <cell r="E2414">
            <v>263.76</v>
          </cell>
        </row>
        <row r="2415">
          <cell r="D2415" t="str">
            <v>PacificFL002.0Y3W001BOCC</v>
          </cell>
          <cell r="E2415">
            <v>82</v>
          </cell>
        </row>
        <row r="2416">
          <cell r="D2416" t="str">
            <v>PacificFL002.0Y3W001OCC</v>
          </cell>
          <cell r="E2416">
            <v>164</v>
          </cell>
        </row>
        <row r="2417">
          <cell r="D2417" t="str">
            <v>PacificFL002.0Y3W001SS</v>
          </cell>
          <cell r="E2417">
            <v>395.64</v>
          </cell>
        </row>
        <row r="2418">
          <cell r="D2418" t="str">
            <v>PacificFL002.0Y4W001BOCC</v>
          </cell>
          <cell r="E2418">
            <v>107.5</v>
          </cell>
        </row>
        <row r="2419">
          <cell r="D2419" t="str">
            <v>PacificFL002.0Y4W001OCC</v>
          </cell>
          <cell r="E2419">
            <v>215</v>
          </cell>
        </row>
        <row r="2420">
          <cell r="D2420" t="str">
            <v>PacificFL002.0Y5W001BOCC</v>
          </cell>
          <cell r="E2420">
            <v>132.5</v>
          </cell>
        </row>
        <row r="2421">
          <cell r="D2421" t="str">
            <v>PacificFL002.0YEO001BOCC</v>
          </cell>
          <cell r="E2421">
            <v>64</v>
          </cell>
        </row>
        <row r="2422">
          <cell r="D2422" t="str">
            <v>PacificFL002.0YEO001SS</v>
          </cell>
          <cell r="E2422">
            <v>105.5</v>
          </cell>
        </row>
        <row r="2423">
          <cell r="D2423" t="str">
            <v>PacificFL003.0Y1W001OCC</v>
          </cell>
          <cell r="E2423">
            <v>87</v>
          </cell>
        </row>
        <row r="2424">
          <cell r="D2424" t="str">
            <v>PacificFL003.0Y2W001OCC</v>
          </cell>
          <cell r="E2424">
            <v>161</v>
          </cell>
        </row>
        <row r="2425">
          <cell r="D2425" t="str">
            <v>PacificFL003.0Y3W001OCC</v>
          </cell>
          <cell r="E2425">
            <v>236</v>
          </cell>
        </row>
        <row r="2426">
          <cell r="D2426" t="str">
            <v>PacificFL003.0Y4W001OCC</v>
          </cell>
          <cell r="E2426">
            <v>310</v>
          </cell>
        </row>
        <row r="2427">
          <cell r="D2427" t="str">
            <v>PacificFL003.0Y5W001OCC</v>
          </cell>
          <cell r="E2427">
            <v>384</v>
          </cell>
        </row>
        <row r="2428">
          <cell r="D2428" t="str">
            <v>PacificFL004.0Y1W001OCC</v>
          </cell>
          <cell r="E2428">
            <v>113</v>
          </cell>
        </row>
        <row r="2429">
          <cell r="D2429" t="str">
            <v>PacificFL004.0Y2W001OCC</v>
          </cell>
          <cell r="E2429">
            <v>207</v>
          </cell>
        </row>
        <row r="2430">
          <cell r="D2430" t="str">
            <v>PacificFL004.0Y3W001OCC</v>
          </cell>
          <cell r="E2430">
            <v>301</v>
          </cell>
        </row>
        <row r="2431">
          <cell r="D2431" t="str">
            <v>PacificFL004.0Y4W001OCC</v>
          </cell>
          <cell r="E2431">
            <v>395</v>
          </cell>
        </row>
        <row r="2432">
          <cell r="D2432" t="str">
            <v>PacificFL004.0Y5W001OCC</v>
          </cell>
          <cell r="E2432">
            <v>489</v>
          </cell>
        </row>
        <row r="2433">
          <cell r="D2433" t="str">
            <v>PacificFL005.0Y1M001BOCC</v>
          </cell>
          <cell r="E2433">
            <v>132</v>
          </cell>
        </row>
        <row r="2434">
          <cell r="D2434" t="str">
            <v>PacificFL005.0Y1M001OCC</v>
          </cell>
          <cell r="E2434">
            <v>132</v>
          </cell>
        </row>
        <row r="2435">
          <cell r="D2435" t="str">
            <v>PacificFL005.0Y1W001BOCC</v>
          </cell>
          <cell r="E2435">
            <v>66</v>
          </cell>
        </row>
        <row r="2436">
          <cell r="D2436" t="str">
            <v>PacificFL005.0Y1W001OCC</v>
          </cell>
          <cell r="E2436">
            <v>132</v>
          </cell>
        </row>
        <row r="2437">
          <cell r="D2437" t="str">
            <v>PacificFL005.0Y2W001BOCC</v>
          </cell>
          <cell r="E2437">
            <v>118.5</v>
          </cell>
        </row>
        <row r="2438">
          <cell r="D2438" t="str">
            <v>PacificFL005.0Y2W001OCC</v>
          </cell>
          <cell r="E2438">
            <v>237</v>
          </cell>
        </row>
        <row r="2439">
          <cell r="D2439" t="str">
            <v>PacificFL005.0Y3W001BOCC</v>
          </cell>
          <cell r="E2439">
            <v>171</v>
          </cell>
        </row>
        <row r="2440">
          <cell r="D2440" t="str">
            <v>PacificFL005.0Y3W001OCC</v>
          </cell>
          <cell r="E2440">
            <v>342</v>
          </cell>
        </row>
        <row r="2441">
          <cell r="D2441" t="str">
            <v>PacificFL005.0Y4W001BOCC</v>
          </cell>
          <cell r="E2441">
            <v>223</v>
          </cell>
        </row>
        <row r="2442">
          <cell r="D2442" t="str">
            <v>PacificFL005.0Y4W001OCC</v>
          </cell>
          <cell r="E2442">
            <v>446</v>
          </cell>
        </row>
        <row r="2443">
          <cell r="D2443" t="str">
            <v>PacificFL005.0Y5W001BOCC</v>
          </cell>
          <cell r="E2443">
            <v>262.5</v>
          </cell>
        </row>
        <row r="2444">
          <cell r="D2444" t="str">
            <v>PacificFL005.0Y5W001OCC</v>
          </cell>
          <cell r="E2444">
            <v>525</v>
          </cell>
        </row>
        <row r="2445">
          <cell r="D2445" t="str">
            <v>PacificFL005.0YEO001BOCC</v>
          </cell>
          <cell r="E2445">
            <v>132</v>
          </cell>
        </row>
        <row r="2446">
          <cell r="D2446" t="str">
            <v>PacificFL005.0YEO001OCC</v>
          </cell>
          <cell r="E2446">
            <v>132</v>
          </cell>
        </row>
        <row r="2447">
          <cell r="D2447" t="str">
            <v>PacificFL006.0Y1M001BOCC</v>
          </cell>
          <cell r="E2447">
            <v>151</v>
          </cell>
        </row>
        <row r="2448">
          <cell r="D2448" t="str">
            <v>PacificFL006.0Y1W001BOCC</v>
          </cell>
          <cell r="E2448">
            <v>151</v>
          </cell>
        </row>
        <row r="2449">
          <cell r="D2449" t="str">
            <v>PacificFL006.0Y2W001BOCC</v>
          </cell>
          <cell r="E2449">
            <v>242</v>
          </cell>
        </row>
        <row r="2450">
          <cell r="D2450" t="str">
            <v>PacificFL006.0Y3W001BOCC</v>
          </cell>
          <cell r="E2450">
            <v>411</v>
          </cell>
        </row>
        <row r="2451">
          <cell r="D2451" t="str">
            <v>PacificFL006.0Y4W001BOCC</v>
          </cell>
          <cell r="E2451">
            <v>727</v>
          </cell>
        </row>
        <row r="2452">
          <cell r="D2452" t="str">
            <v>PacificFL006.0Y5W001BOCC</v>
          </cell>
          <cell r="E2452">
            <v>1345</v>
          </cell>
        </row>
        <row r="2453">
          <cell r="D2453" t="str">
            <v>PacificFL006.0YEO001BOCC</v>
          </cell>
          <cell r="E2453">
            <v>151</v>
          </cell>
        </row>
        <row r="2454">
          <cell r="D2454" t="str">
            <v>PacificLCKRECC</v>
          </cell>
          <cell r="E2454">
            <v>5.25</v>
          </cell>
        </row>
        <row r="2455">
          <cell r="D2455" t="str">
            <v>PacificMFNBINS</v>
          </cell>
          <cell r="E2455">
            <v>4.12</v>
          </cell>
        </row>
        <row r="2456">
          <cell r="D2456" t="str">
            <v>PacificMFWBINS</v>
          </cell>
          <cell r="E2456">
            <v>4.12</v>
          </cell>
        </row>
        <row r="2457">
          <cell r="D2457" t="str">
            <v>PacificPALLETS-COMM</v>
          </cell>
          <cell r="E2457">
            <v>10.5</v>
          </cell>
        </row>
        <row r="2458">
          <cell r="D2458" t="str">
            <v>PacificRECDESK</v>
          </cell>
          <cell r="E2458">
            <v>1</v>
          </cell>
        </row>
        <row r="2459">
          <cell r="D2459" t="str">
            <v>PacificRECTOTES</v>
          </cell>
          <cell r="E2459">
            <v>0.5</v>
          </cell>
        </row>
        <row r="2460">
          <cell r="D2460" t="str">
            <v>PacificREDELCOMREC-COMM</v>
          </cell>
          <cell r="E2460">
            <v>50</v>
          </cell>
        </row>
        <row r="2461">
          <cell r="D2461" t="str">
            <v>PacificRELOREC-COMM</v>
          </cell>
          <cell r="E2461">
            <v>0</v>
          </cell>
        </row>
        <row r="2462">
          <cell r="D2462" t="str">
            <v>PacificRENTDAYREC-RO</v>
          </cell>
          <cell r="E2462">
            <v>1.67</v>
          </cell>
        </row>
        <row r="2463">
          <cell r="D2463" t="str">
            <v>PacificRENTRECCNT-COMM</v>
          </cell>
          <cell r="E2463">
            <v>6</v>
          </cell>
        </row>
        <row r="2464">
          <cell r="D2464" t="str">
            <v>PacificRL001.0Y1M001OP</v>
          </cell>
          <cell r="E2464">
            <v>24.56</v>
          </cell>
        </row>
        <row r="2465">
          <cell r="D2465" t="str">
            <v>PacificRL001.0Y1W001OP</v>
          </cell>
          <cell r="E2465">
            <v>60.77</v>
          </cell>
        </row>
        <row r="2466">
          <cell r="D2466" t="str">
            <v>PacificRL001.0YEO001OP</v>
          </cell>
          <cell r="E2466">
            <v>37.979999999999997</v>
          </cell>
        </row>
        <row r="2467">
          <cell r="D2467" t="str">
            <v>PacificRL001.5Y1M001OP</v>
          </cell>
          <cell r="E2467">
            <v>48.7</v>
          </cell>
        </row>
        <row r="2468">
          <cell r="D2468" t="str">
            <v>PacificRL001.5Y1W001OP</v>
          </cell>
          <cell r="E2468">
            <v>88.82</v>
          </cell>
        </row>
        <row r="2469">
          <cell r="D2469" t="str">
            <v>PacificRL001.5YEO001OP</v>
          </cell>
          <cell r="E2469">
            <v>65.739999999999995</v>
          </cell>
        </row>
        <row r="2470">
          <cell r="D2470" t="str">
            <v>PacificRL002.0Y1M001OCC</v>
          </cell>
          <cell r="E2470">
            <v>64</v>
          </cell>
        </row>
        <row r="2471">
          <cell r="D2471" t="str">
            <v>PacificRL002.0Y1M001OP</v>
          </cell>
          <cell r="E2471">
            <v>54.85</v>
          </cell>
        </row>
        <row r="2472">
          <cell r="D2472" t="str">
            <v>PacificRL002.0Y1W001OCC</v>
          </cell>
          <cell r="E2472">
            <v>64</v>
          </cell>
        </row>
        <row r="2473">
          <cell r="D2473" t="str">
            <v>PacificRL002.0Y1W001OP</v>
          </cell>
          <cell r="E2473">
            <v>109.85</v>
          </cell>
        </row>
        <row r="2474">
          <cell r="D2474" t="str">
            <v>PacificRL002.0Y2W001OCC</v>
          </cell>
          <cell r="E2474">
            <v>114</v>
          </cell>
        </row>
        <row r="2475">
          <cell r="D2475" t="str">
            <v>PacificRL002.0Y2W001SS</v>
          </cell>
          <cell r="E2475">
            <v>263.76</v>
          </cell>
        </row>
        <row r="2476">
          <cell r="D2476" t="str">
            <v>PacificRL002.0Y3W001OCC</v>
          </cell>
          <cell r="E2476">
            <v>164</v>
          </cell>
        </row>
        <row r="2477">
          <cell r="D2477" t="str">
            <v>PacificRL002.0Y4W001OCC</v>
          </cell>
          <cell r="E2477">
            <v>215</v>
          </cell>
        </row>
        <row r="2478">
          <cell r="D2478" t="str">
            <v>PacificRL002.0YEO001OCC</v>
          </cell>
          <cell r="E2478">
            <v>64</v>
          </cell>
        </row>
        <row r="2479">
          <cell r="D2479" t="str">
            <v>PacificRL002.0YEO001OP</v>
          </cell>
          <cell r="E2479">
            <v>81.09</v>
          </cell>
        </row>
        <row r="2480">
          <cell r="D2480" t="str">
            <v>PacificRL065.0G1M001BGLASS</v>
          </cell>
          <cell r="E2480">
            <v>24.15</v>
          </cell>
        </row>
        <row r="2481">
          <cell r="D2481" t="str">
            <v>PacificRL065.0G1M001OPIN</v>
          </cell>
          <cell r="E2481">
            <v>14.33</v>
          </cell>
        </row>
        <row r="2482">
          <cell r="D2482" t="str">
            <v>PacificRL065.0G1M001OPOUT</v>
          </cell>
          <cell r="E2482">
            <v>14.33</v>
          </cell>
        </row>
        <row r="2483">
          <cell r="D2483" t="str">
            <v>PacificRL065.0G1W001BGLASS</v>
          </cell>
          <cell r="E2483">
            <v>34.18</v>
          </cell>
        </row>
        <row r="2484">
          <cell r="D2484" t="str">
            <v>PacificRL065.0G1W001OPIN</v>
          </cell>
          <cell r="E2484">
            <v>22.05</v>
          </cell>
        </row>
        <row r="2485">
          <cell r="D2485" t="str">
            <v>PacificRL065.0G1W001OPOUT</v>
          </cell>
          <cell r="E2485">
            <v>22.05</v>
          </cell>
        </row>
        <row r="2486">
          <cell r="D2486" t="str">
            <v>PacificRL065.0GEO001BGLASS</v>
          </cell>
          <cell r="E2486">
            <v>28.44</v>
          </cell>
        </row>
        <row r="2487">
          <cell r="D2487" t="str">
            <v>PacificRL065.0GEO001OPIN</v>
          </cell>
          <cell r="E2487">
            <v>17.7</v>
          </cell>
        </row>
        <row r="2488">
          <cell r="D2488" t="str">
            <v>PacificRL065.0GEO001OPOUT</v>
          </cell>
          <cell r="E2488">
            <v>17.7</v>
          </cell>
        </row>
        <row r="2489">
          <cell r="D2489" t="str">
            <v>PacificRL095.0G1M001BGLASS</v>
          </cell>
          <cell r="E2489">
            <v>24.15</v>
          </cell>
        </row>
        <row r="2490">
          <cell r="D2490" t="str">
            <v>PacificRL095.0G1W001BGLASS</v>
          </cell>
          <cell r="E2490">
            <v>34.18</v>
          </cell>
        </row>
        <row r="2491">
          <cell r="D2491" t="str">
            <v>PacificRL095.0GEO001BGLASS</v>
          </cell>
          <cell r="E2491">
            <v>28.44</v>
          </cell>
        </row>
        <row r="2492">
          <cell r="D2492" t="str">
            <v>PacificRL096.0G1M001BOCC</v>
          </cell>
          <cell r="E2492">
            <v>42</v>
          </cell>
        </row>
        <row r="2493">
          <cell r="D2493" t="str">
            <v>PacificRL096.0G1M001OPIN</v>
          </cell>
          <cell r="E2493">
            <v>14.33</v>
          </cell>
        </row>
        <row r="2494">
          <cell r="D2494" t="str">
            <v>PacificRL096.0G1M001OPOUT</v>
          </cell>
          <cell r="E2494">
            <v>14.33</v>
          </cell>
        </row>
        <row r="2495">
          <cell r="D2495" t="str">
            <v>PacificRL096.0G1W001BOCC</v>
          </cell>
          <cell r="E2495">
            <v>42</v>
          </cell>
        </row>
        <row r="2496">
          <cell r="D2496" t="str">
            <v>PacificRL096.0G1W001OPIN</v>
          </cell>
          <cell r="E2496">
            <v>22.05</v>
          </cell>
        </row>
        <row r="2497">
          <cell r="D2497" t="str">
            <v>PacificRL096.0G1W001OPOUT</v>
          </cell>
          <cell r="E2497">
            <v>22.05</v>
          </cell>
        </row>
        <row r="2498">
          <cell r="D2498" t="str">
            <v>PacificRL096.0G2W001BOCC</v>
          </cell>
          <cell r="E2498">
            <v>70</v>
          </cell>
        </row>
        <row r="2499">
          <cell r="D2499" t="str">
            <v>PacificRL096.0GEO001BOCC</v>
          </cell>
          <cell r="E2499">
            <v>42</v>
          </cell>
        </row>
        <row r="2500">
          <cell r="D2500" t="str">
            <v>PacificRL096.0GEO001OPIN</v>
          </cell>
          <cell r="E2500">
            <v>17.7</v>
          </cell>
        </row>
        <row r="2501">
          <cell r="D2501" t="str">
            <v>PacificRL096.0GEO001OPOUT</v>
          </cell>
          <cell r="E2501">
            <v>17.7</v>
          </cell>
        </row>
        <row r="2502">
          <cell r="D2502" t="str">
            <v>PacificRTRNTRIPREC-COMM</v>
          </cell>
          <cell r="E2502">
            <v>21</v>
          </cell>
        </row>
        <row r="2503">
          <cell r="D2503" t="str">
            <v>PacificSL064.0G1M001CSS</v>
          </cell>
          <cell r="E2503">
            <v>22.26</v>
          </cell>
        </row>
        <row r="2504">
          <cell r="D2504" t="str">
            <v>PacificSL064.0G1W001CSS</v>
          </cell>
          <cell r="E2504">
            <v>27.82</v>
          </cell>
        </row>
        <row r="2505">
          <cell r="D2505" t="str">
            <v>PacificSL064.0GEO001CSS</v>
          </cell>
          <cell r="E2505">
            <v>22.26</v>
          </cell>
        </row>
        <row r="2506">
          <cell r="D2506" t="str">
            <v>PacificSL096.0G1M001CSS</v>
          </cell>
          <cell r="E2506">
            <v>22.26</v>
          </cell>
        </row>
        <row r="2507">
          <cell r="D2507" t="str">
            <v>PacificSL096.0G1W001CSS</v>
          </cell>
          <cell r="E2507">
            <v>27.82</v>
          </cell>
        </row>
        <row r="2508">
          <cell r="D2508" t="str">
            <v>PacificSL096.0G2W001CSS</v>
          </cell>
          <cell r="E2508">
            <v>55.64</v>
          </cell>
        </row>
        <row r="2509">
          <cell r="D2509" t="str">
            <v>PacificSL096.0GEO001CSS</v>
          </cell>
          <cell r="E2509">
            <v>22.26</v>
          </cell>
        </row>
        <row r="2510">
          <cell r="D2510" t="str">
            <v>PacificTIMECOMREC-COMM</v>
          </cell>
          <cell r="E2510">
            <v>115</v>
          </cell>
        </row>
        <row r="2511">
          <cell r="D2511" t="str">
            <v>PacificWIREC-COMM</v>
          </cell>
          <cell r="E2511">
            <v>7.35</v>
          </cell>
        </row>
        <row r="2512">
          <cell r="D2512" t="str">
            <v>PacificRESIDENTIAL</v>
          </cell>
          <cell r="E2512" t="str">
            <v>Billcycle</v>
          </cell>
        </row>
        <row r="2513">
          <cell r="D2513" t="str">
            <v>PacificDAMAGE-RES</v>
          </cell>
          <cell r="E2513">
            <v>50</v>
          </cell>
        </row>
        <row r="2514">
          <cell r="D2514" t="str">
            <v>PacificDELGWC-RES</v>
          </cell>
          <cell r="E2514">
            <v>24</v>
          </cell>
        </row>
        <row r="2515">
          <cell r="D2515" t="str">
            <v>PacificDRIVEIN1-RES</v>
          </cell>
          <cell r="E2515">
            <v>6.44</v>
          </cell>
        </row>
        <row r="2516">
          <cell r="D2516" t="str">
            <v>PacificDRIVEIN2-RES</v>
          </cell>
          <cell r="E2516">
            <v>9.7100000000000009</v>
          </cell>
        </row>
        <row r="2517">
          <cell r="D2517" t="str">
            <v>PacificDRIVEIN3-RES</v>
          </cell>
          <cell r="E2517">
            <v>12.98</v>
          </cell>
        </row>
        <row r="2518">
          <cell r="D2518" t="str">
            <v>PacificDRIVEIN4-RES</v>
          </cell>
          <cell r="E2518">
            <v>16.25</v>
          </cell>
        </row>
        <row r="2519">
          <cell r="D2519" t="str">
            <v>PacificEXTRAGWC-RES</v>
          </cell>
          <cell r="E2519">
            <v>2.25</v>
          </cell>
        </row>
        <row r="2520">
          <cell r="D2520" t="str">
            <v>PacificEXTRA-RES</v>
          </cell>
          <cell r="E2520">
            <v>3.92</v>
          </cell>
        </row>
        <row r="2521">
          <cell r="D2521" t="str">
            <v>PacificGWRES</v>
          </cell>
          <cell r="E2521">
            <v>7.6</v>
          </cell>
        </row>
        <row r="2522">
          <cell r="D2522" t="str">
            <v>PacificOC-RES</v>
          </cell>
          <cell r="E2522">
            <v>7.81</v>
          </cell>
        </row>
        <row r="2523">
          <cell r="D2523" t="str">
            <v>PacificOS-RES</v>
          </cell>
          <cell r="E2523">
            <v>5.51</v>
          </cell>
        </row>
        <row r="2524">
          <cell r="D2524" t="str">
            <v>PacificOW-RES</v>
          </cell>
          <cell r="E2524">
            <v>5.51</v>
          </cell>
        </row>
        <row r="2525">
          <cell r="D2525" t="str">
            <v>PacificPDBAG-RES</v>
          </cell>
          <cell r="E2525">
            <v>5.09</v>
          </cell>
        </row>
        <row r="2526">
          <cell r="D2526" t="str">
            <v>PacificRECBINONLYR</v>
          </cell>
          <cell r="E2526">
            <v>7.67</v>
          </cell>
        </row>
        <row r="2527">
          <cell r="D2527" t="str">
            <v>PacificRECPROGADJ-RES</v>
          </cell>
          <cell r="E2527">
            <v>6.67</v>
          </cell>
        </row>
        <row r="2528">
          <cell r="D2528" t="str">
            <v>PacificRECVALRES</v>
          </cell>
          <cell r="E2528">
            <v>1.95</v>
          </cell>
        </row>
        <row r="2529">
          <cell r="D2529" t="str">
            <v>PacificREDELGW-RES</v>
          </cell>
          <cell r="E2529">
            <v>16.8</v>
          </cell>
        </row>
        <row r="2530">
          <cell r="D2530" t="str">
            <v>PacificREDELREC-RES</v>
          </cell>
          <cell r="E2530">
            <v>17.93</v>
          </cell>
        </row>
        <row r="2531">
          <cell r="D2531" t="str">
            <v>PacificREDEL-RES</v>
          </cell>
          <cell r="E2531">
            <v>17.190000000000001</v>
          </cell>
        </row>
        <row r="2532">
          <cell r="D2532" t="str">
            <v>PacificREINSTATE-RES</v>
          </cell>
          <cell r="E2532">
            <v>11.25</v>
          </cell>
        </row>
        <row r="2533">
          <cell r="D2533" t="str">
            <v>PacificRL020.0G1W001</v>
          </cell>
          <cell r="E2533">
            <v>9.5299999999999994</v>
          </cell>
        </row>
        <row r="2534">
          <cell r="D2534" t="str">
            <v>PacificRL020.0G1W002</v>
          </cell>
          <cell r="E2534">
            <v>19.52</v>
          </cell>
        </row>
        <row r="2535">
          <cell r="D2535" t="str">
            <v>PacificRL032.0G1M001</v>
          </cell>
          <cell r="E2535">
            <v>6.6</v>
          </cell>
        </row>
        <row r="2536">
          <cell r="D2536" t="str">
            <v>PacificRL032.0G1W001</v>
          </cell>
          <cell r="E2536">
            <v>13.52</v>
          </cell>
        </row>
        <row r="2537">
          <cell r="D2537" t="str">
            <v>PacificRL032.0G1W001LL</v>
          </cell>
          <cell r="E2537">
            <v>13.52</v>
          </cell>
        </row>
        <row r="2538">
          <cell r="D2538" t="str">
            <v>PacificRL032.0G1W002</v>
          </cell>
          <cell r="E2538">
            <v>20.399999999999999</v>
          </cell>
        </row>
        <row r="2539">
          <cell r="D2539" t="str">
            <v>PacificRL032.0G1W002LL</v>
          </cell>
          <cell r="E2539">
            <v>15.96</v>
          </cell>
        </row>
        <row r="2540">
          <cell r="D2540" t="str">
            <v>PacificRL032.0G1W003</v>
          </cell>
          <cell r="E2540">
            <v>29.12</v>
          </cell>
        </row>
        <row r="2541">
          <cell r="D2541" t="str">
            <v>PacificRL032.0G1W004</v>
          </cell>
          <cell r="E2541">
            <v>36.99</v>
          </cell>
        </row>
        <row r="2542">
          <cell r="D2542" t="str">
            <v>PacificRTRNCART65-RES</v>
          </cell>
          <cell r="E2542">
            <v>5.88</v>
          </cell>
        </row>
        <row r="2543">
          <cell r="D2543" t="str">
            <v>PacificRTRNCART95-RES</v>
          </cell>
          <cell r="E2543">
            <v>5.88</v>
          </cell>
        </row>
        <row r="2544">
          <cell r="D2544" t="str">
            <v>PacificRTRNCART-RES</v>
          </cell>
          <cell r="E2544">
            <v>5.88</v>
          </cell>
        </row>
        <row r="2545">
          <cell r="D2545" t="str">
            <v>PacificRTRNTRIPGW-RES</v>
          </cell>
          <cell r="E2545">
            <v>5.75</v>
          </cell>
        </row>
        <row r="2546">
          <cell r="D2546" t="str">
            <v>PacificRTRNTRIPREC-RES</v>
          </cell>
          <cell r="E2546">
            <v>6.14</v>
          </cell>
        </row>
        <row r="2547">
          <cell r="D2547" t="str">
            <v>PacificRTRNTRIP-RES</v>
          </cell>
          <cell r="E2547">
            <v>5.88</v>
          </cell>
        </row>
        <row r="2548">
          <cell r="D2548" t="str">
            <v>PacificSL020.0G1W001</v>
          </cell>
          <cell r="E2548">
            <v>9.5299999999999994</v>
          </cell>
        </row>
        <row r="2549">
          <cell r="D2549" t="str">
            <v>PacificSL035.0G1M001</v>
          </cell>
          <cell r="E2549">
            <v>6.6</v>
          </cell>
        </row>
        <row r="2550">
          <cell r="D2550" t="str">
            <v>PacificSL035.0G1W001</v>
          </cell>
          <cell r="E2550">
            <v>13.55</v>
          </cell>
        </row>
        <row r="2551">
          <cell r="D2551" t="str">
            <v>PacificSL064.0G1W001RECR</v>
          </cell>
          <cell r="E2551">
            <v>6.22</v>
          </cell>
        </row>
        <row r="2552">
          <cell r="D2552" t="str">
            <v>PacificSL065.0G1M001</v>
          </cell>
          <cell r="E2552">
            <v>7.93</v>
          </cell>
        </row>
        <row r="2553">
          <cell r="D2553" t="str">
            <v>PacificSL065.0G1W001</v>
          </cell>
          <cell r="E2553">
            <v>20.399999999999999</v>
          </cell>
        </row>
        <row r="2554">
          <cell r="D2554" t="str">
            <v>PacificSL095.0G1M001</v>
          </cell>
          <cell r="E2554">
            <v>10.02</v>
          </cell>
        </row>
        <row r="2555">
          <cell r="D2555" t="str">
            <v>PacificSL095.0G1W001</v>
          </cell>
          <cell r="E2555">
            <v>28.53</v>
          </cell>
        </row>
        <row r="2556">
          <cell r="D2556" t="str">
            <v>PacificSP20-RES</v>
          </cell>
          <cell r="E2556">
            <v>11.73</v>
          </cell>
        </row>
        <row r="2557">
          <cell r="D2557" t="str">
            <v>PacificSP32-RES</v>
          </cell>
          <cell r="E2557">
            <v>11.73</v>
          </cell>
        </row>
        <row r="2558">
          <cell r="D2558" t="str">
            <v>PacificSP35-RES</v>
          </cell>
          <cell r="E2558">
            <v>11.73</v>
          </cell>
        </row>
        <row r="2559">
          <cell r="D2559" t="str">
            <v>PacificSP65-RES</v>
          </cell>
          <cell r="E2559">
            <v>15.38</v>
          </cell>
        </row>
        <row r="2560">
          <cell r="D2560" t="str">
            <v>PacificSP95-RES</v>
          </cell>
          <cell r="E2560">
            <v>19.03</v>
          </cell>
        </row>
        <row r="2561">
          <cell r="D2561" t="str">
            <v>PacificSPGW-RES</v>
          </cell>
          <cell r="E2561">
            <v>10.6</v>
          </cell>
        </row>
        <row r="2562">
          <cell r="D2562" t="str">
            <v>PacificSPREC-RES</v>
          </cell>
          <cell r="E2562">
            <v>11.73</v>
          </cell>
        </row>
        <row r="2563">
          <cell r="D2563" t="str">
            <v>PacificTIMERL-RES</v>
          </cell>
          <cell r="E2563">
            <v>73.66</v>
          </cell>
        </row>
        <row r="2564">
          <cell r="D2564" t="str">
            <v>PacificTIMESL-RES</v>
          </cell>
          <cell r="E2564">
            <v>83.89</v>
          </cell>
        </row>
        <row r="2565">
          <cell r="D2565" t="str">
            <v>PacificTIRELG-RES</v>
          </cell>
          <cell r="E2565">
            <v>10.23</v>
          </cell>
        </row>
        <row r="2566">
          <cell r="D2566" t="str">
            <v>PacificTIRESM-RES</v>
          </cell>
          <cell r="E2566">
            <v>10.23</v>
          </cell>
        </row>
        <row r="2567">
          <cell r="D2567" t="str">
            <v>PacificWI1-RES</v>
          </cell>
          <cell r="E2567">
            <v>1.94</v>
          </cell>
        </row>
        <row r="2568">
          <cell r="D2568" t="str">
            <v>PacificWI2-RES</v>
          </cell>
          <cell r="E2568">
            <v>3.58</v>
          </cell>
        </row>
        <row r="2569">
          <cell r="D2569" t="str">
            <v>PacificWI3-RES</v>
          </cell>
          <cell r="E2569">
            <v>5.22</v>
          </cell>
        </row>
        <row r="2570">
          <cell r="D2570" t="str">
            <v>PacificWI4-RES</v>
          </cell>
          <cell r="E2570">
            <v>6.86</v>
          </cell>
        </row>
        <row r="2571">
          <cell r="D2571" t="str">
            <v>PacificWI5-RES</v>
          </cell>
          <cell r="E2571">
            <v>8.5</v>
          </cell>
        </row>
        <row r="2572">
          <cell r="D2572" t="str">
            <v>PacificWI6-RES</v>
          </cell>
          <cell r="E2572">
            <v>10.14</v>
          </cell>
        </row>
        <row r="2573">
          <cell r="D2573" t="str">
            <v>PacificWI7-RES</v>
          </cell>
          <cell r="E2573">
            <v>11.78</v>
          </cell>
        </row>
        <row r="2574">
          <cell r="D2574" t="str">
            <v>PacificWI8-RES</v>
          </cell>
          <cell r="E2574">
            <v>13.42</v>
          </cell>
        </row>
        <row r="2575">
          <cell r="D2575" t="str">
            <v>PacificWI9-RES</v>
          </cell>
          <cell r="E2575">
            <v>15.06</v>
          </cell>
        </row>
        <row r="2576">
          <cell r="D2576" t="str">
            <v>PacificXMAS</v>
          </cell>
          <cell r="E2576">
            <v>3.92</v>
          </cell>
        </row>
        <row r="2577">
          <cell r="D2577" t="str">
            <v>PacificROLLOFF</v>
          </cell>
          <cell r="E2577" t="str">
            <v>Billcycle</v>
          </cell>
        </row>
        <row r="2578">
          <cell r="D2578" t="str">
            <v>PacificACCESS-RO</v>
          </cell>
          <cell r="E2578">
            <v>2.84</v>
          </cell>
        </row>
        <row r="2579">
          <cell r="D2579" t="str">
            <v>PacificCLEAN10-RO</v>
          </cell>
          <cell r="E2579">
            <v>76.7</v>
          </cell>
        </row>
        <row r="2580">
          <cell r="D2580" t="str">
            <v>PacificCLEAN20-RO</v>
          </cell>
          <cell r="E2580">
            <v>153.4</v>
          </cell>
        </row>
        <row r="2581">
          <cell r="D2581" t="str">
            <v>PacificCLEAN30-RO</v>
          </cell>
          <cell r="E2581">
            <v>230.1</v>
          </cell>
        </row>
        <row r="2582">
          <cell r="D2582" t="str">
            <v>PacificCLEAN40-RO</v>
          </cell>
          <cell r="E2582">
            <v>306.8</v>
          </cell>
        </row>
        <row r="2583">
          <cell r="D2583" t="str">
            <v>PacificDEL19.5TEMP-RO</v>
          </cell>
          <cell r="E2583">
            <v>76.73</v>
          </cell>
        </row>
        <row r="2584">
          <cell r="D2584" t="str">
            <v>PacificDEL20TEMP-RO</v>
          </cell>
          <cell r="E2584">
            <v>76.73</v>
          </cell>
        </row>
        <row r="2585">
          <cell r="D2585" t="str">
            <v>PacificDEL30TEMP-RO</v>
          </cell>
          <cell r="E2585">
            <v>76.73</v>
          </cell>
        </row>
        <row r="2586">
          <cell r="D2586" t="str">
            <v>PacificDEL40TEMP-RO</v>
          </cell>
          <cell r="E2586">
            <v>76.73</v>
          </cell>
        </row>
        <row r="2587">
          <cell r="D2587" t="str">
            <v>PacificDELREC-RO</v>
          </cell>
          <cell r="E2587">
            <v>77</v>
          </cell>
        </row>
        <row r="2588">
          <cell r="D2588" t="str">
            <v>PacificDISCO-CP</v>
          </cell>
          <cell r="E2588">
            <v>2.84</v>
          </cell>
        </row>
        <row r="2589">
          <cell r="D2589" t="str">
            <v>PacificDISPCONTOCC-RO</v>
          </cell>
          <cell r="E2589">
            <v>119</v>
          </cell>
        </row>
        <row r="2590">
          <cell r="D2590" t="str">
            <v>PacificDISPFOOD-RO</v>
          </cell>
          <cell r="E2590">
            <v>37</v>
          </cell>
        </row>
        <row r="2591">
          <cell r="D2591" t="str">
            <v>PacificDISP-RO</v>
          </cell>
          <cell r="E2591">
            <v>119</v>
          </cell>
        </row>
        <row r="2592">
          <cell r="D2592" t="str">
            <v>PacificEXWGHTREC-RO</v>
          </cell>
          <cell r="E2592">
            <v>0.2</v>
          </cell>
        </row>
        <row r="2593">
          <cell r="D2593" t="str">
            <v>PacificEXWGHT-RO</v>
          </cell>
          <cell r="E2593">
            <v>0.14000000000000001</v>
          </cell>
        </row>
        <row r="2594">
          <cell r="D2594" t="str">
            <v>PacificFINAL19.5REC-RO</v>
          </cell>
          <cell r="E2594">
            <v>129</v>
          </cell>
        </row>
        <row r="2595">
          <cell r="D2595" t="str">
            <v>PacificFINAL19.5-RO</v>
          </cell>
          <cell r="E2595">
            <v>111.51</v>
          </cell>
        </row>
        <row r="2596">
          <cell r="D2596" t="str">
            <v>PacificFINAL19.5TEMP-RO</v>
          </cell>
          <cell r="E2596">
            <v>111.51</v>
          </cell>
        </row>
        <row r="2597">
          <cell r="D2597" t="str">
            <v>PacificFINAL20-RO</v>
          </cell>
          <cell r="E2597">
            <v>111.51</v>
          </cell>
        </row>
        <row r="2598">
          <cell r="D2598" t="str">
            <v>PacificFINAL20TEMP-RO</v>
          </cell>
          <cell r="E2598">
            <v>111.51</v>
          </cell>
        </row>
        <row r="2599">
          <cell r="D2599" t="str">
            <v>PacificFINAL30-RO</v>
          </cell>
          <cell r="E2599">
            <v>119.69</v>
          </cell>
        </row>
        <row r="2600">
          <cell r="D2600" t="str">
            <v>PacificFINAL30TEMP-RO</v>
          </cell>
          <cell r="E2600">
            <v>119.69</v>
          </cell>
        </row>
        <row r="2601">
          <cell r="D2601" t="str">
            <v>PacificFINAL40-RO</v>
          </cell>
          <cell r="E2601">
            <v>130.94</v>
          </cell>
        </row>
        <row r="2602">
          <cell r="D2602" t="str">
            <v>PacificFINAL40TEMP-RO</v>
          </cell>
          <cell r="E2602">
            <v>130.94</v>
          </cell>
        </row>
        <row r="2603">
          <cell r="D2603" t="str">
            <v>PacificFINAL50-RO</v>
          </cell>
          <cell r="E2603">
            <v>150.38</v>
          </cell>
        </row>
        <row r="2604">
          <cell r="D2604" t="str">
            <v>PacificFINAL50TEMP-RO</v>
          </cell>
          <cell r="E2604">
            <v>150.38</v>
          </cell>
        </row>
        <row r="2605">
          <cell r="D2605" t="str">
            <v>PacificHAUL10-CP</v>
          </cell>
          <cell r="E2605">
            <v>117.65</v>
          </cell>
        </row>
        <row r="2606">
          <cell r="D2606" t="str">
            <v>PacificHAUL10REC-RO</v>
          </cell>
          <cell r="E2606">
            <v>129</v>
          </cell>
        </row>
        <row r="2607">
          <cell r="D2607" t="str">
            <v>PacificHAUL15-CP</v>
          </cell>
          <cell r="E2607">
            <v>128.9</v>
          </cell>
        </row>
        <row r="2608">
          <cell r="D2608" t="str">
            <v>PacificHAUL19.5REC-RO</v>
          </cell>
          <cell r="E2608">
            <v>129</v>
          </cell>
        </row>
        <row r="2609">
          <cell r="D2609" t="str">
            <v>PacificHAUL19.5-RO</v>
          </cell>
          <cell r="E2609">
            <v>111.51</v>
          </cell>
        </row>
        <row r="2610">
          <cell r="D2610" t="str">
            <v>PacificHAUL19.5TEMP-RO</v>
          </cell>
          <cell r="E2610">
            <v>111.51</v>
          </cell>
        </row>
        <row r="2611">
          <cell r="D2611" t="str">
            <v>PacificHAUL20-CP</v>
          </cell>
          <cell r="E2611">
            <v>148.34</v>
          </cell>
        </row>
        <row r="2612">
          <cell r="D2612" t="str">
            <v>PacificHAUL20CUST-RO</v>
          </cell>
          <cell r="E2612">
            <v>111.51</v>
          </cell>
        </row>
        <row r="2613">
          <cell r="D2613" t="str">
            <v>PacificHAUL20REC-CP</v>
          </cell>
          <cell r="E2613">
            <v>129</v>
          </cell>
        </row>
        <row r="2614">
          <cell r="D2614" t="str">
            <v>PacificHAUL20REC-RO</v>
          </cell>
          <cell r="E2614">
            <v>129</v>
          </cell>
        </row>
        <row r="2615">
          <cell r="D2615" t="str">
            <v>PacificHAUL20-RO</v>
          </cell>
          <cell r="E2615">
            <v>111.51</v>
          </cell>
        </row>
        <row r="2616">
          <cell r="D2616" t="str">
            <v>PacificHAUL20TEMP-RO</v>
          </cell>
          <cell r="E2616">
            <v>111.51</v>
          </cell>
        </row>
        <row r="2617">
          <cell r="D2617" t="str">
            <v>PacificHAUL25-CP</v>
          </cell>
          <cell r="E2617">
            <v>168.8</v>
          </cell>
        </row>
        <row r="2618">
          <cell r="D2618" t="str">
            <v>PacificHAUL25REC-RO</v>
          </cell>
          <cell r="E2618">
            <v>129</v>
          </cell>
        </row>
        <row r="2619">
          <cell r="D2619" t="str">
            <v>PacificHAUL30-CP</v>
          </cell>
          <cell r="E2619">
            <v>184.14</v>
          </cell>
        </row>
        <row r="2620">
          <cell r="D2620" t="str">
            <v>PacificHAUL30CUST-RO</v>
          </cell>
          <cell r="E2620">
            <v>119.69</v>
          </cell>
        </row>
        <row r="2621">
          <cell r="D2621" t="str">
            <v>PacificHAUL30REC-CP</v>
          </cell>
          <cell r="E2621">
            <v>129</v>
          </cell>
        </row>
        <row r="2622">
          <cell r="D2622" t="str">
            <v>PacificHAUL30REC-RO</v>
          </cell>
          <cell r="E2622">
            <v>129</v>
          </cell>
        </row>
        <row r="2623">
          <cell r="D2623" t="str">
            <v>PacificHAUL30-RO</v>
          </cell>
          <cell r="E2623">
            <v>119.69</v>
          </cell>
        </row>
        <row r="2624">
          <cell r="D2624" t="str">
            <v>PacificHAUL30TEMP-RO</v>
          </cell>
          <cell r="E2624">
            <v>119.69</v>
          </cell>
        </row>
        <row r="2625">
          <cell r="D2625" t="str">
            <v>PacificHAUL35REC-RO</v>
          </cell>
          <cell r="E2625">
            <v>129</v>
          </cell>
        </row>
        <row r="2626">
          <cell r="D2626" t="str">
            <v>PacificHAUL40CUST-RO</v>
          </cell>
          <cell r="E2626">
            <v>130.94</v>
          </cell>
        </row>
        <row r="2627">
          <cell r="D2627" t="str">
            <v>PacificHAUL40REC-CP</v>
          </cell>
          <cell r="E2627">
            <v>129</v>
          </cell>
        </row>
        <row r="2628">
          <cell r="D2628" t="str">
            <v>PacificHAUL40REC-RO</v>
          </cell>
          <cell r="E2628">
            <v>129</v>
          </cell>
        </row>
        <row r="2629">
          <cell r="D2629" t="str">
            <v>PacificHAUL40-RO</v>
          </cell>
          <cell r="E2629">
            <v>130.94</v>
          </cell>
        </row>
        <row r="2630">
          <cell r="D2630" t="str">
            <v>PacificHAUL40TEMP-RO</v>
          </cell>
          <cell r="E2630">
            <v>130.94</v>
          </cell>
        </row>
        <row r="2631">
          <cell r="D2631" t="str">
            <v>PacificHAUL50CUST-RO</v>
          </cell>
          <cell r="E2631">
            <v>150.38</v>
          </cell>
        </row>
        <row r="2632">
          <cell r="D2632" t="str">
            <v>PacificHAUL50-RO</v>
          </cell>
          <cell r="E2632">
            <v>150.38</v>
          </cell>
        </row>
        <row r="2633">
          <cell r="D2633" t="str">
            <v>PacificHAUL50TEMP-RO</v>
          </cell>
          <cell r="E2633">
            <v>150.38</v>
          </cell>
        </row>
        <row r="2634">
          <cell r="D2634" t="str">
            <v>PacificHAULFLATREC-RO-CONC</v>
          </cell>
          <cell r="E2634">
            <v>129</v>
          </cell>
        </row>
        <row r="2635">
          <cell r="D2635" t="str">
            <v>PacificHAULFLATREC-RO-CRPT</v>
          </cell>
          <cell r="E2635">
            <v>129</v>
          </cell>
        </row>
        <row r="2636">
          <cell r="D2636" t="str">
            <v>PacificHAULFLATREC-RO-OCC</v>
          </cell>
          <cell r="E2636">
            <v>129</v>
          </cell>
        </row>
        <row r="2637">
          <cell r="D2637" t="str">
            <v>PacificHAULFLATREC-RO-OP1</v>
          </cell>
          <cell r="E2637">
            <v>129</v>
          </cell>
        </row>
        <row r="2638">
          <cell r="D2638" t="str">
            <v>PacificHAULFLATREC-RO-ORG</v>
          </cell>
          <cell r="E2638">
            <v>129</v>
          </cell>
        </row>
        <row r="2639">
          <cell r="D2639" t="str">
            <v>PacificHAULFLATREC-RO-PLSTC</v>
          </cell>
          <cell r="E2639">
            <v>129</v>
          </cell>
        </row>
        <row r="2640">
          <cell r="D2640" t="str">
            <v>PacificHAULFLATREC-RO-SHTRK</v>
          </cell>
          <cell r="E2640">
            <v>129</v>
          </cell>
        </row>
        <row r="2641">
          <cell r="D2641" t="str">
            <v>PacificLABOR-RO</v>
          </cell>
          <cell r="E2641">
            <v>83.89</v>
          </cell>
        </row>
        <row r="2642">
          <cell r="D2642" t="str">
            <v>PacificLIDRO</v>
          </cell>
          <cell r="E2642">
            <v>18.23</v>
          </cell>
        </row>
        <row r="2643">
          <cell r="D2643" t="str">
            <v>PacificMILE-RO</v>
          </cell>
          <cell r="E2643">
            <v>3.38</v>
          </cell>
        </row>
        <row r="2644">
          <cell r="D2644" t="str">
            <v>PacificREDEL-RO</v>
          </cell>
          <cell r="E2644">
            <v>37.85</v>
          </cell>
        </row>
        <row r="2645">
          <cell r="D2645" t="str">
            <v>PacificRELOREC-RO</v>
          </cell>
          <cell r="E2645">
            <v>129</v>
          </cell>
        </row>
        <row r="2646">
          <cell r="D2646" t="str">
            <v>PacificRELO-RO</v>
          </cell>
          <cell r="E2646">
            <v>30.69</v>
          </cell>
        </row>
        <row r="2647">
          <cell r="D2647" t="str">
            <v>PacificRENT10REC-RO</v>
          </cell>
          <cell r="E2647">
            <v>75</v>
          </cell>
        </row>
        <row r="2648">
          <cell r="D2648" t="str">
            <v>PacificRENT19.5MO-RO</v>
          </cell>
          <cell r="E2648">
            <v>76.73</v>
          </cell>
        </row>
        <row r="2649">
          <cell r="D2649" t="str">
            <v>PacificRENT19.5REC-RO</v>
          </cell>
          <cell r="E2649">
            <v>75</v>
          </cell>
        </row>
        <row r="2650">
          <cell r="D2650" t="str">
            <v>PacificRENT19.5TEMP-RO</v>
          </cell>
          <cell r="E2650">
            <v>3.89</v>
          </cell>
        </row>
        <row r="2651">
          <cell r="D2651" t="str">
            <v>PacificRENT20MO-RO</v>
          </cell>
          <cell r="E2651">
            <v>76.73</v>
          </cell>
        </row>
        <row r="2652">
          <cell r="D2652" t="str">
            <v>PacificRENT20REC-RO</v>
          </cell>
          <cell r="E2652">
            <v>75</v>
          </cell>
        </row>
        <row r="2653">
          <cell r="D2653" t="str">
            <v>PacificRENT20TEMP-RO</v>
          </cell>
          <cell r="E2653">
            <v>3.89</v>
          </cell>
        </row>
        <row r="2654">
          <cell r="D2654" t="str">
            <v>PacificRENT30MO-RO</v>
          </cell>
          <cell r="E2654">
            <v>86.96</v>
          </cell>
        </row>
        <row r="2655">
          <cell r="D2655" t="str">
            <v>PacificRENT30REC-RO</v>
          </cell>
          <cell r="E2655">
            <v>75</v>
          </cell>
        </row>
        <row r="2656">
          <cell r="D2656" t="str">
            <v>PacificRENT30TEMP-RO</v>
          </cell>
          <cell r="E2656">
            <v>4.1900000000000004</v>
          </cell>
        </row>
        <row r="2657">
          <cell r="D2657" t="str">
            <v>PacificRENT40MO-RO</v>
          </cell>
          <cell r="E2657">
            <v>97.19</v>
          </cell>
        </row>
        <row r="2658">
          <cell r="D2658" t="str">
            <v>PacificRENT40REC-CP</v>
          </cell>
          <cell r="E2658">
            <v>361</v>
          </cell>
        </row>
        <row r="2659">
          <cell r="D2659" t="str">
            <v>PacificRENT40REC-RO</v>
          </cell>
          <cell r="E2659">
            <v>75</v>
          </cell>
        </row>
        <row r="2660">
          <cell r="D2660" t="str">
            <v>PacificRENT40TEMP-RO</v>
          </cell>
          <cell r="E2660">
            <v>4.5999999999999996</v>
          </cell>
        </row>
        <row r="2661">
          <cell r="D2661" t="str">
            <v>PacificRENTDAY-RO</v>
          </cell>
          <cell r="E2661">
            <v>1.67</v>
          </cell>
        </row>
        <row r="2662">
          <cell r="D2662" t="str">
            <v>PacificRTRNTRIPREC-RO</v>
          </cell>
          <cell r="E2662">
            <v>31</v>
          </cell>
        </row>
        <row r="2663">
          <cell r="D2663" t="str">
            <v>PacificRTRNTRIP-RO</v>
          </cell>
          <cell r="E2663">
            <v>30.69</v>
          </cell>
        </row>
        <row r="2664">
          <cell r="D2664" t="str">
            <v>PacificTARPREC-RO</v>
          </cell>
          <cell r="E2664">
            <v>23.5</v>
          </cell>
        </row>
        <row r="2665">
          <cell r="D2665" t="str">
            <v>PacificTARP-RO</v>
          </cell>
          <cell r="E2665">
            <v>2.84</v>
          </cell>
        </row>
        <row r="2666">
          <cell r="D2666" t="str">
            <v>PacificTIMEREC-RO</v>
          </cell>
          <cell r="E2666">
            <v>0</v>
          </cell>
        </row>
        <row r="2667">
          <cell r="D2667" t="str">
            <v>PacificTIME-RO</v>
          </cell>
          <cell r="E2667">
            <v>83.89</v>
          </cell>
        </row>
        <row r="2668">
          <cell r="D2668" t="str">
            <v>PacificTIRELG-RO</v>
          </cell>
          <cell r="E2668">
            <v>10.23</v>
          </cell>
        </row>
        <row r="2669">
          <cell r="D2669" t="str">
            <v>PacificTIRE-RO</v>
          </cell>
          <cell r="E2669">
            <v>10.23</v>
          </cell>
        </row>
        <row r="2670">
          <cell r="D2670" t="str">
            <v>PacificTIRESM-RO</v>
          </cell>
          <cell r="E2670">
            <v>10.23</v>
          </cell>
        </row>
        <row r="2671">
          <cell r="D2671" t="str">
            <v>PacificSUMMIT LAKE</v>
          </cell>
          <cell r="E2671">
            <v>0</v>
          </cell>
        </row>
        <row r="2672">
          <cell r="D2672" t="str">
            <v>PacificACCOUNTING ADJUSTMENTS</v>
          </cell>
          <cell r="E2672" t="str">
            <v>Billcycle</v>
          </cell>
        </row>
        <row r="2673">
          <cell r="D2673" t="str">
            <v>PacificRETCCC</v>
          </cell>
          <cell r="E2673">
            <v>20.46</v>
          </cell>
        </row>
        <row r="2674">
          <cell r="D2674" t="str">
            <v>PacificRETCKC</v>
          </cell>
          <cell r="E2674">
            <v>20.46</v>
          </cell>
        </row>
        <row r="2675">
          <cell r="D2675" t="str">
            <v>PacificCOMMERCIAL</v>
          </cell>
          <cell r="E2675" t="str">
            <v>Billcycle</v>
          </cell>
        </row>
        <row r="2676">
          <cell r="D2676" t="str">
            <v>PacificACCESS-COMM</v>
          </cell>
          <cell r="E2676">
            <v>12.3</v>
          </cell>
        </row>
        <row r="2677">
          <cell r="D2677" t="str">
            <v>PacificCANCOUNT5+-COMM</v>
          </cell>
          <cell r="E2677">
            <v>2.27</v>
          </cell>
        </row>
        <row r="2678">
          <cell r="D2678" t="str">
            <v>PacificCANCOUNT5-COMM</v>
          </cell>
          <cell r="E2678">
            <v>2.4700000000000002</v>
          </cell>
        </row>
        <row r="2679">
          <cell r="D2679" t="str">
            <v>PacificCANCOUNT65-COMM</v>
          </cell>
          <cell r="E2679">
            <v>4.74</v>
          </cell>
        </row>
        <row r="2680">
          <cell r="D2680" t="str">
            <v>PacificCANCOUNT95-COMM</v>
          </cell>
          <cell r="E2680">
            <v>6.34</v>
          </cell>
        </row>
        <row r="2681">
          <cell r="D2681" t="str">
            <v>PacificCANCOUNTCARRY-COMM</v>
          </cell>
          <cell r="E2681">
            <v>2.91</v>
          </cell>
        </row>
        <row r="2682">
          <cell r="D2682" t="str">
            <v>PacificCANCOUNTFD95-COMM</v>
          </cell>
          <cell r="E2682">
            <v>3.39</v>
          </cell>
        </row>
        <row r="2683">
          <cell r="D2683" t="str">
            <v>PacificCLEAN1.5-COMM</v>
          </cell>
          <cell r="E2683">
            <v>30.69</v>
          </cell>
        </row>
        <row r="2684">
          <cell r="D2684" t="str">
            <v>PacificCLEAN1-COMM</v>
          </cell>
          <cell r="E2684">
            <v>30.69</v>
          </cell>
        </row>
        <row r="2685">
          <cell r="D2685" t="str">
            <v>PacificCLEAN1FD-COMM</v>
          </cell>
          <cell r="E2685">
            <v>0</v>
          </cell>
        </row>
        <row r="2686">
          <cell r="D2686" t="str">
            <v>PacificCLEAN2-COMM</v>
          </cell>
          <cell r="E2686">
            <v>30.69</v>
          </cell>
        </row>
        <row r="2687">
          <cell r="D2687" t="str">
            <v>PacificCLEAN2FD-COMM</v>
          </cell>
          <cell r="E2687">
            <v>0</v>
          </cell>
        </row>
        <row r="2688">
          <cell r="D2688" t="str">
            <v>PacificCLEAN3-COMM</v>
          </cell>
          <cell r="E2688">
            <v>30.69</v>
          </cell>
        </row>
        <row r="2689">
          <cell r="D2689" t="str">
            <v>PacificCLEAN3FD-COMM</v>
          </cell>
          <cell r="E2689">
            <v>0</v>
          </cell>
        </row>
        <row r="2690">
          <cell r="D2690" t="str">
            <v>PacificCLEAN4-COMM</v>
          </cell>
          <cell r="E2690">
            <v>30.69</v>
          </cell>
        </row>
        <row r="2691">
          <cell r="D2691" t="str">
            <v>PacificCLEAN4FD-COMM</v>
          </cell>
          <cell r="E2691">
            <v>0</v>
          </cell>
        </row>
        <row r="2692">
          <cell r="D2692" t="str">
            <v>PacificCLEAN5-COMM</v>
          </cell>
          <cell r="E2692">
            <v>38.35</v>
          </cell>
        </row>
        <row r="2693">
          <cell r="D2693" t="str">
            <v>PacificCLEAN5FD-COMM</v>
          </cell>
          <cell r="E2693">
            <v>0</v>
          </cell>
        </row>
        <row r="2694">
          <cell r="D2694" t="str">
            <v>PacificCLEAN6-COMM</v>
          </cell>
          <cell r="E2694">
            <v>46.02</v>
          </cell>
        </row>
        <row r="2695">
          <cell r="D2695" t="str">
            <v>PacificCLEAN6FD-COMM</v>
          </cell>
          <cell r="E2695">
            <v>0</v>
          </cell>
        </row>
        <row r="2696">
          <cell r="D2696" t="str">
            <v>PacificCLEAN96FD-COMM</v>
          </cell>
          <cell r="E2696">
            <v>0</v>
          </cell>
        </row>
        <row r="2697">
          <cell r="D2697" t="str">
            <v>PacificCLEANCART-COMM</v>
          </cell>
          <cell r="E2697">
            <v>5.2</v>
          </cell>
        </row>
        <row r="2698">
          <cell r="D2698" t="str">
            <v>PacificDEL1.5TEMP-COMM</v>
          </cell>
          <cell r="E2698">
            <v>32.43</v>
          </cell>
        </row>
        <row r="2699">
          <cell r="D2699" t="str">
            <v>PacificDEL1TEMP-COMM</v>
          </cell>
          <cell r="E2699">
            <v>32.43</v>
          </cell>
        </row>
        <row r="2700">
          <cell r="D2700" t="str">
            <v>PacificDEL2TEMP-COMM</v>
          </cell>
          <cell r="E2700">
            <v>32.43</v>
          </cell>
        </row>
        <row r="2701">
          <cell r="D2701" t="str">
            <v>PacificDEL3TEMP-COMM</v>
          </cell>
          <cell r="E2701">
            <v>32.43</v>
          </cell>
        </row>
        <row r="2702">
          <cell r="D2702" t="str">
            <v>PacificDEL4TEMP-COMM</v>
          </cell>
          <cell r="E2702">
            <v>32.43</v>
          </cell>
        </row>
        <row r="2703">
          <cell r="D2703" t="str">
            <v>PacificDEL5TEMP-COMM</v>
          </cell>
          <cell r="E2703">
            <v>32.43</v>
          </cell>
        </row>
        <row r="2704">
          <cell r="D2704" t="str">
            <v>PacificDEL6TEMP-COMM</v>
          </cell>
          <cell r="E2704">
            <v>32.43</v>
          </cell>
        </row>
        <row r="2705">
          <cell r="D2705" t="str">
            <v>PacificDIST1CAN-COMM</v>
          </cell>
          <cell r="E2705">
            <v>13.48</v>
          </cell>
        </row>
        <row r="2706">
          <cell r="D2706" t="str">
            <v>PacificDIST2CAN-COMM</v>
          </cell>
          <cell r="E2706">
            <v>21.39</v>
          </cell>
        </row>
        <row r="2707">
          <cell r="D2707" t="str">
            <v>PacificDIST3CAN-COMM</v>
          </cell>
          <cell r="E2707">
            <v>32.090000000000003</v>
          </cell>
        </row>
        <row r="2708">
          <cell r="D2708" t="str">
            <v>PacificDIST4CAN-COMM</v>
          </cell>
          <cell r="E2708">
            <v>42.78</v>
          </cell>
        </row>
        <row r="2709">
          <cell r="D2709" t="str">
            <v>PacificDIST5+CANS-COMM</v>
          </cell>
          <cell r="E2709">
            <v>10.7</v>
          </cell>
        </row>
        <row r="2710">
          <cell r="D2710" t="str">
            <v>PacificDIST5CAN-COMM</v>
          </cell>
          <cell r="E2710">
            <v>53.48</v>
          </cell>
        </row>
        <row r="2711">
          <cell r="D2711" t="str">
            <v>PacificDRIVEIN1000-COMM</v>
          </cell>
          <cell r="E2711">
            <v>9.6999999999999993</v>
          </cell>
        </row>
        <row r="2712">
          <cell r="D2712" t="str">
            <v>PacificDRIVEIN125WKLY-COMM</v>
          </cell>
          <cell r="E2712">
            <v>1.45</v>
          </cell>
        </row>
        <row r="2713">
          <cell r="D2713" t="str">
            <v>PacificDRIVEIN-COMM</v>
          </cell>
          <cell r="E2713">
            <v>6.41</v>
          </cell>
        </row>
        <row r="2714">
          <cell r="D2714" t="str">
            <v>PacificEP1.5-COMM</v>
          </cell>
          <cell r="E2714">
            <v>26.17</v>
          </cell>
        </row>
        <row r="2715">
          <cell r="D2715" t="str">
            <v>PacificEP1.5FD-COMM</v>
          </cell>
          <cell r="E2715">
            <v>67.44</v>
          </cell>
        </row>
        <row r="2716">
          <cell r="D2716" t="str">
            <v>PacificEP1-COMM</v>
          </cell>
          <cell r="E2716">
            <v>20.170000000000002</v>
          </cell>
        </row>
        <row r="2717">
          <cell r="D2717" t="str">
            <v>PacificEP2CMP-COMM</v>
          </cell>
          <cell r="E2717">
            <v>85.1</v>
          </cell>
        </row>
        <row r="2718">
          <cell r="D2718" t="str">
            <v>PacificEP2-COMM</v>
          </cell>
          <cell r="E2718">
            <v>32.43</v>
          </cell>
        </row>
        <row r="2719">
          <cell r="D2719" t="str">
            <v>PacificEP2FD-COMM</v>
          </cell>
          <cell r="E2719">
            <v>81.59</v>
          </cell>
        </row>
        <row r="2720">
          <cell r="D2720" t="str">
            <v>PacificEP3CMP-COMM</v>
          </cell>
          <cell r="E2720">
            <v>114.1</v>
          </cell>
        </row>
        <row r="2721">
          <cell r="D2721" t="str">
            <v>PacificEP3-COMM</v>
          </cell>
          <cell r="E2721">
            <v>47.48</v>
          </cell>
        </row>
        <row r="2722">
          <cell r="D2722" t="str">
            <v>PacificEP3FD-COMM</v>
          </cell>
          <cell r="E2722">
            <v>0</v>
          </cell>
        </row>
        <row r="2723">
          <cell r="D2723" t="str">
            <v>PacificEP4CMP-COMM</v>
          </cell>
          <cell r="E2723">
            <v>141.57</v>
          </cell>
        </row>
        <row r="2724">
          <cell r="D2724" t="str">
            <v>PacificEP4-COMM</v>
          </cell>
          <cell r="E2724">
            <v>58.23</v>
          </cell>
        </row>
        <row r="2725">
          <cell r="D2725" t="str">
            <v>PacificEP4FD-COMM</v>
          </cell>
          <cell r="E2725">
            <v>0</v>
          </cell>
        </row>
        <row r="2726">
          <cell r="D2726" t="str">
            <v>PacificEP5-COMM</v>
          </cell>
          <cell r="E2726">
            <v>68.48</v>
          </cell>
        </row>
        <row r="2727">
          <cell r="D2727" t="str">
            <v>PacificEP5FD-COMM</v>
          </cell>
          <cell r="E2727">
            <v>0</v>
          </cell>
        </row>
        <row r="2728">
          <cell r="D2728" t="str">
            <v>PacificEP6-COMM</v>
          </cell>
          <cell r="E2728">
            <v>78.650000000000006</v>
          </cell>
        </row>
        <row r="2729">
          <cell r="D2729" t="str">
            <v>PacificEP96GW-COMM</v>
          </cell>
          <cell r="E2729">
            <v>11.47</v>
          </cell>
        </row>
        <row r="2730">
          <cell r="D2730" t="str">
            <v>PacificEQUIP-COMM</v>
          </cell>
          <cell r="E2730">
            <v>10</v>
          </cell>
        </row>
        <row r="2731">
          <cell r="D2731" t="str">
            <v>PacificEXTRA-COMM</v>
          </cell>
          <cell r="E2731">
            <v>2.5299999999999998</v>
          </cell>
        </row>
        <row r="2732">
          <cell r="D2732" t="str">
            <v>PacificEXTRAGWC-COMM</v>
          </cell>
          <cell r="E2732">
            <v>2.25</v>
          </cell>
        </row>
        <row r="2733">
          <cell r="D2733" t="str">
            <v>PacificEXTRAYDG-COM</v>
          </cell>
          <cell r="E2733">
            <v>18.23</v>
          </cell>
        </row>
        <row r="2734">
          <cell r="D2734" t="str">
            <v>PacificFL001.0Y1W001</v>
          </cell>
          <cell r="E2734">
            <v>82.19</v>
          </cell>
        </row>
        <row r="2735">
          <cell r="D2735" t="str">
            <v>PacificFL001.0Y1W001FOOD</v>
          </cell>
          <cell r="E2735">
            <v>75.06</v>
          </cell>
        </row>
        <row r="2736">
          <cell r="D2736" t="str">
            <v>PacificFL001.0Y2W001</v>
          </cell>
          <cell r="E2736">
            <v>150.47999999999999</v>
          </cell>
        </row>
        <row r="2737">
          <cell r="D2737" t="str">
            <v>PacificFL001.0Y3W001</v>
          </cell>
          <cell r="E2737">
            <v>218.76</v>
          </cell>
        </row>
        <row r="2738">
          <cell r="D2738" t="str">
            <v>PacificFL001.0Y4W001</v>
          </cell>
          <cell r="E2738">
            <v>287.05</v>
          </cell>
        </row>
        <row r="2739">
          <cell r="D2739" t="str">
            <v>PacificFL001.0Y5W001</v>
          </cell>
          <cell r="E2739">
            <v>355.33</v>
          </cell>
        </row>
        <row r="2740">
          <cell r="D2740" t="str">
            <v>PacificFL001.0YEO001</v>
          </cell>
          <cell r="E2740">
            <v>48.13</v>
          </cell>
        </row>
        <row r="2741">
          <cell r="D2741" t="str">
            <v>PacificFL001.0YEO001FOOD</v>
          </cell>
          <cell r="E2741">
            <v>37.53</v>
          </cell>
        </row>
        <row r="2742">
          <cell r="D2742" t="str">
            <v>PacificFL001.0YEO001GW</v>
          </cell>
          <cell r="E2742">
            <v>23.75</v>
          </cell>
        </row>
        <row r="2743">
          <cell r="D2743" t="str">
            <v>PacificFL001.0YXX001TEMPC</v>
          </cell>
          <cell r="E2743">
            <v>17.05</v>
          </cell>
        </row>
        <row r="2744">
          <cell r="D2744" t="str">
            <v>PacificFL001.5Y1W001</v>
          </cell>
          <cell r="E2744">
            <v>105.6</v>
          </cell>
        </row>
        <row r="2745">
          <cell r="D2745" t="str">
            <v>PacificFL001.5Y1W001FOOD</v>
          </cell>
          <cell r="E2745">
            <v>92.86</v>
          </cell>
        </row>
        <row r="2746">
          <cell r="D2746" t="str">
            <v>PacificFL001.5Y2W001</v>
          </cell>
          <cell r="E2746">
            <v>194.32</v>
          </cell>
        </row>
        <row r="2747">
          <cell r="D2747" t="str">
            <v>PacificFL001.5Y3W001</v>
          </cell>
          <cell r="E2747">
            <v>283.05</v>
          </cell>
        </row>
        <row r="2748">
          <cell r="D2748" t="str">
            <v>PacificFL001.5Y4W001</v>
          </cell>
          <cell r="E2748">
            <v>371.77</v>
          </cell>
        </row>
        <row r="2749">
          <cell r="D2749" t="str">
            <v>PacificFL001.5Y5W001</v>
          </cell>
          <cell r="E2749">
            <v>460.49</v>
          </cell>
        </row>
        <row r="2750">
          <cell r="D2750" t="str">
            <v>PacificFL001.5YEO001</v>
          </cell>
          <cell r="E2750">
            <v>61.34</v>
          </cell>
        </row>
        <row r="2751">
          <cell r="D2751" t="str">
            <v>PacificFL001.5YEO001FOOD</v>
          </cell>
          <cell r="E2751">
            <v>46.44</v>
          </cell>
        </row>
        <row r="2752">
          <cell r="D2752" t="str">
            <v>PacificFL001.5YEO001RESIGW</v>
          </cell>
          <cell r="E2752">
            <v>34.51</v>
          </cell>
        </row>
        <row r="2753">
          <cell r="D2753" t="str">
            <v>PacificFL001.5YXX001TEMPC</v>
          </cell>
          <cell r="E2753">
            <v>23.41</v>
          </cell>
        </row>
        <row r="2754">
          <cell r="D2754" t="str">
            <v>PacificFL002.0Y1W001</v>
          </cell>
          <cell r="E2754">
            <v>137.6</v>
          </cell>
        </row>
        <row r="2755">
          <cell r="D2755" t="str">
            <v>PacificFL002.0Y1W001CMP</v>
          </cell>
          <cell r="E2755">
            <v>368.48</v>
          </cell>
        </row>
        <row r="2756">
          <cell r="D2756" t="str">
            <v>PacificFL002.0Y1W001FOOD</v>
          </cell>
          <cell r="E2756">
            <v>121.17</v>
          </cell>
        </row>
        <row r="2757">
          <cell r="D2757" t="str">
            <v>PacificFL002.0Y2W001</v>
          </cell>
          <cell r="E2757">
            <v>250.13</v>
          </cell>
        </row>
        <row r="2758">
          <cell r="D2758" t="str">
            <v>PacificFL002.0Y2W001CMP</v>
          </cell>
          <cell r="E2758">
            <v>736.97</v>
          </cell>
        </row>
        <row r="2759">
          <cell r="D2759" t="str">
            <v>PacificFL002.0Y3W001</v>
          </cell>
          <cell r="E2759">
            <v>362.67</v>
          </cell>
        </row>
        <row r="2760">
          <cell r="D2760" t="str">
            <v>PacificFL002.0Y3W001CMP</v>
          </cell>
          <cell r="E2760">
            <v>1105.45</v>
          </cell>
        </row>
        <row r="2761">
          <cell r="D2761" t="str">
            <v>PacificFL002.0Y4W001</v>
          </cell>
          <cell r="E2761">
            <v>475.21</v>
          </cell>
        </row>
        <row r="2762">
          <cell r="D2762" t="str">
            <v>PacificFL002.0Y4W001CMP</v>
          </cell>
          <cell r="E2762">
            <v>1473.93</v>
          </cell>
        </row>
        <row r="2763">
          <cell r="D2763" t="str">
            <v>PacificFL002.0Y5W001</v>
          </cell>
          <cell r="E2763">
            <v>587.74</v>
          </cell>
        </row>
        <row r="2764">
          <cell r="D2764" t="str">
            <v>PacificFL002.0Y5W001CMP</v>
          </cell>
          <cell r="E2764">
            <v>1842.42</v>
          </cell>
        </row>
        <row r="2765">
          <cell r="D2765" t="str">
            <v>PacificFL002.0YEO001FOOD</v>
          </cell>
          <cell r="E2765">
            <v>60.59</v>
          </cell>
        </row>
        <row r="2766">
          <cell r="D2766" t="str">
            <v>PacificFL002.0YXX001TEMPC</v>
          </cell>
          <cell r="E2766">
            <v>29.78</v>
          </cell>
        </row>
        <row r="2767">
          <cell r="D2767" t="str">
            <v>PacificFL003.0Y1W001</v>
          </cell>
          <cell r="E2767">
            <v>183.8</v>
          </cell>
        </row>
        <row r="2768">
          <cell r="D2768" t="str">
            <v>PacificFL003.0Y1W001CMP</v>
          </cell>
          <cell r="E2768">
            <v>494.05</v>
          </cell>
        </row>
        <row r="2769">
          <cell r="D2769" t="str">
            <v>PacificFL003.0Y1W001FOOD</v>
          </cell>
          <cell r="E2769">
            <v>0</v>
          </cell>
        </row>
        <row r="2770">
          <cell r="D2770" t="str">
            <v>PacificFL003.0Y2W001</v>
          </cell>
          <cell r="E2770">
            <v>339.76</v>
          </cell>
        </row>
        <row r="2771">
          <cell r="D2771" t="str">
            <v>PacificFL003.0Y2W001CMP</v>
          </cell>
          <cell r="E2771">
            <v>988.11</v>
          </cell>
        </row>
        <row r="2772">
          <cell r="D2772" t="str">
            <v>PacificFL003.0Y3W001</v>
          </cell>
          <cell r="E2772">
            <v>495.73</v>
          </cell>
        </row>
        <row r="2773">
          <cell r="D2773" t="str">
            <v>PacificFL003.0Y3W001CMP</v>
          </cell>
          <cell r="E2773">
            <v>1482.16</v>
          </cell>
        </row>
        <row r="2774">
          <cell r="D2774" t="str">
            <v>PacificFL003.0Y4W001</v>
          </cell>
          <cell r="E2774">
            <v>651.70000000000005</v>
          </cell>
        </row>
        <row r="2775">
          <cell r="D2775" t="str">
            <v>PacificFL003.0Y4W001CMP</v>
          </cell>
          <cell r="E2775">
            <v>1976.21</v>
          </cell>
        </row>
        <row r="2776">
          <cell r="D2776" t="str">
            <v>PacificFL003.0Y5W001</v>
          </cell>
          <cell r="E2776">
            <v>807.66</v>
          </cell>
        </row>
        <row r="2777">
          <cell r="D2777" t="str">
            <v>PacificFL003.0Y5W001CMP</v>
          </cell>
          <cell r="E2777">
            <v>2470.27</v>
          </cell>
        </row>
        <row r="2778">
          <cell r="D2778" t="str">
            <v>PacificFL003.0YEO001FOOD</v>
          </cell>
          <cell r="E2778">
            <v>0</v>
          </cell>
        </row>
        <row r="2779">
          <cell r="D2779" t="str">
            <v>PacificFL003.0YXX001TEMPC</v>
          </cell>
          <cell r="E2779">
            <v>44.97</v>
          </cell>
        </row>
        <row r="2780">
          <cell r="D2780" t="str">
            <v>PacificFL004.0Y1W001</v>
          </cell>
          <cell r="E2780">
            <v>237.81</v>
          </cell>
        </row>
        <row r="2781">
          <cell r="D2781" t="str">
            <v>PacificFL004.0Y1W001CMP</v>
          </cell>
          <cell r="E2781">
            <v>613</v>
          </cell>
        </row>
        <row r="2782">
          <cell r="D2782" t="str">
            <v>PacificFL004.0Y1W001FOOD</v>
          </cell>
          <cell r="E2782">
            <v>0</v>
          </cell>
        </row>
        <row r="2783">
          <cell r="D2783" t="str">
            <v>PacificFL004.0Y2W001</v>
          </cell>
          <cell r="E2783">
            <v>435.48</v>
          </cell>
        </row>
        <row r="2784">
          <cell r="D2784" t="str">
            <v>PacificFL004.0Y2W001CMP</v>
          </cell>
          <cell r="E2784">
            <v>1226</v>
          </cell>
        </row>
        <row r="2785">
          <cell r="D2785" t="str">
            <v>PacificFL004.0Y3W001</v>
          </cell>
          <cell r="E2785">
            <v>633.14</v>
          </cell>
        </row>
        <row r="2786">
          <cell r="D2786" t="str">
            <v>PacificFL004.0Y3W001CMP</v>
          </cell>
          <cell r="E2786">
            <v>1838.99</v>
          </cell>
        </row>
        <row r="2787">
          <cell r="D2787" t="str">
            <v>PacificFL004.0Y4W001</v>
          </cell>
          <cell r="E2787">
            <v>830.81</v>
          </cell>
        </row>
        <row r="2788">
          <cell r="D2788" t="str">
            <v>PacificFL004.0Y4W001CMP</v>
          </cell>
          <cell r="E2788">
            <v>2451.9899999999998</v>
          </cell>
        </row>
        <row r="2789">
          <cell r="D2789" t="str">
            <v>PacificFL004.0Y5W001</v>
          </cell>
          <cell r="E2789">
            <v>1028.47</v>
          </cell>
        </row>
        <row r="2790">
          <cell r="D2790" t="str">
            <v>PacificFL004.0Y5W001CMP</v>
          </cell>
          <cell r="E2790">
            <v>3064.99</v>
          </cell>
        </row>
        <row r="2791">
          <cell r="D2791" t="str">
            <v>PacificFL004.0YEO001FOOD</v>
          </cell>
          <cell r="E2791">
            <v>0</v>
          </cell>
        </row>
        <row r="2792">
          <cell r="D2792" t="str">
            <v>PacificFL004.0YXX001TEMPC</v>
          </cell>
          <cell r="E2792">
            <v>55.88</v>
          </cell>
        </row>
        <row r="2793">
          <cell r="D2793" t="str">
            <v>PacificFL005.0Y1W001</v>
          </cell>
          <cell r="E2793">
            <v>287.11</v>
          </cell>
        </row>
        <row r="2794">
          <cell r="D2794" t="str">
            <v>PacificFL005.0Y1W001FOOD</v>
          </cell>
          <cell r="E2794">
            <v>0</v>
          </cell>
        </row>
        <row r="2795">
          <cell r="D2795" t="str">
            <v>PacificFL005.0Y2W001</v>
          </cell>
          <cell r="E2795">
            <v>525.21</v>
          </cell>
        </row>
        <row r="2796">
          <cell r="D2796" t="str">
            <v>PacificFL005.0Y3W001</v>
          </cell>
          <cell r="E2796">
            <v>763.32</v>
          </cell>
        </row>
        <row r="2797">
          <cell r="D2797" t="str">
            <v>PacificFL005.0Y4W001</v>
          </cell>
          <cell r="E2797">
            <v>1001.43</v>
          </cell>
        </row>
        <row r="2798">
          <cell r="D2798" t="str">
            <v>PacificFL005.0Y5W001</v>
          </cell>
          <cell r="E2798">
            <v>1239.53</v>
          </cell>
        </row>
        <row r="2799">
          <cell r="D2799" t="str">
            <v>PacificFL005.0YEO001FOOD</v>
          </cell>
          <cell r="E2799">
            <v>0</v>
          </cell>
        </row>
        <row r="2800">
          <cell r="D2800" t="str">
            <v>PacificFL005.0YXX001TEMPC</v>
          </cell>
          <cell r="E2800">
            <v>66.239999999999995</v>
          </cell>
        </row>
        <row r="2801">
          <cell r="D2801" t="str">
            <v>PacificFL006.0Y1W001</v>
          </cell>
          <cell r="E2801">
            <v>324.16000000000003</v>
          </cell>
        </row>
        <row r="2802">
          <cell r="D2802" t="str">
            <v>PacificFL006.0Y1W001FOOD</v>
          </cell>
          <cell r="E2802">
            <v>0</v>
          </cell>
        </row>
        <row r="2803">
          <cell r="D2803" t="str">
            <v>PacificFL006.0Y2W001</v>
          </cell>
          <cell r="E2803">
            <v>597.78</v>
          </cell>
        </row>
        <row r="2804">
          <cell r="D2804" t="str">
            <v>PacificFL006.0Y3W001</v>
          </cell>
          <cell r="E2804">
            <v>871.39</v>
          </cell>
        </row>
        <row r="2805">
          <cell r="D2805" t="str">
            <v>PacificFL006.0Y4W001</v>
          </cell>
          <cell r="E2805">
            <v>1145</v>
          </cell>
        </row>
        <row r="2806">
          <cell r="D2806" t="str">
            <v>PacificFL006.0Y5W001</v>
          </cell>
          <cell r="E2806">
            <v>1418.61</v>
          </cell>
        </row>
        <row r="2807">
          <cell r="D2807" t="str">
            <v>PacificFL006.0YEO001FOOD</v>
          </cell>
          <cell r="E2807">
            <v>0</v>
          </cell>
        </row>
        <row r="2808">
          <cell r="D2808" t="str">
            <v>PacificFL006.0YXX001TEMPC</v>
          </cell>
          <cell r="E2808">
            <v>76.489999999999995</v>
          </cell>
        </row>
        <row r="2809">
          <cell r="D2809" t="str">
            <v>PacificFL3FD-OC</v>
          </cell>
          <cell r="E2809">
            <v>0</v>
          </cell>
        </row>
        <row r="2810">
          <cell r="D2810" t="str">
            <v>PacificFOODPROCESSING</v>
          </cell>
          <cell r="E2810">
            <v>47.25</v>
          </cell>
        </row>
        <row r="2811">
          <cell r="D2811" t="str">
            <v>PacificGWCOMM</v>
          </cell>
          <cell r="E2811">
            <v>7.6</v>
          </cell>
        </row>
        <row r="2812">
          <cell r="D2812" t="str">
            <v>PacificLCKC</v>
          </cell>
          <cell r="E2812">
            <v>12.3</v>
          </cell>
        </row>
        <row r="2813">
          <cell r="D2813" t="str">
            <v>PacificOFOWCONT-COMM</v>
          </cell>
          <cell r="E2813">
            <v>6.17</v>
          </cell>
        </row>
        <row r="2814">
          <cell r="D2814" t="str">
            <v>PacificOS-COMM</v>
          </cell>
          <cell r="E2814">
            <v>6.17</v>
          </cell>
        </row>
        <row r="2815">
          <cell r="D2815" t="str">
            <v>PacificPUREDEL-COMM</v>
          </cell>
          <cell r="E2815">
            <v>18.93</v>
          </cell>
        </row>
        <row r="2816">
          <cell r="D2816" t="str">
            <v>PacificRECVALMF</v>
          </cell>
          <cell r="E2816">
            <v>0.77</v>
          </cell>
        </row>
        <row r="2817">
          <cell r="D2817" t="str">
            <v>PacificREDELCART-COMM</v>
          </cell>
          <cell r="E2817">
            <v>17.190000000000001</v>
          </cell>
        </row>
        <row r="2818">
          <cell r="D2818" t="str">
            <v>PacificREINSTATE-COMM</v>
          </cell>
          <cell r="E2818">
            <v>11.25</v>
          </cell>
        </row>
        <row r="2819">
          <cell r="D2819" t="str">
            <v>PacificRENT1.5TEMP-COMM</v>
          </cell>
          <cell r="E2819">
            <v>1.02</v>
          </cell>
        </row>
        <row r="2820">
          <cell r="D2820" t="str">
            <v>PacificRENT1TEMP-COMM</v>
          </cell>
          <cell r="E2820">
            <v>0.77</v>
          </cell>
        </row>
        <row r="2821">
          <cell r="D2821" t="str">
            <v>PacificRENT2TEMP-COMM</v>
          </cell>
          <cell r="E2821">
            <v>1.28</v>
          </cell>
        </row>
        <row r="2822">
          <cell r="D2822" t="str">
            <v>PacificRENT35GL-COMM</v>
          </cell>
          <cell r="E2822">
            <v>6</v>
          </cell>
        </row>
        <row r="2823">
          <cell r="D2823" t="str">
            <v>PacificRENT3TEMP-COMM</v>
          </cell>
          <cell r="E2823">
            <v>1.69</v>
          </cell>
        </row>
        <row r="2824">
          <cell r="D2824" t="str">
            <v>PacificRENT4TEMP-COMM</v>
          </cell>
          <cell r="E2824">
            <v>2.0499999999999998</v>
          </cell>
        </row>
        <row r="2825">
          <cell r="D2825" t="str">
            <v>PacificRENT5TEMP-COMM</v>
          </cell>
          <cell r="E2825">
            <v>2.2999999999999998</v>
          </cell>
        </row>
        <row r="2826">
          <cell r="D2826" t="str">
            <v>PacificRENT65GL-COMM</v>
          </cell>
          <cell r="E2826">
            <v>6</v>
          </cell>
        </row>
        <row r="2827">
          <cell r="D2827" t="str">
            <v>PacificRENT6TEMP-COMM</v>
          </cell>
          <cell r="E2827">
            <v>2.2999999999999998</v>
          </cell>
        </row>
        <row r="2828">
          <cell r="D2828" t="str">
            <v>PacificRENT95GL-COMM</v>
          </cell>
          <cell r="E2828">
            <v>6</v>
          </cell>
        </row>
        <row r="2829">
          <cell r="D2829" t="str">
            <v>PacificRL001.0Y1W001</v>
          </cell>
          <cell r="E2829">
            <v>82.19</v>
          </cell>
        </row>
        <row r="2830">
          <cell r="D2830" t="str">
            <v>PacificRL001.0Y2W001</v>
          </cell>
          <cell r="E2830">
            <v>150.47999999999999</v>
          </cell>
        </row>
        <row r="2831">
          <cell r="D2831" t="str">
            <v>PacificRL001.0Y3W001</v>
          </cell>
          <cell r="E2831">
            <v>218.76</v>
          </cell>
        </row>
        <row r="2832">
          <cell r="D2832" t="str">
            <v>PacificRL001.0Y4W001</v>
          </cell>
          <cell r="E2832">
            <v>287.05</v>
          </cell>
        </row>
        <row r="2833">
          <cell r="D2833" t="str">
            <v>PacificRL001.0Y5W001</v>
          </cell>
          <cell r="E2833">
            <v>355.33</v>
          </cell>
        </row>
        <row r="2834">
          <cell r="D2834" t="str">
            <v>PacificRL001.0YEO001</v>
          </cell>
          <cell r="E2834">
            <v>48.13</v>
          </cell>
        </row>
        <row r="2835">
          <cell r="D2835" t="str">
            <v>PacificRL001.0YXX001TEMPC</v>
          </cell>
          <cell r="E2835">
            <v>17.05</v>
          </cell>
        </row>
        <row r="2836">
          <cell r="D2836" t="str">
            <v>PacificRL001.5Y1W001</v>
          </cell>
          <cell r="E2836">
            <v>105.6</v>
          </cell>
        </row>
        <row r="2837">
          <cell r="D2837" t="str">
            <v>PacificRL001.5Y2W001</v>
          </cell>
          <cell r="E2837">
            <v>194.32</v>
          </cell>
        </row>
        <row r="2838">
          <cell r="D2838" t="str">
            <v>PacificRL001.5Y3W001</v>
          </cell>
          <cell r="E2838">
            <v>283.05</v>
          </cell>
        </row>
        <row r="2839">
          <cell r="D2839" t="str">
            <v>PacificRL001.5Y4W001</v>
          </cell>
          <cell r="E2839">
            <v>371.77</v>
          </cell>
        </row>
        <row r="2840">
          <cell r="D2840" t="str">
            <v>PacificRL001.5Y5W001</v>
          </cell>
          <cell r="E2840">
            <v>460.49</v>
          </cell>
        </row>
        <row r="2841">
          <cell r="D2841" t="str">
            <v>PacificRL001.5YEO001</v>
          </cell>
          <cell r="E2841">
            <v>61.34</v>
          </cell>
        </row>
        <row r="2842">
          <cell r="D2842" t="str">
            <v>PacificRL001.5YXX001TEMPC</v>
          </cell>
          <cell r="E2842">
            <v>23.41</v>
          </cell>
        </row>
        <row r="2843">
          <cell r="D2843" t="str">
            <v>PacificRL002.0Y1W001</v>
          </cell>
          <cell r="E2843">
            <v>137.6</v>
          </cell>
        </row>
        <row r="2844">
          <cell r="D2844" t="str">
            <v>PacificRL002.0Y2W001</v>
          </cell>
          <cell r="E2844">
            <v>250.13</v>
          </cell>
        </row>
        <row r="2845">
          <cell r="D2845" t="str">
            <v>PacificRL002.0Y3W001</v>
          </cell>
          <cell r="E2845">
            <v>362.67</v>
          </cell>
        </row>
        <row r="2846">
          <cell r="D2846" t="str">
            <v>PacificRL002.0Y4W001</v>
          </cell>
          <cell r="E2846">
            <v>475.21</v>
          </cell>
        </row>
        <row r="2847">
          <cell r="D2847" t="str">
            <v>PacificRL002.0Y5W001</v>
          </cell>
          <cell r="E2847">
            <v>587.74</v>
          </cell>
        </row>
        <row r="2848">
          <cell r="D2848" t="str">
            <v>PacificRL002.0YXX001TEMPC</v>
          </cell>
          <cell r="E2848">
            <v>29.78</v>
          </cell>
        </row>
        <row r="2849">
          <cell r="D2849" t="str">
            <v>PacificRL003.0Y1W001</v>
          </cell>
          <cell r="E2849">
            <v>183.8</v>
          </cell>
        </row>
        <row r="2850">
          <cell r="D2850" t="str">
            <v>PacificRL003.0Y2W001</v>
          </cell>
          <cell r="E2850">
            <v>339.76</v>
          </cell>
        </row>
        <row r="2851">
          <cell r="D2851" t="str">
            <v>PacificRL003.0Y3W001</v>
          </cell>
          <cell r="E2851">
            <v>495.73</v>
          </cell>
        </row>
        <row r="2852">
          <cell r="D2852" t="str">
            <v>PacificRL003.0Y4W001</v>
          </cell>
          <cell r="E2852">
            <v>651.70000000000005</v>
          </cell>
        </row>
        <row r="2853">
          <cell r="D2853" t="str">
            <v>PacificRL003.0Y5W001</v>
          </cell>
          <cell r="E2853">
            <v>807.66</v>
          </cell>
        </row>
        <row r="2854">
          <cell r="D2854" t="str">
            <v>PacificRL004.0Y1W001</v>
          </cell>
          <cell r="E2854">
            <v>237.81</v>
          </cell>
        </row>
        <row r="2855">
          <cell r="D2855" t="str">
            <v>PacificRL004.0Y2W001</v>
          </cell>
          <cell r="E2855">
            <v>435.48</v>
          </cell>
        </row>
        <row r="2856">
          <cell r="D2856" t="str">
            <v>PacificRL004.0Y3W001</v>
          </cell>
          <cell r="E2856">
            <v>633.14</v>
          </cell>
        </row>
        <row r="2857">
          <cell r="D2857" t="str">
            <v>PacificRL004.0Y4W001</v>
          </cell>
          <cell r="E2857">
            <v>830.81</v>
          </cell>
        </row>
        <row r="2858">
          <cell r="D2858" t="str">
            <v>PacificRL004.0Y5W001</v>
          </cell>
          <cell r="E2858">
            <v>1028.47</v>
          </cell>
        </row>
        <row r="2859">
          <cell r="D2859" t="str">
            <v>PacificRL006.0Y1W001</v>
          </cell>
          <cell r="E2859">
            <v>324.16000000000003</v>
          </cell>
        </row>
        <row r="2860">
          <cell r="D2860" t="str">
            <v>PacificRL006.0Y2W001</v>
          </cell>
          <cell r="E2860">
            <v>597.78</v>
          </cell>
        </row>
        <row r="2861">
          <cell r="D2861" t="str">
            <v>PacificRL006.0Y3W001</v>
          </cell>
          <cell r="E2861">
            <v>871.39</v>
          </cell>
        </row>
        <row r="2862">
          <cell r="D2862" t="str">
            <v>PacificRL006.0Y4W001</v>
          </cell>
          <cell r="E2862">
            <v>1145</v>
          </cell>
        </row>
        <row r="2863">
          <cell r="D2863" t="str">
            <v>PacificRL006.0Y5W001</v>
          </cell>
          <cell r="E2863">
            <v>1418.61</v>
          </cell>
        </row>
        <row r="2864">
          <cell r="D2864" t="str">
            <v>PacificRL032.0G1W001COMM</v>
          </cell>
          <cell r="E2864">
            <v>13.79</v>
          </cell>
        </row>
        <row r="2865">
          <cell r="D2865" t="str">
            <v>PacificRL032.0G1W002COMM</v>
          </cell>
          <cell r="E2865">
            <v>21.39</v>
          </cell>
        </row>
        <row r="2866">
          <cell r="D2866" t="str">
            <v>PacificRL032.0G1W003COMM</v>
          </cell>
          <cell r="E2866">
            <v>32.090000000000003</v>
          </cell>
        </row>
        <row r="2867">
          <cell r="D2867" t="str">
            <v>PacificRL032.0G1W004COMM</v>
          </cell>
          <cell r="E2867">
            <v>42.78</v>
          </cell>
        </row>
        <row r="2868">
          <cell r="D2868" t="str">
            <v>PacificRL032.0G1W005COMM</v>
          </cell>
          <cell r="E2868">
            <v>53.48</v>
          </cell>
        </row>
        <row r="2869">
          <cell r="D2869" t="str">
            <v>PacificRL035.0G1W001COMM</v>
          </cell>
          <cell r="E2869">
            <v>14.21</v>
          </cell>
        </row>
        <row r="2870">
          <cell r="D2870" t="str">
            <v>PacificRL096.0G1W001FOOD</v>
          </cell>
          <cell r="E2870">
            <v>21.19</v>
          </cell>
        </row>
        <row r="2871">
          <cell r="D2871" t="str">
            <v>PacificRL096.0GEO001FOOD</v>
          </cell>
          <cell r="E2871">
            <v>10.59</v>
          </cell>
        </row>
        <row r="2872">
          <cell r="D2872" t="str">
            <v>PacificROLL1W-COMM</v>
          </cell>
          <cell r="E2872">
            <v>11.08</v>
          </cell>
        </row>
        <row r="2873">
          <cell r="D2873" t="str">
            <v>PacificROLL2W-COMM</v>
          </cell>
          <cell r="E2873">
            <v>22.17</v>
          </cell>
        </row>
        <row r="2874">
          <cell r="D2874" t="str">
            <v>PacificROLL3W-COMM</v>
          </cell>
          <cell r="E2874">
            <v>33.25</v>
          </cell>
        </row>
        <row r="2875">
          <cell r="D2875" t="str">
            <v>PacificROLL4W-COMM</v>
          </cell>
          <cell r="E2875">
            <v>44.34</v>
          </cell>
        </row>
        <row r="2876">
          <cell r="D2876" t="str">
            <v>PacificROLL5W-COMM</v>
          </cell>
          <cell r="E2876">
            <v>55.42</v>
          </cell>
        </row>
        <row r="2877">
          <cell r="D2877" t="str">
            <v>PacificRTRNCAN-COMM</v>
          </cell>
          <cell r="E2877">
            <v>5.88</v>
          </cell>
        </row>
        <row r="2878">
          <cell r="D2878" t="str">
            <v>PacificRTRNCART65-COMM</v>
          </cell>
          <cell r="E2878">
            <v>5.88</v>
          </cell>
        </row>
        <row r="2879">
          <cell r="D2879" t="str">
            <v>PacificRTRNCART95-COMM</v>
          </cell>
          <cell r="E2879">
            <v>5.88</v>
          </cell>
        </row>
        <row r="2880">
          <cell r="D2880" t="str">
            <v>PacificRTRNCART-COMM</v>
          </cell>
          <cell r="E2880">
            <v>5.88</v>
          </cell>
        </row>
        <row r="2881">
          <cell r="D2881" t="str">
            <v>PacificRTRNTRIP1.5-COMM</v>
          </cell>
          <cell r="E2881">
            <v>15.35</v>
          </cell>
        </row>
        <row r="2882">
          <cell r="D2882" t="str">
            <v>PacificRTRNTRIP1-COMM</v>
          </cell>
          <cell r="E2882">
            <v>15.35</v>
          </cell>
        </row>
        <row r="2883">
          <cell r="D2883" t="str">
            <v>PacificRTRNTRIP2-COMM</v>
          </cell>
          <cell r="E2883">
            <v>15.35</v>
          </cell>
        </row>
        <row r="2884">
          <cell r="D2884" t="str">
            <v>PacificRTRNTRIP3-COMM</v>
          </cell>
          <cell r="E2884">
            <v>15.35</v>
          </cell>
        </row>
        <row r="2885">
          <cell r="D2885" t="str">
            <v>PacificRTRNTRIP4-COMM</v>
          </cell>
          <cell r="E2885">
            <v>15.35</v>
          </cell>
        </row>
        <row r="2886">
          <cell r="D2886" t="str">
            <v>PacificRTRNTRIP5-COMM</v>
          </cell>
          <cell r="E2886">
            <v>15.35</v>
          </cell>
        </row>
        <row r="2887">
          <cell r="D2887" t="str">
            <v>PacificRTRNTRIP6-COMM</v>
          </cell>
          <cell r="E2887">
            <v>15.35</v>
          </cell>
        </row>
        <row r="2888">
          <cell r="D2888" t="str">
            <v>PacificRTRNTRIP-COMM</v>
          </cell>
          <cell r="E2888">
            <v>15.35</v>
          </cell>
        </row>
        <row r="2889">
          <cell r="D2889" t="str">
            <v>PacificSL035.0G1W001COMM</v>
          </cell>
          <cell r="E2889">
            <v>14.21</v>
          </cell>
        </row>
        <row r="2890">
          <cell r="D2890" t="str">
            <v>PacificSL065.0G1W001COMM</v>
          </cell>
          <cell r="E2890">
            <v>21</v>
          </cell>
        </row>
        <row r="2891">
          <cell r="D2891" t="str">
            <v>PacificSL065.0G2W001COMM</v>
          </cell>
          <cell r="E2891">
            <v>42</v>
          </cell>
        </row>
        <row r="2892">
          <cell r="D2892" t="str">
            <v>PacificSL095.0G1W001COMM</v>
          </cell>
          <cell r="E2892">
            <v>28.1</v>
          </cell>
        </row>
        <row r="2893">
          <cell r="D2893" t="str">
            <v>PacificSL095.0G2W001COMM</v>
          </cell>
          <cell r="E2893">
            <v>56.2</v>
          </cell>
        </row>
        <row r="2894">
          <cell r="D2894" t="str">
            <v>PacificSL095.0G3W001COMM</v>
          </cell>
          <cell r="E2894">
            <v>84.31</v>
          </cell>
        </row>
        <row r="2895">
          <cell r="D2895" t="str">
            <v>PacificSL096.0G1W001SSCOMM</v>
          </cell>
          <cell r="E2895">
            <v>27.82</v>
          </cell>
        </row>
        <row r="2896">
          <cell r="D2896" t="str">
            <v>PacificSP35-COMM</v>
          </cell>
          <cell r="E2896">
            <v>11.73</v>
          </cell>
        </row>
        <row r="2897">
          <cell r="D2897" t="str">
            <v>PacificSP65-COMM</v>
          </cell>
          <cell r="E2897">
            <v>15.38</v>
          </cell>
        </row>
        <row r="2898">
          <cell r="D2898" t="str">
            <v>PacificSP95-COMM</v>
          </cell>
          <cell r="E2898">
            <v>19.03</v>
          </cell>
        </row>
        <row r="2899">
          <cell r="D2899" t="str">
            <v>PacificTIRE-COMM</v>
          </cell>
          <cell r="E2899">
            <v>10.23</v>
          </cell>
        </row>
        <row r="2900">
          <cell r="D2900" t="str">
            <v>PacificTIRELG-COMM</v>
          </cell>
          <cell r="E2900">
            <v>10.23</v>
          </cell>
        </row>
        <row r="2901">
          <cell r="D2901" t="str">
            <v>PacificTIRESM-COMM</v>
          </cell>
          <cell r="E2901">
            <v>10.23</v>
          </cell>
        </row>
        <row r="2902">
          <cell r="D2902" t="str">
            <v>PacificWI1-COMM</v>
          </cell>
          <cell r="E2902">
            <v>1.95</v>
          </cell>
        </row>
        <row r="2903">
          <cell r="D2903" t="str">
            <v>PacificWI2-COMM</v>
          </cell>
          <cell r="E2903">
            <v>3.59</v>
          </cell>
        </row>
        <row r="2904">
          <cell r="D2904" t="str">
            <v>PacificWI3-COMM</v>
          </cell>
          <cell r="E2904">
            <v>5.24</v>
          </cell>
        </row>
        <row r="2905">
          <cell r="D2905" t="str">
            <v>PacificWI4-COMM</v>
          </cell>
          <cell r="E2905">
            <v>6.88</v>
          </cell>
        </row>
        <row r="2906">
          <cell r="D2906" t="str">
            <v>PacificWI5-COMM</v>
          </cell>
          <cell r="E2906">
            <v>8.5299999999999994</v>
          </cell>
        </row>
        <row r="2907">
          <cell r="D2907" t="str">
            <v>PacificWI6-COMM</v>
          </cell>
          <cell r="E2907">
            <v>10.18</v>
          </cell>
        </row>
        <row r="2908">
          <cell r="D2908" t="str">
            <v>PacificWI7-COMM</v>
          </cell>
          <cell r="E2908">
            <v>11.82</v>
          </cell>
        </row>
        <row r="2909">
          <cell r="D2909" t="str">
            <v>PacificWI8-COMM</v>
          </cell>
          <cell r="E2909">
            <v>13.47</v>
          </cell>
        </row>
        <row r="2910">
          <cell r="D2910" t="str">
            <v>PacificWI9-COMM</v>
          </cell>
          <cell r="E2910">
            <v>15.11</v>
          </cell>
        </row>
        <row r="2911">
          <cell r="D2911" t="str">
            <v>PacificCOMMERCIAL RECYCLE</v>
          </cell>
          <cell r="E2911" t="str">
            <v>Billcycle</v>
          </cell>
        </row>
        <row r="2912">
          <cell r="D2912" t="str">
            <v>PacificBULKOCC-COMM</v>
          </cell>
          <cell r="E2912">
            <v>12</v>
          </cell>
        </row>
        <row r="2913">
          <cell r="D2913" t="str">
            <v>PacificCANCOUNTREC-COMM</v>
          </cell>
          <cell r="E2913">
            <v>4.8499999999999996</v>
          </cell>
        </row>
        <row r="2914">
          <cell r="D2914" t="str">
            <v>PacificCLEAN1.5REC-COMM</v>
          </cell>
          <cell r="E2914">
            <v>24.89</v>
          </cell>
        </row>
        <row r="2915">
          <cell r="D2915" t="str">
            <v>PacificCLEAN1REC-COMM</v>
          </cell>
          <cell r="E2915">
            <v>24.89</v>
          </cell>
        </row>
        <row r="2916">
          <cell r="D2916" t="str">
            <v>PacificCLEAN2REC-COMM</v>
          </cell>
          <cell r="E2916">
            <v>24.89</v>
          </cell>
        </row>
        <row r="2917">
          <cell r="D2917" t="str">
            <v>PacificCLEAN3REC-COMM</v>
          </cell>
          <cell r="E2917">
            <v>24.89</v>
          </cell>
        </row>
        <row r="2918">
          <cell r="D2918" t="str">
            <v>PacificCLEAN4REC-COMM</v>
          </cell>
          <cell r="E2918">
            <v>40.43</v>
          </cell>
        </row>
        <row r="2919">
          <cell r="D2919" t="str">
            <v>PacificCLEAN5REC-COMM</v>
          </cell>
          <cell r="E2919">
            <v>46.73</v>
          </cell>
        </row>
        <row r="2920">
          <cell r="D2920" t="str">
            <v>PacificCLEAN64REC-COMM</v>
          </cell>
          <cell r="E2920">
            <v>23.1</v>
          </cell>
        </row>
        <row r="2921">
          <cell r="D2921" t="str">
            <v>PacificCLEAN6REC-COMM</v>
          </cell>
          <cell r="E2921">
            <v>51.98</v>
          </cell>
        </row>
        <row r="2922">
          <cell r="D2922" t="str">
            <v>PacificCLEAN96REC-COMM</v>
          </cell>
          <cell r="E2922">
            <v>23.1</v>
          </cell>
        </row>
        <row r="2923">
          <cell r="D2923" t="str">
            <v>PacificCLEANRECOVER1.5-COMM</v>
          </cell>
          <cell r="E2923">
            <v>50.85</v>
          </cell>
        </row>
        <row r="2924">
          <cell r="D2924" t="str">
            <v>PacificCLEANRECOVER1-COMM</v>
          </cell>
          <cell r="E2924">
            <v>44.97</v>
          </cell>
        </row>
        <row r="2925">
          <cell r="D2925" t="str">
            <v>PacificCLEANRECOVER2-COMM</v>
          </cell>
          <cell r="E2925">
            <v>57.02</v>
          </cell>
        </row>
        <row r="2926">
          <cell r="D2926" t="str">
            <v>PacificCLEANRECOVER3-COMM</v>
          </cell>
          <cell r="E2926">
            <v>0</v>
          </cell>
        </row>
        <row r="2927">
          <cell r="D2927" t="str">
            <v>PacificCLEANRECOVER4-COMM</v>
          </cell>
          <cell r="E2927">
            <v>0</v>
          </cell>
        </row>
        <row r="2928">
          <cell r="D2928" t="str">
            <v>PacificCLEANRECOVER5-COMM</v>
          </cell>
          <cell r="E2928">
            <v>114.45</v>
          </cell>
        </row>
        <row r="2929">
          <cell r="D2929" t="str">
            <v>PacificCLEANRECOVER64-COMM</v>
          </cell>
          <cell r="E2929">
            <v>42.39</v>
          </cell>
        </row>
        <row r="2930">
          <cell r="D2930" t="str">
            <v>PacificCLEANRECOVER6-COMM</v>
          </cell>
          <cell r="E2930">
            <v>0</v>
          </cell>
        </row>
        <row r="2931">
          <cell r="D2931" t="str">
            <v>PacificCLEANRECOVER96-COMM</v>
          </cell>
          <cell r="E2931">
            <v>42.39</v>
          </cell>
        </row>
        <row r="2932">
          <cell r="D2932" t="str">
            <v>PacificEP1.5OCC-COMM</v>
          </cell>
          <cell r="E2932">
            <v>72.099999999999994</v>
          </cell>
        </row>
        <row r="2933">
          <cell r="D2933" t="str">
            <v>PacificEP1.5PAPER-COMM</v>
          </cell>
          <cell r="E2933">
            <v>69.7</v>
          </cell>
        </row>
        <row r="2934">
          <cell r="D2934" t="str">
            <v>PacificEP1.5SSR-COMM</v>
          </cell>
          <cell r="E2934">
            <v>101.94</v>
          </cell>
        </row>
        <row r="2935">
          <cell r="D2935" t="str">
            <v>PacificEP1OCC-COMM</v>
          </cell>
          <cell r="E2935">
            <v>65.099999999999994</v>
          </cell>
        </row>
        <row r="2936">
          <cell r="D2936" t="str">
            <v>PacificEP1PAPER-COMM</v>
          </cell>
          <cell r="E2936">
            <v>45.56</v>
          </cell>
        </row>
        <row r="2937">
          <cell r="D2937" t="str">
            <v>PacificEP1SSR-COMM</v>
          </cell>
          <cell r="E2937">
            <v>84.26</v>
          </cell>
        </row>
        <row r="2938">
          <cell r="D2938" t="str">
            <v>PacificEP2OCC-COMM</v>
          </cell>
          <cell r="E2938">
            <v>87.1</v>
          </cell>
        </row>
        <row r="2939">
          <cell r="D2939" t="str">
            <v>PacificEP2PAPER-COMM</v>
          </cell>
          <cell r="E2939">
            <v>75.849999999999994</v>
          </cell>
        </row>
        <row r="2940">
          <cell r="D2940" t="str">
            <v>PacificEP2SSR-COMM</v>
          </cell>
          <cell r="E2940">
            <v>126.5</v>
          </cell>
        </row>
        <row r="2941">
          <cell r="D2941" t="str">
            <v>PacificEP3OCC-COMM</v>
          </cell>
          <cell r="E2941">
            <v>102.48</v>
          </cell>
        </row>
        <row r="2942">
          <cell r="D2942" t="str">
            <v>PacificEP4OCC-COMM</v>
          </cell>
          <cell r="E2942">
            <v>125.81</v>
          </cell>
        </row>
        <row r="2943">
          <cell r="D2943" t="str">
            <v>PacificEP5OCC-COMM</v>
          </cell>
          <cell r="E2943">
            <v>155.1</v>
          </cell>
        </row>
        <row r="2944">
          <cell r="D2944" t="str">
            <v>PacificEP64SS-COMM</v>
          </cell>
          <cell r="E2944">
            <v>43.26</v>
          </cell>
        </row>
        <row r="2945">
          <cell r="D2945" t="str">
            <v>PacificEP96GLASS-COMM</v>
          </cell>
          <cell r="E2945">
            <v>45.15</v>
          </cell>
        </row>
        <row r="2946">
          <cell r="D2946" t="str">
            <v>PacificEP96PAPER-COMM</v>
          </cell>
          <cell r="E2946">
            <v>35.33</v>
          </cell>
        </row>
        <row r="2947">
          <cell r="D2947" t="str">
            <v>PacificEP96SSR-COMM</v>
          </cell>
          <cell r="E2947">
            <v>43.26</v>
          </cell>
        </row>
        <row r="2948">
          <cell r="D2948" t="str">
            <v>PacificEXTRA1.5PAPER-COMM</v>
          </cell>
          <cell r="E2948">
            <v>20.52</v>
          </cell>
        </row>
        <row r="2949">
          <cell r="D2949" t="str">
            <v>PacificEXTRA1.5SS-COMM</v>
          </cell>
          <cell r="E2949">
            <v>21.24</v>
          </cell>
        </row>
        <row r="2950">
          <cell r="D2950" t="str">
            <v>PacificEXTRA1PAPER-COMM</v>
          </cell>
          <cell r="E2950">
            <v>14.04</v>
          </cell>
        </row>
        <row r="2951">
          <cell r="D2951" t="str">
            <v>PacificEXTRA1SS-COMM</v>
          </cell>
          <cell r="E2951">
            <v>16.600000000000001</v>
          </cell>
        </row>
        <row r="2952">
          <cell r="D2952" t="str">
            <v>PacificEXTRA2PAPER-COMM</v>
          </cell>
          <cell r="E2952">
            <v>25.37</v>
          </cell>
        </row>
        <row r="2953">
          <cell r="D2953" t="str">
            <v>PacificEXTRA2SS-COMM</v>
          </cell>
          <cell r="E2953">
            <v>27.69</v>
          </cell>
        </row>
        <row r="2954">
          <cell r="D2954" t="str">
            <v>PacificEXTRA96FOOD-COMM</v>
          </cell>
          <cell r="E2954">
            <v>10.59</v>
          </cell>
        </row>
        <row r="2955">
          <cell r="D2955" t="str">
            <v>PacificEXTRA96GLS-COMM</v>
          </cell>
          <cell r="E2955">
            <v>24.15</v>
          </cell>
        </row>
        <row r="2956">
          <cell r="D2956" t="str">
            <v>PacificEXTRA96PAPER-COMM</v>
          </cell>
          <cell r="E2956">
            <v>7.02</v>
          </cell>
        </row>
        <row r="2957">
          <cell r="D2957" t="str">
            <v>PacificEXTRA96SS-COMM</v>
          </cell>
          <cell r="E2957">
            <v>8.3000000000000007</v>
          </cell>
        </row>
        <row r="2958">
          <cell r="D2958" t="str">
            <v>PacificEXTRAYDGRECOCC-COMM</v>
          </cell>
          <cell r="E2958">
            <v>10</v>
          </cell>
        </row>
        <row r="2959">
          <cell r="D2959" t="str">
            <v>PacificFL001.0Y1M001BOCC</v>
          </cell>
          <cell r="E2959">
            <v>42</v>
          </cell>
        </row>
        <row r="2960">
          <cell r="D2960" t="str">
            <v>PacificFL001.0Y1M001SS</v>
          </cell>
          <cell r="E2960">
            <v>63.26</v>
          </cell>
        </row>
        <row r="2961">
          <cell r="D2961" t="str">
            <v>PacificFL001.0Y1W001BOCC</v>
          </cell>
          <cell r="E2961">
            <v>42</v>
          </cell>
        </row>
        <row r="2962">
          <cell r="D2962" t="str">
            <v>PacificFL001.0Y1W001SS</v>
          </cell>
          <cell r="E2962">
            <v>79.08</v>
          </cell>
        </row>
        <row r="2963">
          <cell r="D2963" t="str">
            <v>PacificFL001.0Y2W001BOCC</v>
          </cell>
          <cell r="E2963">
            <v>70</v>
          </cell>
        </row>
        <row r="2964">
          <cell r="D2964" t="str">
            <v>PacificFL001.0Y3W001BOCC</v>
          </cell>
          <cell r="E2964">
            <v>101</v>
          </cell>
        </row>
        <row r="2965">
          <cell r="D2965" t="str">
            <v>PacificFL001.0Y4W001BOCC</v>
          </cell>
          <cell r="E2965">
            <v>133</v>
          </cell>
        </row>
        <row r="2966">
          <cell r="D2966" t="str">
            <v>PacificFL001.0Y5W001BOCC</v>
          </cell>
          <cell r="E2966">
            <v>164</v>
          </cell>
        </row>
        <row r="2967">
          <cell r="D2967" t="str">
            <v>PacificFL001.0YEO001BOCC</v>
          </cell>
          <cell r="E2967">
            <v>42</v>
          </cell>
        </row>
        <row r="2968">
          <cell r="D2968" t="str">
            <v>PacificFL001.0YEO001SS</v>
          </cell>
          <cell r="E2968">
            <v>63.26</v>
          </cell>
        </row>
        <row r="2969">
          <cell r="D2969" t="str">
            <v>PacificFL001.5Y1M001BOCC</v>
          </cell>
          <cell r="E2969">
            <v>49</v>
          </cell>
        </row>
        <row r="2970">
          <cell r="D2970" t="str">
            <v>PacificFL001.5Y1M001SS</v>
          </cell>
          <cell r="E2970">
            <v>80.94</v>
          </cell>
        </row>
        <row r="2971">
          <cell r="D2971" t="str">
            <v>PacificFL001.5Y1W001BOCC</v>
          </cell>
          <cell r="E2971">
            <v>49</v>
          </cell>
        </row>
        <row r="2972">
          <cell r="D2972" t="str">
            <v>PacificFL001.5Y1W001GW</v>
          </cell>
          <cell r="E2972">
            <v>65</v>
          </cell>
        </row>
        <row r="2973">
          <cell r="D2973" t="str">
            <v>PacificFL001.5Y1W001SS</v>
          </cell>
          <cell r="E2973">
            <v>101.18</v>
          </cell>
        </row>
        <row r="2974">
          <cell r="D2974" t="str">
            <v>PacificFL001.5Y2W001BOCC</v>
          </cell>
          <cell r="E2974">
            <v>89</v>
          </cell>
        </row>
        <row r="2975">
          <cell r="D2975" t="str">
            <v>PacificFL001.5Y3W001BOCC</v>
          </cell>
          <cell r="E2975">
            <v>129</v>
          </cell>
        </row>
        <row r="2976">
          <cell r="D2976" t="str">
            <v>PacificFL001.5Y4W001BOCC</v>
          </cell>
          <cell r="E2976">
            <v>168</v>
          </cell>
        </row>
        <row r="2977">
          <cell r="D2977" t="str">
            <v>PacificFL001.5Y5W001BOCC</v>
          </cell>
          <cell r="E2977">
            <v>208</v>
          </cell>
        </row>
        <row r="2978">
          <cell r="D2978" t="str">
            <v>PacificFL001.5YEO001BOCC</v>
          </cell>
          <cell r="E2978">
            <v>49</v>
          </cell>
        </row>
        <row r="2979">
          <cell r="D2979" t="str">
            <v>PacificFL001.5YEO001GW</v>
          </cell>
          <cell r="E2979">
            <v>32.5</v>
          </cell>
        </row>
        <row r="2980">
          <cell r="D2980" t="str">
            <v>PacificFL001.5YEO001SS</v>
          </cell>
          <cell r="E2980">
            <v>80.94</v>
          </cell>
        </row>
        <row r="2981">
          <cell r="D2981" t="str">
            <v>PacificFL002.0Y1M001BOCC</v>
          </cell>
          <cell r="E2981">
            <v>64</v>
          </cell>
        </row>
        <row r="2982">
          <cell r="D2982" t="str">
            <v>PacificFL002.0Y1M001SS</v>
          </cell>
          <cell r="E2982">
            <v>105.5</v>
          </cell>
        </row>
        <row r="2983">
          <cell r="D2983" t="str">
            <v>PacificFL002.0Y1W001BOCC</v>
          </cell>
          <cell r="E2983">
            <v>32</v>
          </cell>
        </row>
        <row r="2984">
          <cell r="D2984" t="str">
            <v>PacificFL002.0Y1W001OCC</v>
          </cell>
          <cell r="E2984">
            <v>64</v>
          </cell>
        </row>
        <row r="2985">
          <cell r="D2985" t="str">
            <v>PacificFL002.0Y1W001SS</v>
          </cell>
          <cell r="E2985">
            <v>131.88</v>
          </cell>
        </row>
        <row r="2986">
          <cell r="D2986" t="str">
            <v>PacificFL002.0Y2W001BOCC</v>
          </cell>
          <cell r="E2986">
            <v>57</v>
          </cell>
        </row>
        <row r="2987">
          <cell r="D2987" t="str">
            <v>PacificFL002.0Y2W001OCC</v>
          </cell>
          <cell r="E2987">
            <v>114</v>
          </cell>
        </row>
        <row r="2988">
          <cell r="D2988" t="str">
            <v>PacificFL002.0Y3W001BOCC</v>
          </cell>
          <cell r="E2988">
            <v>82</v>
          </cell>
        </row>
        <row r="2989">
          <cell r="D2989" t="str">
            <v>PacificFL002.0Y3W001OCC</v>
          </cell>
          <cell r="E2989">
            <v>164</v>
          </cell>
        </row>
        <row r="2990">
          <cell r="D2990" t="str">
            <v>PacificFL002.0Y3W001SS</v>
          </cell>
          <cell r="E2990">
            <v>395.64</v>
          </cell>
        </row>
        <row r="2991">
          <cell r="D2991" t="str">
            <v>PacificFL002.0Y4W001BOCC</v>
          </cell>
          <cell r="E2991">
            <v>107.5</v>
          </cell>
        </row>
        <row r="2992">
          <cell r="D2992" t="str">
            <v>PacificFL002.0Y4W001OCC</v>
          </cell>
          <cell r="E2992">
            <v>215</v>
          </cell>
        </row>
        <row r="2993">
          <cell r="D2993" t="str">
            <v>PacificFL002.0Y5W001BOCC</v>
          </cell>
          <cell r="E2993">
            <v>132.5</v>
          </cell>
        </row>
        <row r="2994">
          <cell r="D2994" t="str">
            <v>PacificFL002.0Y5W001OCC</v>
          </cell>
          <cell r="E2994">
            <v>265</v>
          </cell>
        </row>
        <row r="2995">
          <cell r="D2995" t="str">
            <v>PacificFL002.0YEO001BOCC</v>
          </cell>
          <cell r="E2995">
            <v>64</v>
          </cell>
        </row>
        <row r="2996">
          <cell r="D2996" t="str">
            <v>PacificFL002.0YEO001SS</v>
          </cell>
          <cell r="E2996">
            <v>105.5</v>
          </cell>
        </row>
        <row r="2997">
          <cell r="D2997" t="str">
            <v>PacificFL003.0Y1W001OCC</v>
          </cell>
          <cell r="E2997">
            <v>87</v>
          </cell>
        </row>
        <row r="2998">
          <cell r="D2998" t="str">
            <v>PacificFL003.0Y2W001OCC</v>
          </cell>
          <cell r="E2998">
            <v>161</v>
          </cell>
        </row>
        <row r="2999">
          <cell r="D2999" t="str">
            <v>PacificFL003.0Y3W001OCC</v>
          </cell>
          <cell r="E2999">
            <v>236</v>
          </cell>
        </row>
        <row r="3000">
          <cell r="D3000" t="str">
            <v>PacificFL003.0Y4W001OCC</v>
          </cell>
          <cell r="E3000">
            <v>310</v>
          </cell>
        </row>
        <row r="3001">
          <cell r="D3001" t="str">
            <v>PacificFL003.0Y5W001OCC</v>
          </cell>
          <cell r="E3001">
            <v>384</v>
          </cell>
        </row>
        <row r="3002">
          <cell r="D3002" t="str">
            <v>PacificFL004.0Y1W001OCC</v>
          </cell>
          <cell r="E3002">
            <v>113</v>
          </cell>
        </row>
        <row r="3003">
          <cell r="D3003" t="str">
            <v>PacificFL004.0Y2W001OCC</v>
          </cell>
          <cell r="E3003">
            <v>207</v>
          </cell>
        </row>
        <row r="3004">
          <cell r="D3004" t="str">
            <v>PacificFL004.0Y3W001OCC</v>
          </cell>
          <cell r="E3004">
            <v>301</v>
          </cell>
        </row>
        <row r="3005">
          <cell r="D3005" t="str">
            <v>PacificFL004.0Y4W001OCC</v>
          </cell>
          <cell r="E3005">
            <v>395</v>
          </cell>
        </row>
        <row r="3006">
          <cell r="D3006" t="str">
            <v>PacificFL004.0Y5W001OCC</v>
          </cell>
          <cell r="E3006">
            <v>489</v>
          </cell>
        </row>
        <row r="3007">
          <cell r="D3007" t="str">
            <v>PacificFL005.0Y1M001BOCC</v>
          </cell>
          <cell r="E3007">
            <v>132</v>
          </cell>
        </row>
        <row r="3008">
          <cell r="D3008" t="str">
            <v>PacificFL005.0Y1M001OCC</v>
          </cell>
          <cell r="E3008">
            <v>132</v>
          </cell>
        </row>
        <row r="3009">
          <cell r="D3009" t="str">
            <v>PacificFL005.0Y1W001BOCC</v>
          </cell>
          <cell r="E3009">
            <v>66</v>
          </cell>
        </row>
        <row r="3010">
          <cell r="D3010" t="str">
            <v>PacificFL005.0Y1W001OCC</v>
          </cell>
          <cell r="E3010">
            <v>132</v>
          </cell>
        </row>
        <row r="3011">
          <cell r="D3011" t="str">
            <v>PacificFL005.0Y2W001BOCC</v>
          </cell>
          <cell r="E3011">
            <v>118.5</v>
          </cell>
        </row>
        <row r="3012">
          <cell r="D3012" t="str">
            <v>PacificFL005.0Y2W001OCC</v>
          </cell>
          <cell r="E3012">
            <v>237</v>
          </cell>
        </row>
        <row r="3013">
          <cell r="D3013" t="str">
            <v>PacificFL005.0Y3W001BOCC</v>
          </cell>
          <cell r="E3013">
            <v>171</v>
          </cell>
        </row>
        <row r="3014">
          <cell r="D3014" t="str">
            <v>PacificFL005.0Y3W001OCC</v>
          </cell>
          <cell r="E3014">
            <v>342</v>
          </cell>
        </row>
        <row r="3015">
          <cell r="D3015" t="str">
            <v>PacificFL005.0Y4W001BOCC</v>
          </cell>
          <cell r="E3015">
            <v>223</v>
          </cell>
        </row>
        <row r="3016">
          <cell r="D3016" t="str">
            <v>PacificFL005.0Y4W001OCC</v>
          </cell>
          <cell r="E3016">
            <v>446</v>
          </cell>
        </row>
        <row r="3017">
          <cell r="D3017" t="str">
            <v>PacificFL005.0Y5W001BOCC</v>
          </cell>
          <cell r="E3017">
            <v>262.5</v>
          </cell>
        </row>
        <row r="3018">
          <cell r="D3018" t="str">
            <v>PacificFL005.0Y5W001OCC</v>
          </cell>
          <cell r="E3018">
            <v>525</v>
          </cell>
        </row>
        <row r="3019">
          <cell r="D3019" t="str">
            <v>PacificFL005.0YEO001BOCC</v>
          </cell>
          <cell r="E3019">
            <v>132</v>
          </cell>
        </row>
        <row r="3020">
          <cell r="D3020" t="str">
            <v>PacificFL005.0YEO001OCC</v>
          </cell>
          <cell r="E3020">
            <v>132</v>
          </cell>
        </row>
        <row r="3021">
          <cell r="D3021" t="str">
            <v>PacificLCKRECC</v>
          </cell>
          <cell r="E3021">
            <v>5.25</v>
          </cell>
        </row>
        <row r="3022">
          <cell r="D3022" t="str">
            <v>PacificMFNBINS</v>
          </cell>
          <cell r="E3022">
            <v>4.12</v>
          </cell>
        </row>
        <row r="3023">
          <cell r="D3023" t="str">
            <v>PacificMFWBINS</v>
          </cell>
          <cell r="E3023">
            <v>4.12</v>
          </cell>
        </row>
        <row r="3024">
          <cell r="D3024" t="str">
            <v>PacificPALLETS-COMM</v>
          </cell>
          <cell r="E3024">
            <v>10.5</v>
          </cell>
        </row>
        <row r="3025">
          <cell r="D3025" t="str">
            <v>PacificRECDESK</v>
          </cell>
          <cell r="E3025">
            <v>1</v>
          </cell>
        </row>
        <row r="3026">
          <cell r="D3026" t="str">
            <v>PacificRECTOTES</v>
          </cell>
          <cell r="E3026">
            <v>0.5</v>
          </cell>
        </row>
        <row r="3027">
          <cell r="D3027" t="str">
            <v>PacificREDELCOMREC-COMM</v>
          </cell>
          <cell r="E3027">
            <v>50</v>
          </cell>
        </row>
        <row r="3028">
          <cell r="D3028" t="str">
            <v>PacificRELOREC-COMM</v>
          </cell>
          <cell r="E3028">
            <v>0</v>
          </cell>
        </row>
        <row r="3029">
          <cell r="D3029" t="str">
            <v>PacificRENTDAYREC-RO</v>
          </cell>
          <cell r="E3029">
            <v>1.67</v>
          </cell>
        </row>
        <row r="3030">
          <cell r="D3030" t="str">
            <v>PacificRENTRECCNT-COMM</v>
          </cell>
          <cell r="E3030">
            <v>6</v>
          </cell>
        </row>
        <row r="3031">
          <cell r="D3031" t="str">
            <v>PacificRL001.0Y1M001OP</v>
          </cell>
          <cell r="E3031">
            <v>24.56</v>
          </cell>
        </row>
        <row r="3032">
          <cell r="D3032" t="str">
            <v>PacificRL001.0Y1W001OP</v>
          </cell>
          <cell r="E3032">
            <v>60.77</v>
          </cell>
        </row>
        <row r="3033">
          <cell r="D3033" t="str">
            <v>PacificRL001.0YEO001OP</v>
          </cell>
          <cell r="E3033">
            <v>37.979999999999997</v>
          </cell>
        </row>
        <row r="3034">
          <cell r="D3034" t="str">
            <v>PacificRL001.5Y1M001OP</v>
          </cell>
          <cell r="E3034">
            <v>48.7</v>
          </cell>
        </row>
        <row r="3035">
          <cell r="D3035" t="str">
            <v>PacificRL001.5Y1W001OP</v>
          </cell>
          <cell r="E3035">
            <v>88.82</v>
          </cell>
        </row>
        <row r="3036">
          <cell r="D3036" t="str">
            <v>PacificRL001.5YEO001OP</v>
          </cell>
          <cell r="E3036">
            <v>65.739999999999995</v>
          </cell>
        </row>
        <row r="3037">
          <cell r="D3037" t="str">
            <v>PacificRL002.0Y1M001OCC</v>
          </cell>
          <cell r="E3037">
            <v>64</v>
          </cell>
        </row>
        <row r="3038">
          <cell r="D3038" t="str">
            <v>PacificRL002.0Y1M001OP</v>
          </cell>
          <cell r="E3038">
            <v>54.85</v>
          </cell>
        </row>
        <row r="3039">
          <cell r="D3039" t="str">
            <v>PacificRL002.0Y1W001OCC</v>
          </cell>
          <cell r="E3039">
            <v>64</v>
          </cell>
        </row>
        <row r="3040">
          <cell r="D3040" t="str">
            <v>PacificRL002.0Y1W001OP</v>
          </cell>
          <cell r="E3040">
            <v>109.85</v>
          </cell>
        </row>
        <row r="3041">
          <cell r="D3041" t="str">
            <v>PacificRL002.0Y2W001OCC</v>
          </cell>
          <cell r="E3041">
            <v>114</v>
          </cell>
        </row>
        <row r="3042">
          <cell r="D3042" t="str">
            <v>PacificRL002.0Y2W001SS</v>
          </cell>
          <cell r="E3042">
            <v>263.76</v>
          </cell>
        </row>
        <row r="3043">
          <cell r="D3043" t="str">
            <v>PacificRL002.0Y3W001OCC</v>
          </cell>
          <cell r="E3043">
            <v>164</v>
          </cell>
        </row>
        <row r="3044">
          <cell r="D3044" t="str">
            <v>PacificRL002.0Y4W001OCC</v>
          </cell>
          <cell r="E3044">
            <v>215</v>
          </cell>
        </row>
        <row r="3045">
          <cell r="D3045" t="str">
            <v>PacificRL002.0Y5W001OCC</v>
          </cell>
          <cell r="E3045">
            <v>265</v>
          </cell>
        </row>
        <row r="3046">
          <cell r="D3046" t="str">
            <v>PacificRL002.0YEO001OCC</v>
          </cell>
          <cell r="E3046">
            <v>64</v>
          </cell>
        </row>
        <row r="3047">
          <cell r="D3047" t="str">
            <v>PacificRL002.0YEO001OP</v>
          </cell>
          <cell r="E3047">
            <v>81.09</v>
          </cell>
        </row>
        <row r="3048">
          <cell r="D3048" t="str">
            <v>PacificRL065.0G1M001BGLASS</v>
          </cell>
          <cell r="E3048">
            <v>24.15</v>
          </cell>
        </row>
        <row r="3049">
          <cell r="D3049" t="str">
            <v>PacificRL065.0G1M001OPIN</v>
          </cell>
          <cell r="E3049">
            <v>14.33</v>
          </cell>
        </row>
        <row r="3050">
          <cell r="D3050" t="str">
            <v>PacificRL065.0G1M001OPOUT</v>
          </cell>
          <cell r="E3050">
            <v>14.33</v>
          </cell>
        </row>
        <row r="3051">
          <cell r="D3051" t="str">
            <v>PacificRL065.0G1W001BGLASS</v>
          </cell>
          <cell r="E3051">
            <v>34.18</v>
          </cell>
        </row>
        <row r="3052">
          <cell r="D3052" t="str">
            <v>PacificRL065.0G1W001OPIN</v>
          </cell>
          <cell r="E3052">
            <v>22.05</v>
          </cell>
        </row>
        <row r="3053">
          <cell r="D3053" t="str">
            <v>PacificRL065.0G1W001OPOUT</v>
          </cell>
          <cell r="E3053">
            <v>22.05</v>
          </cell>
        </row>
        <row r="3054">
          <cell r="D3054" t="str">
            <v>PacificRL065.0GEO001BGLASS</v>
          </cell>
          <cell r="E3054">
            <v>28.44</v>
          </cell>
        </row>
        <row r="3055">
          <cell r="D3055" t="str">
            <v>PacificRL065.0GEO001OPIN</v>
          </cell>
          <cell r="E3055">
            <v>17.7</v>
          </cell>
        </row>
        <row r="3056">
          <cell r="D3056" t="str">
            <v>PacificRL065.0GEO001OPOUT</v>
          </cell>
          <cell r="E3056">
            <v>17.7</v>
          </cell>
        </row>
        <row r="3057">
          <cell r="D3057" t="str">
            <v>PacificRL095.0G1M001BGLASS</v>
          </cell>
          <cell r="E3057">
            <v>24.15</v>
          </cell>
        </row>
        <row r="3058">
          <cell r="D3058" t="str">
            <v>PacificRL095.0G1W001BGLASS</v>
          </cell>
          <cell r="E3058">
            <v>34.18</v>
          </cell>
        </row>
        <row r="3059">
          <cell r="D3059" t="str">
            <v>PacificRL095.0GEO001BGLASS</v>
          </cell>
          <cell r="E3059">
            <v>28.44</v>
          </cell>
        </row>
        <row r="3060">
          <cell r="D3060" t="str">
            <v>PacificRL096.0G1M001BOCC</v>
          </cell>
          <cell r="E3060">
            <v>42</v>
          </cell>
        </row>
        <row r="3061">
          <cell r="D3061" t="str">
            <v>PacificRL096.0G1M001OPIN</v>
          </cell>
          <cell r="E3061">
            <v>14.33</v>
          </cell>
        </row>
        <row r="3062">
          <cell r="D3062" t="str">
            <v>PacificRL096.0G1M001OPOUT</v>
          </cell>
          <cell r="E3062">
            <v>14.33</v>
          </cell>
        </row>
        <row r="3063">
          <cell r="D3063" t="str">
            <v>PacificRL096.0G1W001BOCC</v>
          </cell>
          <cell r="E3063">
            <v>42</v>
          </cell>
        </row>
        <row r="3064">
          <cell r="D3064" t="str">
            <v>PacificRL096.0G1W001OPIN</v>
          </cell>
          <cell r="E3064">
            <v>22.05</v>
          </cell>
        </row>
        <row r="3065">
          <cell r="D3065" t="str">
            <v>PacificRL096.0G1W001OPOUT</v>
          </cell>
          <cell r="E3065">
            <v>22.05</v>
          </cell>
        </row>
        <row r="3066">
          <cell r="D3066" t="str">
            <v>PacificRL096.0G2W001BOCC</v>
          </cell>
          <cell r="E3066">
            <v>70</v>
          </cell>
        </row>
        <row r="3067">
          <cell r="D3067" t="str">
            <v>PacificRL096.0GEO001BOCC</v>
          </cell>
          <cell r="E3067">
            <v>42</v>
          </cell>
        </row>
        <row r="3068">
          <cell r="D3068" t="str">
            <v>PacificRL096.0GEO001OPIN</v>
          </cell>
          <cell r="E3068">
            <v>17.7</v>
          </cell>
        </row>
        <row r="3069">
          <cell r="D3069" t="str">
            <v>PacificRL096.0GEO001OPOUT</v>
          </cell>
          <cell r="E3069">
            <v>17.7</v>
          </cell>
        </row>
        <row r="3070">
          <cell r="D3070" t="str">
            <v>PacificRTRNTRIPREC-COMM</v>
          </cell>
          <cell r="E3070">
            <v>21</v>
          </cell>
        </row>
        <row r="3071">
          <cell r="D3071" t="str">
            <v>PacificSL064.0G1M001CSS</v>
          </cell>
          <cell r="E3071">
            <v>22.26</v>
          </cell>
        </row>
        <row r="3072">
          <cell r="D3072" t="str">
            <v>PacificSL064.0G1W001CSS</v>
          </cell>
          <cell r="E3072">
            <v>27.82</v>
          </cell>
        </row>
        <row r="3073">
          <cell r="D3073" t="str">
            <v>PacificSL064.0GEO001CSS</v>
          </cell>
          <cell r="E3073">
            <v>22.26</v>
          </cell>
        </row>
        <row r="3074">
          <cell r="D3074" t="str">
            <v>PacificSL096.0G1M001CSS</v>
          </cell>
          <cell r="E3074">
            <v>22.26</v>
          </cell>
        </row>
        <row r="3075">
          <cell r="D3075" t="str">
            <v>PacificSL096.0G1W001CSS</v>
          </cell>
          <cell r="E3075">
            <v>27.82</v>
          </cell>
        </row>
        <row r="3076">
          <cell r="D3076" t="str">
            <v>PacificSL096.0G2W001CSS</v>
          </cell>
          <cell r="E3076">
            <v>55.64</v>
          </cell>
        </row>
        <row r="3077">
          <cell r="D3077" t="str">
            <v>PacificSL096.0GEO001CSS</v>
          </cell>
          <cell r="E3077">
            <v>22.26</v>
          </cell>
        </row>
        <row r="3078">
          <cell r="D3078" t="str">
            <v>PacificTIMECOMREC-COMM</v>
          </cell>
          <cell r="E3078">
            <v>115</v>
          </cell>
        </row>
        <row r="3079">
          <cell r="D3079" t="str">
            <v>PacificWIREC-COMM</v>
          </cell>
          <cell r="E3079">
            <v>7.35</v>
          </cell>
        </row>
        <row r="3080">
          <cell r="D3080" t="str">
            <v>PacificRESIDENTIAL</v>
          </cell>
          <cell r="E3080" t="str">
            <v>Billcycle</v>
          </cell>
        </row>
        <row r="3081">
          <cell r="D3081" t="str">
            <v>PacificDAMAGE-RES</v>
          </cell>
          <cell r="E3081">
            <v>50</v>
          </cell>
        </row>
        <row r="3082">
          <cell r="D3082" t="str">
            <v>PacificDELGWC-RES</v>
          </cell>
          <cell r="E3082">
            <v>16.8</v>
          </cell>
        </row>
        <row r="3083">
          <cell r="D3083" t="str">
            <v>PacificDRIVEIN1-RES</v>
          </cell>
          <cell r="E3083">
            <v>6.44</v>
          </cell>
        </row>
        <row r="3084">
          <cell r="D3084" t="str">
            <v>PacificDRIVEIN2-RES</v>
          </cell>
          <cell r="E3084">
            <v>9.7100000000000009</v>
          </cell>
        </row>
        <row r="3085">
          <cell r="D3085" t="str">
            <v>PacificDRIVEIN3-RES</v>
          </cell>
          <cell r="E3085">
            <v>12.98</v>
          </cell>
        </row>
        <row r="3086">
          <cell r="D3086" t="str">
            <v>PacificDRIVEIN4-RES</v>
          </cell>
          <cell r="E3086">
            <v>16.25</v>
          </cell>
        </row>
        <row r="3087">
          <cell r="D3087" t="str">
            <v>PacificEXTRAGWC-RES</v>
          </cell>
          <cell r="E3087">
            <v>2.25</v>
          </cell>
        </row>
        <row r="3088">
          <cell r="D3088" t="str">
            <v>PacificEXTRA-RES</v>
          </cell>
          <cell r="E3088">
            <v>3.92</v>
          </cell>
        </row>
        <row r="3089">
          <cell r="D3089" t="str">
            <v>PacificGWRES</v>
          </cell>
          <cell r="E3089">
            <v>7.6</v>
          </cell>
        </row>
        <row r="3090">
          <cell r="D3090" t="str">
            <v>PacificOC-RES</v>
          </cell>
          <cell r="E3090">
            <v>7.81</v>
          </cell>
        </row>
        <row r="3091">
          <cell r="D3091" t="str">
            <v>PacificOS-RES</v>
          </cell>
          <cell r="E3091">
            <v>6.17</v>
          </cell>
        </row>
        <row r="3092">
          <cell r="D3092" t="str">
            <v>PacificOW-RES</v>
          </cell>
          <cell r="E3092">
            <v>6.17</v>
          </cell>
        </row>
        <row r="3093">
          <cell r="D3093" t="str">
            <v>PacificPDBAG-RES</v>
          </cell>
          <cell r="E3093">
            <v>5.09</v>
          </cell>
        </row>
        <row r="3094">
          <cell r="D3094" t="str">
            <v>PacificRECBINONLYR</v>
          </cell>
          <cell r="E3094">
            <v>7.67</v>
          </cell>
        </row>
        <row r="3095">
          <cell r="D3095" t="str">
            <v>PacificRECPROGADJ-RES</v>
          </cell>
          <cell r="E3095">
            <v>6.67</v>
          </cell>
        </row>
        <row r="3096">
          <cell r="D3096" t="str">
            <v>PacificRECVALRES</v>
          </cell>
          <cell r="E3096">
            <v>1.95</v>
          </cell>
        </row>
        <row r="3097">
          <cell r="D3097" t="str">
            <v>PacificREDELGW-RES</v>
          </cell>
          <cell r="E3097">
            <v>16.8</v>
          </cell>
        </row>
        <row r="3098">
          <cell r="D3098" t="str">
            <v>PacificREDELREC-RES</v>
          </cell>
          <cell r="E3098">
            <v>17.93</v>
          </cell>
        </row>
        <row r="3099">
          <cell r="D3099" t="str">
            <v>PacificREDEL-RES</v>
          </cell>
          <cell r="E3099">
            <v>17.190000000000001</v>
          </cell>
        </row>
        <row r="3100">
          <cell r="D3100" t="str">
            <v>PacificREINSTATE-RES</v>
          </cell>
          <cell r="E3100">
            <v>11.25</v>
          </cell>
        </row>
        <row r="3101">
          <cell r="D3101" t="str">
            <v>PacificRL020.0G1W001</v>
          </cell>
          <cell r="E3101">
            <v>9.5299999999999994</v>
          </cell>
        </row>
        <row r="3102">
          <cell r="D3102" t="str">
            <v>PacificRL032.0G1M001</v>
          </cell>
          <cell r="E3102">
            <v>6.6</v>
          </cell>
        </row>
        <row r="3103">
          <cell r="D3103" t="str">
            <v>PacificRL032.0G1W001</v>
          </cell>
          <cell r="E3103">
            <v>13.52</v>
          </cell>
        </row>
        <row r="3104">
          <cell r="D3104" t="str">
            <v>PacificRL032.0G1W001LL</v>
          </cell>
          <cell r="E3104">
            <v>13.52</v>
          </cell>
        </row>
        <row r="3105">
          <cell r="D3105" t="str">
            <v>PacificRL032.0G1W002</v>
          </cell>
          <cell r="E3105">
            <v>20.21</v>
          </cell>
        </row>
        <row r="3106">
          <cell r="D3106" t="str">
            <v>PacificRL032.0G1W002LL</v>
          </cell>
          <cell r="E3106">
            <v>15.25</v>
          </cell>
        </row>
        <row r="3107">
          <cell r="D3107" t="str">
            <v>PacificRL032.0G1W003</v>
          </cell>
          <cell r="E3107">
            <v>29.12</v>
          </cell>
        </row>
        <row r="3108">
          <cell r="D3108" t="str">
            <v>PacificRL032.0G1W004</v>
          </cell>
          <cell r="E3108">
            <v>36.99</v>
          </cell>
        </row>
        <row r="3109">
          <cell r="D3109" t="str">
            <v>PacificROLL1RES</v>
          </cell>
          <cell r="E3109">
            <v>1.25</v>
          </cell>
        </row>
        <row r="3110">
          <cell r="D3110" t="str">
            <v>PacificRTRNCART65-RES</v>
          </cell>
          <cell r="E3110">
            <v>5.88</v>
          </cell>
        </row>
        <row r="3111">
          <cell r="D3111" t="str">
            <v>PacificRTRNCART95-RES</v>
          </cell>
          <cell r="E3111">
            <v>5.88</v>
          </cell>
        </row>
        <row r="3112">
          <cell r="D3112" t="str">
            <v>PacificRTRNCART-RES</v>
          </cell>
          <cell r="E3112">
            <v>5.88</v>
          </cell>
        </row>
        <row r="3113">
          <cell r="D3113" t="str">
            <v>PacificRTRNTRIPGW-RES</v>
          </cell>
          <cell r="E3113">
            <v>5.75</v>
          </cell>
        </row>
        <row r="3114">
          <cell r="D3114" t="str">
            <v>PacificRTRNTRIPREC-RES</v>
          </cell>
          <cell r="E3114">
            <v>6.14</v>
          </cell>
        </row>
        <row r="3115">
          <cell r="D3115" t="str">
            <v>PacificRTRNTRIP-RES</v>
          </cell>
          <cell r="E3115">
            <v>5.88</v>
          </cell>
        </row>
        <row r="3116">
          <cell r="D3116" t="str">
            <v>PacificSL020.0G1W001</v>
          </cell>
          <cell r="E3116">
            <v>9.5299999999999994</v>
          </cell>
        </row>
        <row r="3117">
          <cell r="D3117" t="str">
            <v>PacificSL035.0G1M001</v>
          </cell>
          <cell r="E3117">
            <v>6.6</v>
          </cell>
        </row>
        <row r="3118">
          <cell r="D3118" t="str">
            <v>PacificSL035.0G1W001</v>
          </cell>
          <cell r="E3118">
            <v>13.55</v>
          </cell>
        </row>
        <row r="3119">
          <cell r="D3119" t="str">
            <v>PacificSL064.0G1W001RECR</v>
          </cell>
          <cell r="E3119">
            <v>7.28</v>
          </cell>
        </row>
        <row r="3120">
          <cell r="D3120" t="str">
            <v>PacificSL065.0G1M001</v>
          </cell>
          <cell r="E3120">
            <v>7.93</v>
          </cell>
        </row>
        <row r="3121">
          <cell r="D3121" t="str">
            <v>PacificSL065.0G1W001</v>
          </cell>
          <cell r="E3121">
            <v>20.399999999999999</v>
          </cell>
        </row>
        <row r="3122">
          <cell r="D3122" t="str">
            <v>PacificSL095.0G1M001</v>
          </cell>
          <cell r="E3122">
            <v>10.02</v>
          </cell>
        </row>
        <row r="3123">
          <cell r="D3123" t="str">
            <v>PacificSL095.0G1W001</v>
          </cell>
          <cell r="E3123">
            <v>28.53</v>
          </cell>
        </row>
        <row r="3124">
          <cell r="D3124" t="str">
            <v>PacificSP20-RES</v>
          </cell>
          <cell r="E3124">
            <v>11.73</v>
          </cell>
        </row>
        <row r="3125">
          <cell r="D3125" t="str">
            <v>PacificSP32-RES</v>
          </cell>
          <cell r="E3125">
            <v>11.73</v>
          </cell>
        </row>
        <row r="3126">
          <cell r="D3126" t="str">
            <v>PacificSP35-RES</v>
          </cell>
          <cell r="E3126">
            <v>11.73</v>
          </cell>
        </row>
        <row r="3127">
          <cell r="D3127" t="str">
            <v>PacificSP65-RES</v>
          </cell>
          <cell r="E3127">
            <v>15.38</v>
          </cell>
        </row>
        <row r="3128">
          <cell r="D3128" t="str">
            <v>PacificSP95-RES</v>
          </cell>
          <cell r="E3128">
            <v>19.03</v>
          </cell>
        </row>
        <row r="3129">
          <cell r="D3129" t="str">
            <v>PacificSPGW-RES</v>
          </cell>
          <cell r="E3129">
            <v>10.6</v>
          </cell>
        </row>
        <row r="3130">
          <cell r="D3130" t="str">
            <v>PacificSPREC-RES</v>
          </cell>
          <cell r="E3130">
            <v>11.73</v>
          </cell>
        </row>
        <row r="3131">
          <cell r="D3131" t="str">
            <v>PacificTIMERL-RES</v>
          </cell>
          <cell r="E3131">
            <v>73.66</v>
          </cell>
        </row>
        <row r="3132">
          <cell r="D3132" t="str">
            <v>PacificTIMESL-RES</v>
          </cell>
          <cell r="E3132">
            <v>83.89</v>
          </cell>
        </row>
        <row r="3133">
          <cell r="D3133" t="str">
            <v>PacificTIRELG-RES</v>
          </cell>
          <cell r="E3133">
            <v>10.23</v>
          </cell>
        </row>
        <row r="3134">
          <cell r="D3134" t="str">
            <v>PacificTIRESM-RES</v>
          </cell>
          <cell r="E3134">
            <v>10.23</v>
          </cell>
        </row>
        <row r="3135">
          <cell r="D3135" t="str">
            <v>PacificWI1-RES</v>
          </cell>
          <cell r="E3135">
            <v>1.94</v>
          </cell>
        </row>
        <row r="3136">
          <cell r="D3136" t="str">
            <v>PacificWI2-RES</v>
          </cell>
          <cell r="E3136">
            <v>3.58</v>
          </cell>
        </row>
        <row r="3137">
          <cell r="D3137" t="str">
            <v>PacificWI3-RES</v>
          </cell>
          <cell r="E3137">
            <v>5.22</v>
          </cell>
        </row>
        <row r="3138">
          <cell r="D3138" t="str">
            <v>PacificWI4-RES</v>
          </cell>
          <cell r="E3138">
            <v>6.86</v>
          </cell>
        </row>
        <row r="3139">
          <cell r="D3139" t="str">
            <v>PacificWI5-RES</v>
          </cell>
          <cell r="E3139">
            <v>8.5</v>
          </cell>
        </row>
        <row r="3140">
          <cell r="D3140" t="str">
            <v>PacificWI6-RES</v>
          </cell>
          <cell r="E3140">
            <v>10.14</v>
          </cell>
        </row>
        <row r="3141">
          <cell r="D3141" t="str">
            <v>PacificWI7-RES</v>
          </cell>
          <cell r="E3141">
            <v>11.78</v>
          </cell>
        </row>
        <row r="3142">
          <cell r="D3142" t="str">
            <v>PacificWI8-RES</v>
          </cell>
          <cell r="E3142">
            <v>13.42</v>
          </cell>
        </row>
        <row r="3143">
          <cell r="D3143" t="str">
            <v>PacificWI9-RES</v>
          </cell>
          <cell r="E3143">
            <v>15.06</v>
          </cell>
        </row>
        <row r="3144">
          <cell r="D3144" t="str">
            <v>PacificXMAS</v>
          </cell>
          <cell r="E3144">
            <v>3.92</v>
          </cell>
        </row>
        <row r="3145">
          <cell r="D3145" t="str">
            <v>PacificROLLOFF</v>
          </cell>
          <cell r="E3145" t="str">
            <v>Billcycle</v>
          </cell>
        </row>
        <row r="3146">
          <cell r="D3146" t="str">
            <v>PacificACCESS-RO</v>
          </cell>
          <cell r="E3146">
            <v>2.84</v>
          </cell>
        </row>
        <row r="3147">
          <cell r="D3147" t="str">
            <v>PacificCLEAN10-RO</v>
          </cell>
          <cell r="E3147">
            <v>76.7</v>
          </cell>
        </row>
        <row r="3148">
          <cell r="D3148" t="str">
            <v>PacificCLEAN20-RO</v>
          </cell>
          <cell r="E3148">
            <v>153.4</v>
          </cell>
        </row>
        <row r="3149">
          <cell r="D3149" t="str">
            <v>PacificCLEAN30-RO</v>
          </cell>
          <cell r="E3149">
            <v>230.1</v>
          </cell>
        </row>
        <row r="3150">
          <cell r="D3150" t="str">
            <v>PacificCLEAN40-RO</v>
          </cell>
          <cell r="E3150">
            <v>306.8</v>
          </cell>
        </row>
        <row r="3151">
          <cell r="D3151" t="str">
            <v>PacificDEL10TEMP-RO</v>
          </cell>
          <cell r="E3151">
            <v>76.73</v>
          </cell>
        </row>
        <row r="3152">
          <cell r="D3152" t="str">
            <v>PacificDEL19.5TEMP-RO</v>
          </cell>
          <cell r="E3152">
            <v>76.73</v>
          </cell>
        </row>
        <row r="3153">
          <cell r="D3153" t="str">
            <v>PacificDEL20TEMP-RO</v>
          </cell>
          <cell r="E3153">
            <v>76.73</v>
          </cell>
        </row>
        <row r="3154">
          <cell r="D3154" t="str">
            <v>PacificDEL30TEMP-RO</v>
          </cell>
          <cell r="E3154">
            <v>76.73</v>
          </cell>
        </row>
        <row r="3155">
          <cell r="D3155" t="str">
            <v>PacificDEL40TEMP-RO</v>
          </cell>
          <cell r="E3155">
            <v>76.73</v>
          </cell>
        </row>
        <row r="3156">
          <cell r="D3156" t="str">
            <v>PacificDELREC-RO</v>
          </cell>
          <cell r="E3156">
            <v>77</v>
          </cell>
        </row>
        <row r="3157">
          <cell r="D3157" t="str">
            <v>PacificDISCO-CP</v>
          </cell>
          <cell r="E3157">
            <v>2.84</v>
          </cell>
        </row>
        <row r="3158">
          <cell r="D3158" t="str">
            <v>PacificDISPCONTOCC-RO</v>
          </cell>
          <cell r="E3158">
            <v>119</v>
          </cell>
        </row>
        <row r="3159">
          <cell r="D3159" t="str">
            <v>PacificDISPFOOD-RO</v>
          </cell>
          <cell r="E3159">
            <v>37</v>
          </cell>
        </row>
        <row r="3160">
          <cell r="D3160" t="str">
            <v>PacificDISP-RO</v>
          </cell>
          <cell r="E3160">
            <v>119</v>
          </cell>
        </row>
        <row r="3161">
          <cell r="D3161" t="str">
            <v>PacificEXWGHTREC-RO</v>
          </cell>
          <cell r="E3161">
            <v>0.2</v>
          </cell>
        </row>
        <row r="3162">
          <cell r="D3162" t="str">
            <v>PacificEXWGHT-RO</v>
          </cell>
          <cell r="E3162">
            <v>0.14000000000000001</v>
          </cell>
        </row>
        <row r="3163">
          <cell r="D3163" t="str">
            <v>PacificFINAL10-RO</v>
          </cell>
          <cell r="E3163">
            <v>106.39</v>
          </cell>
        </row>
        <row r="3164">
          <cell r="D3164" t="str">
            <v>PacificFINAL10TEMP-RO</v>
          </cell>
          <cell r="E3164">
            <v>106.39</v>
          </cell>
        </row>
        <row r="3165">
          <cell r="D3165" t="str">
            <v>PacificFINAL19.5REC-RO</v>
          </cell>
          <cell r="E3165">
            <v>129</v>
          </cell>
        </row>
        <row r="3166">
          <cell r="D3166" t="str">
            <v>PacificFINAL19.5-RO</v>
          </cell>
          <cell r="E3166">
            <v>111.51</v>
          </cell>
        </row>
        <row r="3167">
          <cell r="D3167" t="str">
            <v>PacificFINAL19.5TEMP-RO</v>
          </cell>
          <cell r="E3167">
            <v>111.51</v>
          </cell>
        </row>
        <row r="3168">
          <cell r="D3168" t="str">
            <v>PacificFINAL20-RO</v>
          </cell>
          <cell r="E3168">
            <v>111.51</v>
          </cell>
        </row>
        <row r="3169">
          <cell r="D3169" t="str">
            <v>PacificFINAL20TEMP-RO</v>
          </cell>
          <cell r="E3169">
            <v>111.51</v>
          </cell>
        </row>
        <row r="3170">
          <cell r="D3170" t="str">
            <v>PacificFINAL30-RO</v>
          </cell>
          <cell r="E3170">
            <v>119.69</v>
          </cell>
        </row>
        <row r="3171">
          <cell r="D3171" t="str">
            <v>PacificFINAL30TEMP-RO</v>
          </cell>
          <cell r="E3171">
            <v>119.69</v>
          </cell>
        </row>
        <row r="3172">
          <cell r="D3172" t="str">
            <v>PacificFINAL40-RO</v>
          </cell>
          <cell r="E3172">
            <v>130.94</v>
          </cell>
        </row>
        <row r="3173">
          <cell r="D3173" t="str">
            <v>PacificFINAL40TEMP-RO</v>
          </cell>
          <cell r="E3173">
            <v>130.94</v>
          </cell>
        </row>
        <row r="3174">
          <cell r="D3174" t="str">
            <v>PacificHAUL10-CP</v>
          </cell>
          <cell r="E3174">
            <v>117.65</v>
          </cell>
        </row>
        <row r="3175">
          <cell r="D3175" t="str">
            <v>PacificHAUL10CUST-RO</v>
          </cell>
          <cell r="E3175">
            <v>106.39</v>
          </cell>
        </row>
        <row r="3176">
          <cell r="D3176" t="str">
            <v>PacificHAUL10REC-RO</v>
          </cell>
          <cell r="E3176">
            <v>129</v>
          </cell>
        </row>
        <row r="3177">
          <cell r="D3177" t="str">
            <v>PacificHAUL10-RO</v>
          </cell>
          <cell r="E3177">
            <v>106.39</v>
          </cell>
        </row>
        <row r="3178">
          <cell r="D3178" t="str">
            <v>PacificHAUL10TEMP-RO</v>
          </cell>
          <cell r="E3178">
            <v>106.39</v>
          </cell>
        </row>
        <row r="3179">
          <cell r="D3179" t="str">
            <v>PacificHAUL15-CP</v>
          </cell>
          <cell r="E3179">
            <v>128.9</v>
          </cell>
        </row>
        <row r="3180">
          <cell r="D3180" t="str">
            <v>PacificHAUL16-CP</v>
          </cell>
          <cell r="E3180">
            <v>128.9</v>
          </cell>
        </row>
        <row r="3181">
          <cell r="D3181" t="str">
            <v>PacificHAUL19.5REC-RO</v>
          </cell>
          <cell r="E3181">
            <v>129</v>
          </cell>
        </row>
        <row r="3182">
          <cell r="D3182" t="str">
            <v>PacificHAUL19.5-RO</v>
          </cell>
          <cell r="E3182">
            <v>111.51</v>
          </cell>
        </row>
        <row r="3183">
          <cell r="D3183" t="str">
            <v>PacificHAUL19.5TEMP-RO</v>
          </cell>
          <cell r="E3183">
            <v>111.51</v>
          </cell>
        </row>
        <row r="3184">
          <cell r="D3184" t="str">
            <v>PacificHAUL20-CP</v>
          </cell>
          <cell r="E3184">
            <v>148.34</v>
          </cell>
        </row>
        <row r="3185">
          <cell r="D3185" t="str">
            <v>PacificHAUL20CUST-RO</v>
          </cell>
          <cell r="E3185">
            <v>111.51</v>
          </cell>
        </row>
        <row r="3186">
          <cell r="D3186" t="str">
            <v>PacificHAUL20REC-CP</v>
          </cell>
          <cell r="E3186">
            <v>129</v>
          </cell>
        </row>
        <row r="3187">
          <cell r="D3187" t="str">
            <v>PacificHAUL20REC-RO</v>
          </cell>
          <cell r="E3187">
            <v>129</v>
          </cell>
        </row>
        <row r="3188">
          <cell r="D3188" t="str">
            <v>PacificHAUL20-RO</v>
          </cell>
          <cell r="E3188">
            <v>111.51</v>
          </cell>
        </row>
        <row r="3189">
          <cell r="D3189" t="str">
            <v>PacificHAUL20TEMP-RO</v>
          </cell>
          <cell r="E3189">
            <v>111.51</v>
          </cell>
        </row>
        <row r="3190">
          <cell r="D3190" t="str">
            <v>PacificHAUL25-CP</v>
          </cell>
          <cell r="E3190">
            <v>168.8</v>
          </cell>
        </row>
        <row r="3191">
          <cell r="D3191" t="str">
            <v>PacificHAUL25REC-RO</v>
          </cell>
          <cell r="E3191">
            <v>129</v>
          </cell>
        </row>
        <row r="3192">
          <cell r="D3192" t="str">
            <v>PacificHAUL30-CP</v>
          </cell>
          <cell r="E3192">
            <v>184.14</v>
          </cell>
        </row>
        <row r="3193">
          <cell r="D3193" t="str">
            <v>PacificHAUL30CUST-RO</v>
          </cell>
          <cell r="E3193">
            <v>119.69</v>
          </cell>
        </row>
        <row r="3194">
          <cell r="D3194" t="str">
            <v>PacificHAUL30REC-CP</v>
          </cell>
          <cell r="E3194">
            <v>129</v>
          </cell>
        </row>
        <row r="3195">
          <cell r="D3195" t="str">
            <v>PacificHAUL30REC-RO</v>
          </cell>
          <cell r="E3195">
            <v>129</v>
          </cell>
        </row>
        <row r="3196">
          <cell r="D3196" t="str">
            <v>PacificHAUL30-RO</v>
          </cell>
          <cell r="E3196">
            <v>119.69</v>
          </cell>
        </row>
        <row r="3197">
          <cell r="D3197" t="str">
            <v>PacificHAUL30TEMP-RO</v>
          </cell>
          <cell r="E3197">
            <v>119.69</v>
          </cell>
        </row>
        <row r="3198">
          <cell r="D3198" t="str">
            <v>PacificHAUL35-CP</v>
          </cell>
          <cell r="E3198">
            <v>194.37</v>
          </cell>
        </row>
        <row r="3199">
          <cell r="D3199" t="str">
            <v>PacificHAUL35REC-RO</v>
          </cell>
          <cell r="E3199">
            <v>129</v>
          </cell>
        </row>
        <row r="3200">
          <cell r="D3200" t="str">
            <v>PacificHAUL40-CP</v>
          </cell>
          <cell r="E3200">
            <v>204.6</v>
          </cell>
        </row>
        <row r="3201">
          <cell r="D3201" t="str">
            <v>PacificHAUL40CUST-RO</v>
          </cell>
          <cell r="E3201">
            <v>130.94</v>
          </cell>
        </row>
        <row r="3202">
          <cell r="D3202" t="str">
            <v>PacificHAUL40REC-CP</v>
          </cell>
          <cell r="E3202">
            <v>129</v>
          </cell>
        </row>
        <row r="3203">
          <cell r="D3203" t="str">
            <v>PacificHAUL40REC-RO</v>
          </cell>
          <cell r="E3203">
            <v>129</v>
          </cell>
        </row>
        <row r="3204">
          <cell r="D3204" t="str">
            <v>PacificHAUL40-RO</v>
          </cell>
          <cell r="E3204">
            <v>130.94</v>
          </cell>
        </row>
        <row r="3205">
          <cell r="D3205" t="str">
            <v>PacificHAUL40TEMP-RO</v>
          </cell>
          <cell r="E3205">
            <v>130.94</v>
          </cell>
        </row>
        <row r="3206">
          <cell r="D3206" t="str">
            <v>PacificLABOR-RO</v>
          </cell>
          <cell r="E3206">
            <v>83.89</v>
          </cell>
        </row>
        <row r="3207">
          <cell r="D3207" t="str">
            <v>PacificLIDRO</v>
          </cell>
          <cell r="E3207">
            <v>18.23</v>
          </cell>
        </row>
        <row r="3208">
          <cell r="D3208" t="str">
            <v>PacificMILE-RO</v>
          </cell>
          <cell r="E3208">
            <v>3.38</v>
          </cell>
        </row>
        <row r="3209">
          <cell r="D3209" t="str">
            <v>PacificREDEL-RO</v>
          </cell>
          <cell r="E3209">
            <v>37.85</v>
          </cell>
        </row>
        <row r="3210">
          <cell r="D3210" t="str">
            <v>PacificRELOREC-RO</v>
          </cell>
          <cell r="E3210">
            <v>129</v>
          </cell>
        </row>
        <row r="3211">
          <cell r="D3211" t="str">
            <v>PacificRELO-RO</v>
          </cell>
          <cell r="E3211">
            <v>30.69</v>
          </cell>
        </row>
        <row r="3212">
          <cell r="D3212" t="str">
            <v>PacificRENT10MO-RO</v>
          </cell>
          <cell r="E3212">
            <v>66.5</v>
          </cell>
        </row>
        <row r="3213">
          <cell r="D3213" t="str">
            <v>PacificRENT10REC-RO</v>
          </cell>
          <cell r="E3213">
            <v>75</v>
          </cell>
        </row>
        <row r="3214">
          <cell r="D3214" t="str">
            <v>PacificRENT10TEMP-RO</v>
          </cell>
          <cell r="E3214">
            <v>3.79</v>
          </cell>
        </row>
        <row r="3215">
          <cell r="D3215" t="str">
            <v>PacificRENT19.5MO-RO</v>
          </cell>
          <cell r="E3215">
            <v>76.73</v>
          </cell>
        </row>
        <row r="3216">
          <cell r="D3216" t="str">
            <v>PacificRENT19.5REC-RO</v>
          </cell>
          <cell r="E3216">
            <v>75</v>
          </cell>
        </row>
        <row r="3217">
          <cell r="D3217" t="str">
            <v>PacificRENT19.5TEMP-RO</v>
          </cell>
          <cell r="E3217">
            <v>3.89</v>
          </cell>
        </row>
        <row r="3218">
          <cell r="D3218" t="str">
            <v>PacificRENT20MO-RO</v>
          </cell>
          <cell r="E3218">
            <v>76.73</v>
          </cell>
        </row>
        <row r="3219">
          <cell r="D3219" t="str">
            <v>PacificRENT20REC-RO</v>
          </cell>
          <cell r="E3219">
            <v>75</v>
          </cell>
        </row>
        <row r="3220">
          <cell r="D3220" t="str">
            <v>PacificRENT20TEMP-RO</v>
          </cell>
          <cell r="E3220">
            <v>3.89</v>
          </cell>
        </row>
        <row r="3221">
          <cell r="D3221" t="str">
            <v>PacificRENT30MO-RO</v>
          </cell>
          <cell r="E3221">
            <v>86.96</v>
          </cell>
        </row>
        <row r="3222">
          <cell r="D3222" t="str">
            <v>PacificRENT30REC-RO</v>
          </cell>
          <cell r="E3222">
            <v>75</v>
          </cell>
        </row>
        <row r="3223">
          <cell r="D3223" t="str">
            <v>PacificRENT30TEMP-RO</v>
          </cell>
          <cell r="E3223">
            <v>4.1900000000000004</v>
          </cell>
        </row>
        <row r="3224">
          <cell r="D3224" t="str">
            <v>PacificRENT40MO-RO</v>
          </cell>
          <cell r="E3224">
            <v>97.19</v>
          </cell>
        </row>
        <row r="3225">
          <cell r="D3225" t="str">
            <v>PacificRENT40REC-CP</v>
          </cell>
          <cell r="E3225">
            <v>361</v>
          </cell>
        </row>
        <row r="3226">
          <cell r="D3226" t="str">
            <v>PacificRENT40REC-RO</v>
          </cell>
          <cell r="E3226">
            <v>75</v>
          </cell>
        </row>
        <row r="3227">
          <cell r="D3227" t="str">
            <v>PacificRENT40TEMP-RO</v>
          </cell>
          <cell r="E3227">
            <v>4.5999999999999996</v>
          </cell>
        </row>
        <row r="3228">
          <cell r="D3228" t="str">
            <v>PacificRENTDAY-RO</v>
          </cell>
          <cell r="E3228">
            <v>1.67</v>
          </cell>
        </row>
        <row r="3229">
          <cell r="D3229" t="str">
            <v>PacificRTRNTRIPREC-RO</v>
          </cell>
          <cell r="E3229">
            <v>31</v>
          </cell>
        </row>
        <row r="3230">
          <cell r="D3230" t="str">
            <v>PacificRTRNTRIP-RO</v>
          </cell>
          <cell r="E3230">
            <v>30.69</v>
          </cell>
        </row>
        <row r="3231">
          <cell r="D3231" t="str">
            <v>PacificTARPREC-RO</v>
          </cell>
          <cell r="E3231">
            <v>23.5</v>
          </cell>
        </row>
        <row r="3232">
          <cell r="D3232" t="str">
            <v>PacificTARP-RO</v>
          </cell>
          <cell r="E3232">
            <v>2.84</v>
          </cell>
        </row>
        <row r="3233">
          <cell r="D3233" t="str">
            <v>PacificTIMEREC-RO</v>
          </cell>
          <cell r="E3233">
            <v>0</v>
          </cell>
        </row>
        <row r="3234">
          <cell r="D3234" t="str">
            <v>PacificTIME-RO</v>
          </cell>
          <cell r="E3234">
            <v>83.89</v>
          </cell>
        </row>
        <row r="3235">
          <cell r="D3235" t="str">
            <v>PacificTIRELG-RO</v>
          </cell>
          <cell r="E3235">
            <v>10.23</v>
          </cell>
        </row>
        <row r="3236">
          <cell r="D3236" t="str">
            <v>PacificTIRE-RO</v>
          </cell>
          <cell r="E3236">
            <v>10.23</v>
          </cell>
        </row>
        <row r="3237">
          <cell r="D3237" t="str">
            <v>PacificTIRESM-RO</v>
          </cell>
          <cell r="E3237">
            <v>10.23</v>
          </cell>
        </row>
        <row r="3238">
          <cell r="D3238" t="str">
            <v>OtherTC UNINCORPORATED</v>
          </cell>
          <cell r="E3238">
            <v>0</v>
          </cell>
        </row>
        <row r="3239">
          <cell r="D3239" t="str">
            <v>OtherCOMMERCIAL</v>
          </cell>
          <cell r="E3239" t="str">
            <v>Billcycle</v>
          </cell>
        </row>
        <row r="3240">
          <cell r="D3240" t="str">
            <v>OtherRL001.0YXX001TEMPC</v>
          </cell>
          <cell r="E3240">
            <v>17.05</v>
          </cell>
        </row>
        <row r="3241">
          <cell r="D3241" t="str">
            <v>OtherRL001.5YXX001TEMPC</v>
          </cell>
          <cell r="E3241">
            <v>23.41</v>
          </cell>
        </row>
        <row r="3242">
          <cell r="D3242" t="str">
            <v>OtherCOMMERCIAL RECYCLE</v>
          </cell>
          <cell r="E3242" t="str">
            <v>Billcycle</v>
          </cell>
        </row>
        <row r="3243">
          <cell r="D3243" t="str">
            <v>OtherRL001.0Y1M001OP</v>
          </cell>
          <cell r="E3243">
            <v>24.56</v>
          </cell>
        </row>
        <row r="3244">
          <cell r="D3244" t="str">
            <v>OtherRL001.0Y1W001OP</v>
          </cell>
          <cell r="E3244">
            <v>60.77</v>
          </cell>
        </row>
        <row r="3245">
          <cell r="D3245" t="str">
            <v>OtherRL001.0YEO001OP</v>
          </cell>
          <cell r="E3245">
            <v>37.979999999999997</v>
          </cell>
        </row>
        <row r="3246">
          <cell r="D3246" t="str">
            <v>OtherRL001.5Y1M001OP</v>
          </cell>
          <cell r="E3246">
            <v>48.7</v>
          </cell>
        </row>
        <row r="3247">
          <cell r="D3247" t="str">
            <v>OtherRL001.5Y1W001OP</v>
          </cell>
          <cell r="E3247">
            <v>88.82</v>
          </cell>
        </row>
        <row r="3248">
          <cell r="D3248" t="str">
            <v>OtherRL001.5YEO001OP</v>
          </cell>
          <cell r="E3248">
            <v>65.739999999999995</v>
          </cell>
        </row>
        <row r="3249">
          <cell r="D3249" t="str">
            <v>OtherRL002.0Y1M001OP</v>
          </cell>
          <cell r="E3249">
            <v>54.85</v>
          </cell>
        </row>
        <row r="3250">
          <cell r="D3250" t="str">
            <v>OtherRL002.0Y1W001OP</v>
          </cell>
          <cell r="E3250">
            <v>109.85</v>
          </cell>
        </row>
        <row r="3251">
          <cell r="D3251" t="str">
            <v>OtherRL002.0YEO001OP</v>
          </cell>
          <cell r="E3251">
            <v>81.09</v>
          </cell>
        </row>
        <row r="3252">
          <cell r="D3252" t="str">
            <v>OtherRL065.0G1M001OPIN</v>
          </cell>
          <cell r="E3252">
            <v>14.33</v>
          </cell>
        </row>
        <row r="3253">
          <cell r="D3253" t="str">
            <v>OtherROLLOFF</v>
          </cell>
          <cell r="E3253" t="str">
            <v>Billcycle</v>
          </cell>
        </row>
        <row r="3254">
          <cell r="D3254" t="str">
            <v>OtherDELREC-RO</v>
          </cell>
          <cell r="E3254">
            <v>77</v>
          </cell>
        </row>
        <row r="3255">
          <cell r="D3255" t="str">
            <v>OtherRENTDAY-RO</v>
          </cell>
          <cell r="E3255">
            <v>1.67</v>
          </cell>
        </row>
        <row r="3256">
          <cell r="D3256" t="str">
            <v>OtherTHURSTON TS</v>
          </cell>
          <cell r="E3256">
            <v>0</v>
          </cell>
        </row>
        <row r="3257">
          <cell r="D3257" t="str">
            <v>OtherCOMMERCIAL</v>
          </cell>
          <cell r="E3257" t="str">
            <v>Billcycle</v>
          </cell>
        </row>
        <row r="3258">
          <cell r="D3258" t="str">
            <v>OtherRL001.0YXX001TEMPC</v>
          </cell>
          <cell r="E3258">
            <v>17.05</v>
          </cell>
        </row>
        <row r="3259">
          <cell r="D3259" t="str">
            <v>OtherRL001.5YXX001TEMPC</v>
          </cell>
          <cell r="E3259">
            <v>23.41</v>
          </cell>
        </row>
        <row r="3260">
          <cell r="D3260" t="str">
            <v>OtherCOMMERCIAL RECYCLE</v>
          </cell>
          <cell r="E3260" t="str">
            <v>Billcycle</v>
          </cell>
        </row>
        <row r="3261">
          <cell r="D3261" t="str">
            <v>OtherRL001.0Y1M001OP</v>
          </cell>
          <cell r="E3261">
            <v>24.56</v>
          </cell>
        </row>
        <row r="3262">
          <cell r="D3262" t="str">
            <v>OtherRL001.0Y1W001OP</v>
          </cell>
          <cell r="E3262">
            <v>60.77</v>
          </cell>
        </row>
        <row r="3263">
          <cell r="D3263" t="str">
            <v>OtherRL001.0YEO001OP</v>
          </cell>
          <cell r="E3263">
            <v>37.979999999999997</v>
          </cell>
        </row>
        <row r="3264">
          <cell r="D3264" t="str">
            <v>OtherRL001.5Y1M001OP</v>
          </cell>
          <cell r="E3264">
            <v>48.7</v>
          </cell>
        </row>
        <row r="3265">
          <cell r="D3265" t="str">
            <v>OtherRL001.5Y1W001OP</v>
          </cell>
          <cell r="E3265">
            <v>88.82</v>
          </cell>
        </row>
        <row r="3266">
          <cell r="D3266" t="str">
            <v>OtherRL001.5YEO001OP</v>
          </cell>
          <cell r="E3266">
            <v>65.739999999999995</v>
          </cell>
        </row>
        <row r="3267">
          <cell r="D3267" t="str">
            <v>OtherRL002.0Y1M001OP</v>
          </cell>
          <cell r="E3267">
            <v>54.85</v>
          </cell>
        </row>
        <row r="3268">
          <cell r="D3268" t="str">
            <v>OtherRL002.0Y1W001OP</v>
          </cell>
          <cell r="E3268">
            <v>109.85</v>
          </cell>
        </row>
        <row r="3269">
          <cell r="D3269" t="str">
            <v>OtherRL002.0YEO001OP</v>
          </cell>
          <cell r="E3269">
            <v>81.09</v>
          </cell>
        </row>
        <row r="3270">
          <cell r="D3270" t="str">
            <v>OtherRL065.0G1M001OPIN</v>
          </cell>
          <cell r="E3270">
            <v>14.33</v>
          </cell>
        </row>
        <row r="3271">
          <cell r="D3271" t="str">
            <v>PacificTUMWATER</v>
          </cell>
          <cell r="E3271">
            <v>0</v>
          </cell>
        </row>
        <row r="3272">
          <cell r="D3272" t="str">
            <v>PacificACCOUNTING ADJUSTMENTS</v>
          </cell>
          <cell r="E3272" t="str">
            <v>Billcycle</v>
          </cell>
        </row>
        <row r="3273">
          <cell r="D3273" t="str">
            <v>PacificRETCCC</v>
          </cell>
          <cell r="E3273">
            <v>20.46</v>
          </cell>
        </row>
        <row r="3274">
          <cell r="D3274" t="str">
            <v>PacificRETCKC</v>
          </cell>
          <cell r="E3274">
            <v>20.46</v>
          </cell>
        </row>
        <row r="3275">
          <cell r="D3275" t="str">
            <v>PacificCOMMERCIAL</v>
          </cell>
          <cell r="E3275" t="str">
            <v>Billcycle</v>
          </cell>
        </row>
        <row r="3276">
          <cell r="D3276" t="str">
            <v>PacificACCESS-COMM</v>
          </cell>
          <cell r="E3276">
            <v>12.3</v>
          </cell>
        </row>
        <row r="3277">
          <cell r="D3277" t="str">
            <v>PacificCANCOUNT5+-COMM</v>
          </cell>
          <cell r="E3277">
            <v>2.27</v>
          </cell>
        </row>
        <row r="3278">
          <cell r="D3278" t="str">
            <v>PacificCANCOUNT5-COMM</v>
          </cell>
          <cell r="E3278">
            <v>2.4700000000000002</v>
          </cell>
        </row>
        <row r="3279">
          <cell r="D3279" t="str">
            <v>PacificCANCOUNT65-COMM</v>
          </cell>
          <cell r="E3279">
            <v>4.74</v>
          </cell>
        </row>
        <row r="3280">
          <cell r="D3280" t="str">
            <v>PacificCANCOUNT95-COMM</v>
          </cell>
          <cell r="E3280">
            <v>6.34</v>
          </cell>
        </row>
        <row r="3281">
          <cell r="D3281" t="str">
            <v>PacificCANCOUNTCARRY-COMM</v>
          </cell>
          <cell r="E3281">
            <v>2.91</v>
          </cell>
        </row>
        <row r="3282">
          <cell r="D3282" t="str">
            <v>PacificCANCOUNTFD95-COMM</v>
          </cell>
          <cell r="E3282">
            <v>3.39</v>
          </cell>
        </row>
        <row r="3283">
          <cell r="D3283" t="str">
            <v>PacificCLEAN1.5-COMM</v>
          </cell>
          <cell r="E3283">
            <v>30.69</v>
          </cell>
        </row>
        <row r="3284">
          <cell r="D3284" t="str">
            <v>PacificCLEAN1-COMM</v>
          </cell>
          <cell r="E3284">
            <v>30.69</v>
          </cell>
        </row>
        <row r="3285">
          <cell r="D3285" t="str">
            <v>PacificCLEAN1FD-COMM</v>
          </cell>
          <cell r="E3285">
            <v>0</v>
          </cell>
        </row>
        <row r="3286">
          <cell r="D3286" t="str">
            <v>PacificCLEAN2-COMM</v>
          </cell>
          <cell r="E3286">
            <v>30.69</v>
          </cell>
        </row>
        <row r="3287">
          <cell r="D3287" t="str">
            <v>PacificCLEAN2FD-COMM</v>
          </cell>
          <cell r="E3287">
            <v>0</v>
          </cell>
        </row>
        <row r="3288">
          <cell r="D3288" t="str">
            <v>PacificCLEAN3-COMM</v>
          </cell>
          <cell r="E3288">
            <v>30.69</v>
          </cell>
        </row>
        <row r="3289">
          <cell r="D3289" t="str">
            <v>PacificCLEAN3FD-COMM</v>
          </cell>
          <cell r="E3289">
            <v>0</v>
          </cell>
        </row>
        <row r="3290">
          <cell r="D3290" t="str">
            <v>PacificCLEAN4-COMM</v>
          </cell>
          <cell r="E3290">
            <v>30.69</v>
          </cell>
        </row>
        <row r="3291">
          <cell r="D3291" t="str">
            <v>PacificCLEAN4FD-COMM</v>
          </cell>
          <cell r="E3291">
            <v>0</v>
          </cell>
        </row>
        <row r="3292">
          <cell r="D3292" t="str">
            <v>PacificCLEAN5-COMM</v>
          </cell>
          <cell r="E3292">
            <v>38.35</v>
          </cell>
        </row>
        <row r="3293">
          <cell r="D3293" t="str">
            <v>PacificCLEAN5FD-COMM</v>
          </cell>
          <cell r="E3293">
            <v>0</v>
          </cell>
        </row>
        <row r="3294">
          <cell r="D3294" t="str">
            <v>PacificCLEAN6-COMM</v>
          </cell>
          <cell r="E3294">
            <v>46.02</v>
          </cell>
        </row>
        <row r="3295">
          <cell r="D3295" t="str">
            <v>PacificCLEAN6FD-COMM</v>
          </cell>
          <cell r="E3295">
            <v>0</v>
          </cell>
        </row>
        <row r="3296">
          <cell r="D3296" t="str">
            <v>PacificCLEAN96FD-COMM</v>
          </cell>
          <cell r="E3296">
            <v>0</v>
          </cell>
        </row>
        <row r="3297">
          <cell r="D3297" t="str">
            <v>PacificCLEANCART-COMM</v>
          </cell>
          <cell r="E3297">
            <v>5.2</v>
          </cell>
        </row>
        <row r="3298">
          <cell r="D3298" t="str">
            <v>PacificDEL1.5TEMP-COMM</v>
          </cell>
          <cell r="E3298">
            <v>32.43</v>
          </cell>
        </row>
        <row r="3299">
          <cell r="D3299" t="str">
            <v>PacificDEL1TEMP-COMM</v>
          </cell>
          <cell r="E3299">
            <v>32.43</v>
          </cell>
        </row>
        <row r="3300">
          <cell r="D3300" t="str">
            <v>PacificDEL2TEMP-COMM</v>
          </cell>
          <cell r="E3300">
            <v>32.43</v>
          </cell>
        </row>
        <row r="3301">
          <cell r="D3301" t="str">
            <v>PacificDEL3TEMP-COMM</v>
          </cell>
          <cell r="E3301">
            <v>32.43</v>
          </cell>
        </row>
        <row r="3302">
          <cell r="D3302" t="str">
            <v>PacificDEL4TEMP-COMM</v>
          </cell>
          <cell r="E3302">
            <v>32.43</v>
          </cell>
        </row>
        <row r="3303">
          <cell r="D3303" t="str">
            <v>PacificDEL5TEMP-COMM</v>
          </cell>
          <cell r="E3303">
            <v>32.43</v>
          </cell>
        </row>
        <row r="3304">
          <cell r="D3304" t="str">
            <v>PacificDEL6TEMP-COMM</v>
          </cell>
          <cell r="E3304">
            <v>32.43</v>
          </cell>
        </row>
        <row r="3305">
          <cell r="D3305" t="str">
            <v>PacificDIST1CAN-COMM</v>
          </cell>
          <cell r="E3305">
            <v>13.48</v>
          </cell>
        </row>
        <row r="3306">
          <cell r="D3306" t="str">
            <v>PacificDIST2CAN-COMM</v>
          </cell>
          <cell r="E3306">
            <v>21.39</v>
          </cell>
        </row>
        <row r="3307">
          <cell r="D3307" t="str">
            <v>PacificDIST3CAN-COMM</v>
          </cell>
          <cell r="E3307">
            <v>32.090000000000003</v>
          </cell>
        </row>
        <row r="3308">
          <cell r="D3308" t="str">
            <v>PacificDIST4CAN-COMM</v>
          </cell>
          <cell r="E3308">
            <v>42.78</v>
          </cell>
        </row>
        <row r="3309">
          <cell r="D3309" t="str">
            <v>PacificDIST5+CANS-COMM</v>
          </cell>
          <cell r="E3309">
            <v>10.7</v>
          </cell>
        </row>
        <row r="3310">
          <cell r="D3310" t="str">
            <v>PacificDIST5+CART35-COMM</v>
          </cell>
          <cell r="E3310">
            <v>12.64</v>
          </cell>
        </row>
        <row r="3311">
          <cell r="D3311" t="str">
            <v>PacificDIST5CAN-COMM</v>
          </cell>
          <cell r="E3311">
            <v>53.48</v>
          </cell>
        </row>
        <row r="3312">
          <cell r="D3312" t="str">
            <v>PacificDRIVEIN1000-COMM</v>
          </cell>
          <cell r="E3312">
            <v>9.6999999999999993</v>
          </cell>
        </row>
        <row r="3313">
          <cell r="D3313" t="str">
            <v>PacificDRIVEIN125WKLY-COMM</v>
          </cell>
          <cell r="E3313">
            <v>1.45</v>
          </cell>
        </row>
        <row r="3314">
          <cell r="D3314" t="str">
            <v>PacificDRIVEIN-COMM</v>
          </cell>
          <cell r="E3314">
            <v>6.41</v>
          </cell>
        </row>
        <row r="3315">
          <cell r="D3315" t="str">
            <v>PacificEP1.5-COMM</v>
          </cell>
          <cell r="E3315">
            <v>26.17</v>
          </cell>
        </row>
        <row r="3316">
          <cell r="D3316" t="str">
            <v>PacificEP1.5FD-COMM</v>
          </cell>
          <cell r="E3316">
            <v>67.44</v>
          </cell>
        </row>
        <row r="3317">
          <cell r="D3317" t="str">
            <v>PacificEP1-COMM</v>
          </cell>
          <cell r="E3317">
            <v>20.170000000000002</v>
          </cell>
        </row>
        <row r="3318">
          <cell r="D3318" t="str">
            <v>PacificEP2CMP-COMM</v>
          </cell>
          <cell r="E3318">
            <v>85.1</v>
          </cell>
        </row>
        <row r="3319">
          <cell r="D3319" t="str">
            <v>PacificEP2-COMM</v>
          </cell>
          <cell r="E3319">
            <v>32.43</v>
          </cell>
        </row>
        <row r="3320">
          <cell r="D3320" t="str">
            <v>PacificEP2FD-COMM</v>
          </cell>
          <cell r="E3320">
            <v>81.59</v>
          </cell>
        </row>
        <row r="3321">
          <cell r="D3321" t="str">
            <v>PacificEP3CMP-COMM</v>
          </cell>
          <cell r="E3321">
            <v>114.1</v>
          </cell>
        </row>
        <row r="3322">
          <cell r="D3322" t="str">
            <v>PacificEP3-COMM</v>
          </cell>
          <cell r="E3322">
            <v>47.48</v>
          </cell>
        </row>
        <row r="3323">
          <cell r="D3323" t="str">
            <v>PacificEP3FD-COMM</v>
          </cell>
          <cell r="E3323">
            <v>0</v>
          </cell>
        </row>
        <row r="3324">
          <cell r="D3324" t="str">
            <v>PacificEP4CMP-COMM</v>
          </cell>
          <cell r="E3324">
            <v>141.57</v>
          </cell>
        </row>
        <row r="3325">
          <cell r="D3325" t="str">
            <v>PacificEP4-COMM</v>
          </cell>
          <cell r="E3325">
            <v>58.23</v>
          </cell>
        </row>
        <row r="3326">
          <cell r="D3326" t="str">
            <v>PacificEP4FD-COMM</v>
          </cell>
          <cell r="E3326">
            <v>0</v>
          </cell>
        </row>
        <row r="3327">
          <cell r="D3327" t="str">
            <v>PacificEP5-COMM</v>
          </cell>
          <cell r="E3327">
            <v>68.48</v>
          </cell>
        </row>
        <row r="3328">
          <cell r="D3328" t="str">
            <v>PacificEP5FD-COMM</v>
          </cell>
          <cell r="E3328">
            <v>0</v>
          </cell>
        </row>
        <row r="3329">
          <cell r="D3329" t="str">
            <v>PacificEP6-COMM</v>
          </cell>
          <cell r="E3329">
            <v>78.650000000000006</v>
          </cell>
        </row>
        <row r="3330">
          <cell r="D3330" t="str">
            <v>PacificEP96GW-COMM</v>
          </cell>
          <cell r="E3330">
            <v>11.47</v>
          </cell>
        </row>
        <row r="3331">
          <cell r="D3331" t="str">
            <v>PacificEQUIP-COMM</v>
          </cell>
          <cell r="E3331">
            <v>10</v>
          </cell>
        </row>
        <row r="3332">
          <cell r="D3332" t="str">
            <v>PacificEXTRA-COMM</v>
          </cell>
          <cell r="E3332">
            <v>2.5299999999999998</v>
          </cell>
        </row>
        <row r="3333">
          <cell r="D3333" t="str">
            <v>PacificEXTRAGWC-COMM</v>
          </cell>
          <cell r="E3333">
            <v>2.25</v>
          </cell>
        </row>
        <row r="3334">
          <cell r="D3334" t="str">
            <v>PacificEXTRAYDG-COM</v>
          </cell>
          <cell r="E3334">
            <v>18.23</v>
          </cell>
        </row>
        <row r="3335">
          <cell r="D3335" t="str">
            <v>PacificFL001.0Y1W001</v>
          </cell>
          <cell r="E3335">
            <v>82.19</v>
          </cell>
        </row>
        <row r="3336">
          <cell r="D3336" t="str">
            <v>PacificFL001.0Y1W001FOOD</v>
          </cell>
          <cell r="E3336">
            <v>75.06</v>
          </cell>
        </row>
        <row r="3337">
          <cell r="D3337" t="str">
            <v>PacificFL001.0Y2W001</v>
          </cell>
          <cell r="E3337">
            <v>150.47999999999999</v>
          </cell>
        </row>
        <row r="3338">
          <cell r="D3338" t="str">
            <v>PacificFL001.0Y3W001</v>
          </cell>
          <cell r="E3338">
            <v>218.76</v>
          </cell>
        </row>
        <row r="3339">
          <cell r="D3339" t="str">
            <v>PacificFL001.0Y4W001</v>
          </cell>
          <cell r="E3339">
            <v>287.05</v>
          </cell>
        </row>
        <row r="3340">
          <cell r="D3340" t="str">
            <v>PacificFL001.0Y5W001</v>
          </cell>
          <cell r="E3340">
            <v>355.33</v>
          </cell>
        </row>
        <row r="3341">
          <cell r="D3341" t="str">
            <v>PacificFL001.0YEO001FOOD</v>
          </cell>
          <cell r="E3341">
            <v>37.53</v>
          </cell>
        </row>
        <row r="3342">
          <cell r="D3342" t="str">
            <v>PacificFL001.0YEO001GW</v>
          </cell>
          <cell r="E3342">
            <v>23.75</v>
          </cell>
        </row>
        <row r="3343">
          <cell r="D3343" t="str">
            <v>PacificFL001.0YXX001TEMPC</v>
          </cell>
          <cell r="E3343">
            <v>17.05</v>
          </cell>
        </row>
        <row r="3344">
          <cell r="D3344" t="str">
            <v>PacificFL001.5Y1W001</v>
          </cell>
          <cell r="E3344">
            <v>105.6</v>
          </cell>
        </row>
        <row r="3345">
          <cell r="D3345" t="str">
            <v>PacificFL001.5Y1W001FOOD</v>
          </cell>
          <cell r="E3345">
            <v>92.86</v>
          </cell>
        </row>
        <row r="3346">
          <cell r="D3346" t="str">
            <v>PacificFL001.5Y2W001</v>
          </cell>
          <cell r="E3346">
            <v>194.32</v>
          </cell>
        </row>
        <row r="3347">
          <cell r="D3347" t="str">
            <v>PacificFL001.5Y3W001</v>
          </cell>
          <cell r="E3347">
            <v>283.05</v>
          </cell>
        </row>
        <row r="3348">
          <cell r="D3348" t="str">
            <v>PacificFL001.5Y4W001</v>
          </cell>
          <cell r="E3348">
            <v>371.77</v>
          </cell>
        </row>
        <row r="3349">
          <cell r="D3349" t="str">
            <v>PacificFL001.5Y5W001</v>
          </cell>
          <cell r="E3349">
            <v>460.49</v>
          </cell>
        </row>
        <row r="3350">
          <cell r="D3350" t="str">
            <v>PacificFL001.5YEO001FOOD</v>
          </cell>
          <cell r="E3350">
            <v>46.44</v>
          </cell>
        </row>
        <row r="3351">
          <cell r="D3351" t="str">
            <v>PacificFL001.5YEO001RESIGW</v>
          </cell>
          <cell r="E3351">
            <v>34.51</v>
          </cell>
        </row>
        <row r="3352">
          <cell r="D3352" t="str">
            <v>PacificFL001.5YXX001TEMPC</v>
          </cell>
          <cell r="E3352">
            <v>23.41</v>
          </cell>
        </row>
        <row r="3353">
          <cell r="D3353" t="str">
            <v>PacificFL002.0Y1W001</v>
          </cell>
          <cell r="E3353">
            <v>137.6</v>
          </cell>
        </row>
        <row r="3354">
          <cell r="D3354" t="str">
            <v>PacificFL002.0Y1W001CMP</v>
          </cell>
          <cell r="E3354">
            <v>368.48</v>
          </cell>
        </row>
        <row r="3355">
          <cell r="D3355" t="str">
            <v>PacificFL002.0Y1W001FOOD</v>
          </cell>
          <cell r="E3355">
            <v>121.17</v>
          </cell>
        </row>
        <row r="3356">
          <cell r="D3356" t="str">
            <v>PacificFL002.0Y2W001</v>
          </cell>
          <cell r="E3356">
            <v>250.13</v>
          </cell>
        </row>
        <row r="3357">
          <cell r="D3357" t="str">
            <v>PacificFL002.0Y2W001CMP</v>
          </cell>
          <cell r="E3357">
            <v>736.97</v>
          </cell>
        </row>
        <row r="3358">
          <cell r="D3358" t="str">
            <v>PacificFL002.0Y3W001</v>
          </cell>
          <cell r="E3358">
            <v>362.67</v>
          </cell>
        </row>
        <row r="3359">
          <cell r="D3359" t="str">
            <v>PacificFL002.0Y3W001CMP</v>
          </cell>
          <cell r="E3359">
            <v>1105.45</v>
          </cell>
        </row>
        <row r="3360">
          <cell r="D3360" t="str">
            <v>PacificFL002.0Y4W001</v>
          </cell>
          <cell r="E3360">
            <v>475.21</v>
          </cell>
        </row>
        <row r="3361">
          <cell r="D3361" t="str">
            <v>PacificFL002.0Y4W001CMP</v>
          </cell>
          <cell r="E3361">
            <v>1473.93</v>
          </cell>
        </row>
        <row r="3362">
          <cell r="D3362" t="str">
            <v>PacificFL002.0Y5W001</v>
          </cell>
          <cell r="E3362">
            <v>587.74</v>
          </cell>
        </row>
        <row r="3363">
          <cell r="D3363" t="str">
            <v>PacificFL002.0Y5W001CMP</v>
          </cell>
          <cell r="E3363">
            <v>1842.42</v>
          </cell>
        </row>
        <row r="3364">
          <cell r="D3364" t="str">
            <v>PacificFL002.0YEO001FOOD</v>
          </cell>
          <cell r="E3364">
            <v>60.59</v>
          </cell>
        </row>
        <row r="3365">
          <cell r="D3365" t="str">
            <v>PacificFL002.0YXX001TEMPC</v>
          </cell>
          <cell r="E3365">
            <v>29.78</v>
          </cell>
        </row>
        <row r="3366">
          <cell r="D3366" t="str">
            <v>PacificFL003.0Y1W001</v>
          </cell>
          <cell r="E3366">
            <v>183.8</v>
          </cell>
        </row>
        <row r="3367">
          <cell r="D3367" t="str">
            <v>PacificFL003.0Y1W001CMP</v>
          </cell>
          <cell r="E3367">
            <v>494.05</v>
          </cell>
        </row>
        <row r="3368">
          <cell r="D3368" t="str">
            <v>PacificFL003.0Y1W001FOOD</v>
          </cell>
          <cell r="E3368">
            <v>0</v>
          </cell>
        </row>
        <row r="3369">
          <cell r="D3369" t="str">
            <v>PacificFL003.0Y2W001</v>
          </cell>
          <cell r="E3369">
            <v>339.76</v>
          </cell>
        </row>
        <row r="3370">
          <cell r="D3370" t="str">
            <v>PacificFL003.0Y2W001CMP</v>
          </cell>
          <cell r="E3370">
            <v>988.11</v>
          </cell>
        </row>
        <row r="3371">
          <cell r="D3371" t="str">
            <v>PacificFL003.0Y3W001</v>
          </cell>
          <cell r="E3371">
            <v>495.73</v>
          </cell>
        </row>
        <row r="3372">
          <cell r="D3372" t="str">
            <v>PacificFL003.0Y3W001CMP</v>
          </cell>
          <cell r="E3372">
            <v>1482.16</v>
          </cell>
        </row>
        <row r="3373">
          <cell r="D3373" t="str">
            <v>PacificFL003.0Y4W001</v>
          </cell>
          <cell r="E3373">
            <v>651.70000000000005</v>
          </cell>
        </row>
        <row r="3374">
          <cell r="D3374" t="str">
            <v>PacificFL003.0Y4W001CMP</v>
          </cell>
          <cell r="E3374">
            <v>1976.21</v>
          </cell>
        </row>
        <row r="3375">
          <cell r="D3375" t="str">
            <v>PacificFL003.0Y5W001</v>
          </cell>
          <cell r="E3375">
            <v>807.66</v>
          </cell>
        </row>
        <row r="3376">
          <cell r="D3376" t="str">
            <v>PacificFL003.0Y5W001CMP</v>
          </cell>
          <cell r="E3376">
            <v>2470.27</v>
          </cell>
        </row>
        <row r="3377">
          <cell r="D3377" t="str">
            <v>PacificFL003.0YEO001FOOD</v>
          </cell>
          <cell r="E3377">
            <v>0</v>
          </cell>
        </row>
        <row r="3378">
          <cell r="D3378" t="str">
            <v>PacificFL003.0YXX001TEMPC</v>
          </cell>
          <cell r="E3378">
            <v>44.97</v>
          </cell>
        </row>
        <row r="3379">
          <cell r="D3379" t="str">
            <v>PacificFL004.0Y1W001</v>
          </cell>
          <cell r="E3379">
            <v>237.81</v>
          </cell>
        </row>
        <row r="3380">
          <cell r="D3380" t="str">
            <v>PacificFL004.0Y1W001CMP</v>
          </cell>
          <cell r="E3380">
            <v>613</v>
          </cell>
        </row>
        <row r="3381">
          <cell r="D3381" t="str">
            <v>PacificFL004.0Y1W001FOOD</v>
          </cell>
          <cell r="E3381">
            <v>0</v>
          </cell>
        </row>
        <row r="3382">
          <cell r="D3382" t="str">
            <v>PacificFL004.0Y2W001</v>
          </cell>
          <cell r="E3382">
            <v>435.48</v>
          </cell>
        </row>
        <row r="3383">
          <cell r="D3383" t="str">
            <v>PacificFL004.0Y2W001CMP</v>
          </cell>
          <cell r="E3383">
            <v>1226</v>
          </cell>
        </row>
        <row r="3384">
          <cell r="D3384" t="str">
            <v>PacificFL004.0Y3W001</v>
          </cell>
          <cell r="E3384">
            <v>633.14</v>
          </cell>
        </row>
        <row r="3385">
          <cell r="D3385" t="str">
            <v>PacificFL004.0Y3W001CMP</v>
          </cell>
          <cell r="E3385">
            <v>1838.99</v>
          </cell>
        </row>
        <row r="3386">
          <cell r="D3386" t="str">
            <v>PacificFL004.0Y4W001</v>
          </cell>
          <cell r="E3386">
            <v>830.81</v>
          </cell>
        </row>
        <row r="3387">
          <cell r="D3387" t="str">
            <v>PacificFL004.0Y4W001CMP</v>
          </cell>
          <cell r="E3387">
            <v>2451.9899999999998</v>
          </cell>
        </row>
        <row r="3388">
          <cell r="D3388" t="str">
            <v>PacificFL004.0Y5W001</v>
          </cell>
          <cell r="E3388">
            <v>1028.47</v>
          </cell>
        </row>
        <row r="3389">
          <cell r="D3389" t="str">
            <v>PacificFL004.0Y5W001CMP</v>
          </cell>
          <cell r="E3389">
            <v>3064.99</v>
          </cell>
        </row>
        <row r="3390">
          <cell r="D3390" t="str">
            <v>PacificFL004.0YEO001FOOD</v>
          </cell>
          <cell r="E3390">
            <v>0</v>
          </cell>
        </row>
        <row r="3391">
          <cell r="D3391" t="str">
            <v>PacificFL004.0YXX001TEMPC</v>
          </cell>
          <cell r="E3391">
            <v>55.88</v>
          </cell>
        </row>
        <row r="3392">
          <cell r="D3392" t="str">
            <v>PacificFL005.0Y1W001</v>
          </cell>
          <cell r="E3392">
            <v>287.11</v>
          </cell>
        </row>
        <row r="3393">
          <cell r="D3393" t="str">
            <v>PacificFL005.0Y1W001FOOD</v>
          </cell>
          <cell r="E3393">
            <v>0</v>
          </cell>
        </row>
        <row r="3394">
          <cell r="D3394" t="str">
            <v>PacificFL005.0Y2W001</v>
          </cell>
          <cell r="E3394">
            <v>525.21</v>
          </cell>
        </row>
        <row r="3395">
          <cell r="D3395" t="str">
            <v>PacificFL005.0Y3W001</v>
          </cell>
          <cell r="E3395">
            <v>763.32</v>
          </cell>
        </row>
        <row r="3396">
          <cell r="D3396" t="str">
            <v>PacificFL005.0Y4W001</v>
          </cell>
          <cell r="E3396">
            <v>1001.43</v>
          </cell>
        </row>
        <row r="3397">
          <cell r="D3397" t="str">
            <v>PacificFL005.0Y5W001</v>
          </cell>
          <cell r="E3397">
            <v>1239.53</v>
          </cell>
        </row>
        <row r="3398">
          <cell r="D3398" t="str">
            <v>PacificFL005.0YEO001FOOD</v>
          </cell>
          <cell r="E3398">
            <v>0</v>
          </cell>
        </row>
        <row r="3399">
          <cell r="D3399" t="str">
            <v>PacificFL005.0YXX001TEMPC</v>
          </cell>
          <cell r="E3399">
            <v>66.239999999999995</v>
          </cell>
        </row>
        <row r="3400">
          <cell r="D3400" t="str">
            <v>PacificFL006.0Y1W001</v>
          </cell>
          <cell r="E3400">
            <v>324.16000000000003</v>
          </cell>
        </row>
        <row r="3401">
          <cell r="D3401" t="str">
            <v>PacificFL006.0Y1W001FOOD</v>
          </cell>
          <cell r="E3401">
            <v>0</v>
          </cell>
        </row>
        <row r="3402">
          <cell r="D3402" t="str">
            <v>PacificFL006.0Y2W001</v>
          </cell>
          <cell r="E3402">
            <v>597.78</v>
          </cell>
        </row>
        <row r="3403">
          <cell r="D3403" t="str">
            <v>PacificFL006.0Y3W001</v>
          </cell>
          <cell r="E3403">
            <v>871.39</v>
          </cell>
        </row>
        <row r="3404">
          <cell r="D3404" t="str">
            <v>PacificFL006.0Y4W001</v>
          </cell>
          <cell r="E3404">
            <v>1145</v>
          </cell>
        </row>
        <row r="3405">
          <cell r="D3405" t="str">
            <v>PacificFL006.0Y5W001</v>
          </cell>
          <cell r="E3405">
            <v>1418.61</v>
          </cell>
        </row>
        <row r="3406">
          <cell r="D3406" t="str">
            <v>PacificFL006.0YEO001FOOD</v>
          </cell>
          <cell r="E3406">
            <v>0</v>
          </cell>
        </row>
        <row r="3407">
          <cell r="D3407" t="str">
            <v>PacificFL006.0YXX001TEMPC</v>
          </cell>
          <cell r="E3407">
            <v>76.489999999999995</v>
          </cell>
        </row>
        <row r="3408">
          <cell r="D3408" t="str">
            <v>PacificFL3FD-OC</v>
          </cell>
          <cell r="E3408">
            <v>0</v>
          </cell>
        </row>
        <row r="3409">
          <cell r="D3409" t="str">
            <v>PacificGWCOMM</v>
          </cell>
          <cell r="E3409">
            <v>7.6</v>
          </cell>
        </row>
        <row r="3410">
          <cell r="D3410" t="str">
            <v>PacificHAULFLAT-COMM</v>
          </cell>
          <cell r="E3410">
            <v>105</v>
          </cell>
        </row>
        <row r="3411">
          <cell r="D3411" t="str">
            <v>PacificLCKC</v>
          </cell>
          <cell r="E3411">
            <v>12.3</v>
          </cell>
        </row>
        <row r="3412">
          <cell r="D3412" t="str">
            <v>PacificOFOWCONT-COMM</v>
          </cell>
          <cell r="E3412">
            <v>6.17</v>
          </cell>
        </row>
        <row r="3413">
          <cell r="D3413" t="str">
            <v>PacificOS-COMM</v>
          </cell>
          <cell r="E3413">
            <v>6.17</v>
          </cell>
        </row>
        <row r="3414">
          <cell r="D3414" t="str">
            <v>PacificPUREDEL-COMM</v>
          </cell>
          <cell r="E3414">
            <v>18.93</v>
          </cell>
        </row>
        <row r="3415">
          <cell r="D3415" t="str">
            <v>PacificRECVALMF</v>
          </cell>
          <cell r="E3415">
            <v>0.77</v>
          </cell>
        </row>
        <row r="3416">
          <cell r="D3416" t="str">
            <v>PacificREDELCART-COMM</v>
          </cell>
          <cell r="E3416">
            <v>17.190000000000001</v>
          </cell>
        </row>
        <row r="3417">
          <cell r="D3417" t="str">
            <v>PacificREINSTATE-COMM</v>
          </cell>
          <cell r="E3417">
            <v>11.25</v>
          </cell>
        </row>
        <row r="3418">
          <cell r="D3418" t="str">
            <v>PacificRENT1.5TEMP-COMM</v>
          </cell>
          <cell r="E3418">
            <v>1.02</v>
          </cell>
        </row>
        <row r="3419">
          <cell r="D3419" t="str">
            <v>PacificRENT1TEMP-COMM</v>
          </cell>
          <cell r="E3419">
            <v>0.77</v>
          </cell>
        </row>
        <row r="3420">
          <cell r="D3420" t="str">
            <v>PacificRENT2TEMP-COMM</v>
          </cell>
          <cell r="E3420">
            <v>1.28</v>
          </cell>
        </row>
        <row r="3421">
          <cell r="D3421" t="str">
            <v>PacificRENT35GL-COMM</v>
          </cell>
          <cell r="E3421">
            <v>6</v>
          </cell>
        </row>
        <row r="3422">
          <cell r="D3422" t="str">
            <v>PacificRENT3TEMP-COMM</v>
          </cell>
          <cell r="E3422">
            <v>1.69</v>
          </cell>
        </row>
        <row r="3423">
          <cell r="D3423" t="str">
            <v>PacificRENT4TEMP-COMM</v>
          </cell>
          <cell r="E3423">
            <v>2.0499999999999998</v>
          </cell>
        </row>
        <row r="3424">
          <cell r="D3424" t="str">
            <v>PacificRENT5TEMP-COMM</v>
          </cell>
          <cell r="E3424">
            <v>2.2999999999999998</v>
          </cell>
        </row>
        <row r="3425">
          <cell r="D3425" t="str">
            <v>PacificRENT65GL-COMM</v>
          </cell>
          <cell r="E3425">
            <v>6</v>
          </cell>
        </row>
        <row r="3426">
          <cell r="D3426" t="str">
            <v>PacificRENT6TEMP-COMM</v>
          </cell>
          <cell r="E3426">
            <v>2.2999999999999998</v>
          </cell>
        </row>
        <row r="3427">
          <cell r="D3427" t="str">
            <v>PacificRENT95GL-COMM</v>
          </cell>
          <cell r="E3427">
            <v>6</v>
          </cell>
        </row>
        <row r="3428">
          <cell r="D3428" t="str">
            <v>PacificRL001.0Y1W001</v>
          </cell>
          <cell r="E3428">
            <v>82.19</v>
          </cell>
        </row>
        <row r="3429">
          <cell r="D3429" t="str">
            <v>PacificRL001.0Y2W001</v>
          </cell>
          <cell r="E3429">
            <v>150.47999999999999</v>
          </cell>
        </row>
        <row r="3430">
          <cell r="D3430" t="str">
            <v>PacificRL001.0Y3W001</v>
          </cell>
          <cell r="E3430">
            <v>218.76</v>
          </cell>
        </row>
        <row r="3431">
          <cell r="D3431" t="str">
            <v>PacificRL001.0Y4W001</v>
          </cell>
          <cell r="E3431">
            <v>287.05</v>
          </cell>
        </row>
        <row r="3432">
          <cell r="D3432" t="str">
            <v>PacificRL001.0Y5W001</v>
          </cell>
          <cell r="E3432">
            <v>355.33</v>
          </cell>
        </row>
        <row r="3433">
          <cell r="D3433" t="str">
            <v>PacificRL001.0YXX001TEMPC</v>
          </cell>
          <cell r="E3433">
            <v>17.05</v>
          </cell>
        </row>
        <row r="3434">
          <cell r="D3434" t="str">
            <v>PacificRL001.5Y1W001</v>
          </cell>
          <cell r="E3434">
            <v>105.6</v>
          </cell>
        </row>
        <row r="3435">
          <cell r="D3435" t="str">
            <v>PacificRL001.5Y2W001</v>
          </cell>
          <cell r="E3435">
            <v>194.32</v>
          </cell>
        </row>
        <row r="3436">
          <cell r="D3436" t="str">
            <v>PacificRL001.5Y3W001</v>
          </cell>
          <cell r="E3436">
            <v>283.05</v>
          </cell>
        </row>
        <row r="3437">
          <cell r="D3437" t="str">
            <v>PacificRL001.5Y4W001</v>
          </cell>
          <cell r="E3437">
            <v>371.77</v>
          </cell>
        </row>
        <row r="3438">
          <cell r="D3438" t="str">
            <v>PacificRL001.5Y5W001</v>
          </cell>
          <cell r="E3438">
            <v>460.49</v>
          </cell>
        </row>
        <row r="3439">
          <cell r="D3439" t="str">
            <v>PacificRL001.5YXX001TEMPC</v>
          </cell>
          <cell r="E3439">
            <v>23.41</v>
          </cell>
        </row>
        <row r="3440">
          <cell r="D3440" t="str">
            <v>PacificRL002.0Y1W001</v>
          </cell>
          <cell r="E3440">
            <v>137.6</v>
          </cell>
        </row>
        <row r="3441">
          <cell r="D3441" t="str">
            <v>PacificRL002.0Y2W001</v>
          </cell>
          <cell r="E3441">
            <v>250.13</v>
          </cell>
        </row>
        <row r="3442">
          <cell r="D3442" t="str">
            <v>PacificRL002.0Y3W001</v>
          </cell>
          <cell r="E3442">
            <v>362.67</v>
          </cell>
        </row>
        <row r="3443">
          <cell r="D3443" t="str">
            <v>PacificRL002.0Y4W001</v>
          </cell>
          <cell r="E3443">
            <v>475.21</v>
          </cell>
        </row>
        <row r="3444">
          <cell r="D3444" t="str">
            <v>PacificRL002.0Y5W001</v>
          </cell>
          <cell r="E3444">
            <v>587.74</v>
          </cell>
        </row>
        <row r="3445">
          <cell r="D3445" t="str">
            <v>PacificRL002.0YXX001TEMPC</v>
          </cell>
          <cell r="E3445">
            <v>29.78</v>
          </cell>
        </row>
        <row r="3446">
          <cell r="D3446" t="str">
            <v>PacificRL003.0Y1W001</v>
          </cell>
          <cell r="E3446">
            <v>183.8</v>
          </cell>
        </row>
        <row r="3447">
          <cell r="D3447" t="str">
            <v>PacificRL003.0Y2W001</v>
          </cell>
          <cell r="E3447">
            <v>339.76</v>
          </cell>
        </row>
        <row r="3448">
          <cell r="D3448" t="str">
            <v>PacificRL003.0Y3W001</v>
          </cell>
          <cell r="E3448">
            <v>495.73</v>
          </cell>
        </row>
        <row r="3449">
          <cell r="D3449" t="str">
            <v>PacificRL003.0Y4W001</v>
          </cell>
          <cell r="E3449">
            <v>651.70000000000005</v>
          </cell>
        </row>
        <row r="3450">
          <cell r="D3450" t="str">
            <v>PacificRL003.0Y5W001</v>
          </cell>
          <cell r="E3450">
            <v>807.66</v>
          </cell>
        </row>
        <row r="3451">
          <cell r="D3451" t="str">
            <v>PacificRL004.0Y1W001</v>
          </cell>
          <cell r="E3451">
            <v>237.81</v>
          </cell>
        </row>
        <row r="3452">
          <cell r="D3452" t="str">
            <v>PacificRL004.0Y2W001</v>
          </cell>
          <cell r="E3452">
            <v>435.48</v>
          </cell>
        </row>
        <row r="3453">
          <cell r="D3453" t="str">
            <v>PacificRL004.0Y3W001</v>
          </cell>
          <cell r="E3453">
            <v>633.14</v>
          </cell>
        </row>
        <row r="3454">
          <cell r="D3454" t="str">
            <v>PacificRL004.0Y4W001</v>
          </cell>
          <cell r="E3454">
            <v>830.81</v>
          </cell>
        </row>
        <row r="3455">
          <cell r="D3455" t="str">
            <v>PacificRL004.0Y5W001</v>
          </cell>
          <cell r="E3455">
            <v>1028.47</v>
          </cell>
        </row>
        <row r="3456">
          <cell r="D3456" t="str">
            <v>PacificRL006.0Y1W001</v>
          </cell>
          <cell r="E3456">
            <v>324.16000000000003</v>
          </cell>
        </row>
        <row r="3457">
          <cell r="D3457" t="str">
            <v>PacificRL006.0Y2W001</v>
          </cell>
          <cell r="E3457">
            <v>597.78</v>
          </cell>
        </row>
        <row r="3458">
          <cell r="D3458" t="str">
            <v>PacificRL006.0Y3W001</v>
          </cell>
          <cell r="E3458">
            <v>871.39</v>
          </cell>
        </row>
        <row r="3459">
          <cell r="D3459" t="str">
            <v>PacificRL006.0Y4W001</v>
          </cell>
          <cell r="E3459">
            <v>1145</v>
          </cell>
        </row>
        <row r="3460">
          <cell r="D3460" t="str">
            <v>PacificRL006.0Y5W001</v>
          </cell>
          <cell r="E3460">
            <v>1418.61</v>
          </cell>
        </row>
        <row r="3461">
          <cell r="D3461" t="str">
            <v>PacificRL032.0G1W001COMM</v>
          </cell>
          <cell r="E3461">
            <v>13.79</v>
          </cell>
        </row>
        <row r="3462">
          <cell r="D3462" t="str">
            <v>PacificRL032.0G1W002COMM</v>
          </cell>
          <cell r="E3462">
            <v>21.39</v>
          </cell>
        </row>
        <row r="3463">
          <cell r="D3463" t="str">
            <v>PacificRL032.0G1W003COMM</v>
          </cell>
          <cell r="E3463">
            <v>32.090000000000003</v>
          </cell>
        </row>
        <row r="3464">
          <cell r="D3464" t="str">
            <v>PacificRL032.0G1W004COMM</v>
          </cell>
          <cell r="E3464">
            <v>42.78</v>
          </cell>
        </row>
        <row r="3465">
          <cell r="D3465" t="str">
            <v>PacificRL032.0G1W005COMM</v>
          </cell>
          <cell r="E3465">
            <v>53.48</v>
          </cell>
        </row>
        <row r="3466">
          <cell r="D3466" t="str">
            <v>PacificRL035.0G1W001COMM</v>
          </cell>
          <cell r="E3466">
            <v>14.21</v>
          </cell>
        </row>
        <row r="3467">
          <cell r="D3467" t="str">
            <v>PacificRL096.0G1W001FOOD</v>
          </cell>
          <cell r="E3467">
            <v>21.19</v>
          </cell>
        </row>
        <row r="3468">
          <cell r="D3468" t="str">
            <v>PacificRL096.0GEO001FOOD</v>
          </cell>
          <cell r="E3468">
            <v>10.59</v>
          </cell>
        </row>
        <row r="3469">
          <cell r="D3469" t="str">
            <v>PacificROLL1W-COMM</v>
          </cell>
          <cell r="E3469">
            <v>11.08</v>
          </cell>
        </row>
        <row r="3470">
          <cell r="D3470" t="str">
            <v>PacificROLL2W-COMM</v>
          </cell>
          <cell r="E3470">
            <v>22.17</v>
          </cell>
        </row>
        <row r="3471">
          <cell r="D3471" t="str">
            <v>PacificROLL3W-COMM</v>
          </cell>
          <cell r="E3471">
            <v>33.25</v>
          </cell>
        </row>
        <row r="3472">
          <cell r="D3472" t="str">
            <v>PacificROLL4W-COMM</v>
          </cell>
          <cell r="E3472">
            <v>44.34</v>
          </cell>
        </row>
        <row r="3473">
          <cell r="D3473" t="str">
            <v>PacificROLL5W-COMM</v>
          </cell>
          <cell r="E3473">
            <v>55.42</v>
          </cell>
        </row>
        <row r="3474">
          <cell r="D3474" t="str">
            <v>PacificRTRNCAN-COMM</v>
          </cell>
          <cell r="E3474">
            <v>5.88</v>
          </cell>
        </row>
        <row r="3475">
          <cell r="D3475" t="str">
            <v>PacificRTRNCART65-COMM</v>
          </cell>
          <cell r="E3475">
            <v>5.88</v>
          </cell>
        </row>
        <row r="3476">
          <cell r="D3476" t="str">
            <v>PacificRTRNCART95-COMM</v>
          </cell>
          <cell r="E3476">
            <v>5.88</v>
          </cell>
        </row>
        <row r="3477">
          <cell r="D3477" t="str">
            <v>PacificRTRNCART-COMM</v>
          </cell>
          <cell r="E3477">
            <v>5.88</v>
          </cell>
        </row>
        <row r="3478">
          <cell r="D3478" t="str">
            <v>PacificRTRNTRIP1.5-COMM</v>
          </cell>
          <cell r="E3478">
            <v>15.35</v>
          </cell>
        </row>
        <row r="3479">
          <cell r="D3479" t="str">
            <v>PacificRTRNTRIP1-COMM</v>
          </cell>
          <cell r="E3479">
            <v>15.35</v>
          </cell>
        </row>
        <row r="3480">
          <cell r="D3480" t="str">
            <v>PacificRTRNTRIP2-COMM</v>
          </cell>
          <cell r="E3480">
            <v>15.35</v>
          </cell>
        </row>
        <row r="3481">
          <cell r="D3481" t="str">
            <v>PacificRTRNTRIP3-COMM</v>
          </cell>
          <cell r="E3481">
            <v>15.35</v>
          </cell>
        </row>
        <row r="3482">
          <cell r="D3482" t="str">
            <v>PacificRTRNTRIP4-COMM</v>
          </cell>
          <cell r="E3482">
            <v>15.35</v>
          </cell>
        </row>
        <row r="3483">
          <cell r="D3483" t="str">
            <v>PacificRTRNTRIP5-COMM</v>
          </cell>
          <cell r="E3483">
            <v>15.35</v>
          </cell>
        </row>
        <row r="3484">
          <cell r="D3484" t="str">
            <v>PacificRTRNTRIP6-COMM</v>
          </cell>
          <cell r="E3484">
            <v>15.35</v>
          </cell>
        </row>
        <row r="3485">
          <cell r="D3485" t="str">
            <v>PacificRTRNTRIP-COMM</v>
          </cell>
          <cell r="E3485">
            <v>15.35</v>
          </cell>
        </row>
        <row r="3486">
          <cell r="D3486" t="str">
            <v>PacificSL035.0G1W001COMM</v>
          </cell>
          <cell r="E3486">
            <v>14.21</v>
          </cell>
        </row>
        <row r="3487">
          <cell r="D3487" t="str">
            <v>PacificSL065.0G1W001COMM</v>
          </cell>
          <cell r="E3487">
            <v>21</v>
          </cell>
        </row>
        <row r="3488">
          <cell r="D3488" t="str">
            <v>PacificSL065.0G2W001COMM</v>
          </cell>
          <cell r="E3488">
            <v>42</v>
          </cell>
        </row>
        <row r="3489">
          <cell r="D3489" t="str">
            <v>PacificSL095.0G1W001COMM</v>
          </cell>
          <cell r="E3489">
            <v>28.1</v>
          </cell>
        </row>
        <row r="3490">
          <cell r="D3490" t="str">
            <v>PacificSL095.0G2W001COMM</v>
          </cell>
          <cell r="E3490">
            <v>56.2</v>
          </cell>
        </row>
        <row r="3491">
          <cell r="D3491" t="str">
            <v>PacificSL095.0G3W001COMM</v>
          </cell>
          <cell r="E3491">
            <v>84.31</v>
          </cell>
        </row>
        <row r="3492">
          <cell r="D3492" t="str">
            <v>PacificSL096.0G1W001SSCOMM</v>
          </cell>
          <cell r="E3492">
            <v>27.82</v>
          </cell>
        </row>
        <row r="3493">
          <cell r="D3493" t="str">
            <v>PacificSP35-COMM</v>
          </cell>
          <cell r="E3493">
            <v>11.73</v>
          </cell>
        </row>
        <row r="3494">
          <cell r="D3494" t="str">
            <v>PacificSP65-COMM</v>
          </cell>
          <cell r="E3494">
            <v>15.38</v>
          </cell>
        </row>
        <row r="3495">
          <cell r="D3495" t="str">
            <v>PacificSP95-COMM</v>
          </cell>
          <cell r="E3495">
            <v>19.03</v>
          </cell>
        </row>
        <row r="3496">
          <cell r="D3496" t="str">
            <v>PacificTIRE-COMM</v>
          </cell>
          <cell r="E3496">
            <v>10.23</v>
          </cell>
        </row>
        <row r="3497">
          <cell r="D3497" t="str">
            <v>PacificTIRELG-COMM</v>
          </cell>
          <cell r="E3497">
            <v>10.23</v>
          </cell>
        </row>
        <row r="3498">
          <cell r="D3498" t="str">
            <v>PacificTIRESM-COMM</v>
          </cell>
          <cell r="E3498">
            <v>10.23</v>
          </cell>
        </row>
        <row r="3499">
          <cell r="D3499" t="str">
            <v>PacificWI1-COMM</v>
          </cell>
          <cell r="E3499">
            <v>1.95</v>
          </cell>
        </row>
        <row r="3500">
          <cell r="D3500" t="str">
            <v>PacificWI2-COMM</v>
          </cell>
          <cell r="E3500">
            <v>3.59</v>
          </cell>
        </row>
        <row r="3501">
          <cell r="D3501" t="str">
            <v>PacificWI3-COMM</v>
          </cell>
          <cell r="E3501">
            <v>5.24</v>
          </cell>
        </row>
        <row r="3502">
          <cell r="D3502" t="str">
            <v>PacificWI4-COMM</v>
          </cell>
          <cell r="E3502">
            <v>6.88</v>
          </cell>
        </row>
        <row r="3503">
          <cell r="D3503" t="str">
            <v>PacificWI5-COMM</v>
          </cell>
          <cell r="E3503">
            <v>8.5299999999999994</v>
          </cell>
        </row>
        <row r="3504">
          <cell r="D3504" t="str">
            <v>PacificWI6-COMM</v>
          </cell>
          <cell r="E3504">
            <v>10.18</v>
          </cell>
        </row>
        <row r="3505">
          <cell r="D3505" t="str">
            <v>PacificWI7-COMM</v>
          </cell>
          <cell r="E3505">
            <v>11.82</v>
          </cell>
        </row>
        <row r="3506">
          <cell r="D3506" t="str">
            <v>PacificWI8-COMM</v>
          </cell>
          <cell r="E3506">
            <v>13.47</v>
          </cell>
        </row>
        <row r="3507">
          <cell r="D3507" t="str">
            <v>PacificWI9-COMM</v>
          </cell>
          <cell r="E3507">
            <v>15.11</v>
          </cell>
        </row>
        <row r="3508">
          <cell r="D3508" t="str">
            <v>PacificCOMMERCIAL RECYCLE</v>
          </cell>
          <cell r="E3508" t="str">
            <v>Billcycle</v>
          </cell>
        </row>
        <row r="3509">
          <cell r="D3509" t="str">
            <v>PacificBULKOCC-COMM</v>
          </cell>
          <cell r="E3509">
            <v>12</v>
          </cell>
        </row>
        <row r="3510">
          <cell r="D3510" t="str">
            <v>PacificCANCOUNTREC-COMM</v>
          </cell>
          <cell r="E3510">
            <v>4.8499999999999996</v>
          </cell>
        </row>
        <row r="3511">
          <cell r="D3511" t="str">
            <v>PacificCLEAN1.5REC-COMM</v>
          </cell>
          <cell r="E3511">
            <v>24.89</v>
          </cell>
        </row>
        <row r="3512">
          <cell r="D3512" t="str">
            <v>PacificCLEAN1REC-COMM</v>
          </cell>
          <cell r="E3512">
            <v>24.89</v>
          </cell>
        </row>
        <row r="3513">
          <cell r="D3513" t="str">
            <v>PacificCLEAN2REC-COMM</v>
          </cell>
          <cell r="E3513">
            <v>24.89</v>
          </cell>
        </row>
        <row r="3514">
          <cell r="D3514" t="str">
            <v>PacificCLEAN3REC-COMM</v>
          </cell>
          <cell r="E3514">
            <v>24.89</v>
          </cell>
        </row>
        <row r="3515">
          <cell r="D3515" t="str">
            <v>PacificCLEAN4REC-COMM</v>
          </cell>
          <cell r="E3515">
            <v>40.43</v>
          </cell>
        </row>
        <row r="3516">
          <cell r="D3516" t="str">
            <v>PacificCLEAN5REC-COMM</v>
          </cell>
          <cell r="E3516">
            <v>46.73</v>
          </cell>
        </row>
        <row r="3517">
          <cell r="D3517" t="str">
            <v>PacificCLEAN64REC-COMM</v>
          </cell>
          <cell r="E3517">
            <v>23.1</v>
          </cell>
        </row>
        <row r="3518">
          <cell r="D3518" t="str">
            <v>PacificCLEAN6REC-COMM</v>
          </cell>
          <cell r="E3518">
            <v>51.98</v>
          </cell>
        </row>
        <row r="3519">
          <cell r="D3519" t="str">
            <v>PacificCLEAN96REC-COMM</v>
          </cell>
          <cell r="E3519">
            <v>23.1</v>
          </cell>
        </row>
        <row r="3520">
          <cell r="D3520" t="str">
            <v>PacificCLEANRECOVER1.5-COMM</v>
          </cell>
          <cell r="E3520">
            <v>50.85</v>
          </cell>
        </row>
        <row r="3521">
          <cell r="D3521" t="str">
            <v>PacificCLEANRECOVER1-COMM</v>
          </cell>
          <cell r="E3521">
            <v>44.97</v>
          </cell>
        </row>
        <row r="3522">
          <cell r="D3522" t="str">
            <v>PacificCLEANRECOVER2-COMM</v>
          </cell>
          <cell r="E3522">
            <v>57.02</v>
          </cell>
        </row>
        <row r="3523">
          <cell r="D3523" t="str">
            <v>PacificCLEANRECOVER3-COMM</v>
          </cell>
          <cell r="E3523">
            <v>75.84</v>
          </cell>
        </row>
        <row r="3524">
          <cell r="D3524" t="str">
            <v>PacificCLEANRECOVER4-COMM</v>
          </cell>
          <cell r="E3524">
            <v>94.65</v>
          </cell>
        </row>
        <row r="3525">
          <cell r="D3525" t="str">
            <v>PacificCLEANRECOVER5-COMM</v>
          </cell>
          <cell r="E3525">
            <v>114.45</v>
          </cell>
        </row>
        <row r="3526">
          <cell r="D3526" t="str">
            <v>PacificCLEANRECOVER64-COMM</v>
          </cell>
          <cell r="E3526">
            <v>42.39</v>
          </cell>
        </row>
        <row r="3527">
          <cell r="D3527" t="str">
            <v>PacificCLEANRECOVER6-COMM</v>
          </cell>
          <cell r="E3527">
            <v>0</v>
          </cell>
        </row>
        <row r="3528">
          <cell r="D3528" t="str">
            <v>PacificCLEANRECOVER96-COMM</v>
          </cell>
          <cell r="E3528">
            <v>42.39</v>
          </cell>
        </row>
        <row r="3529">
          <cell r="D3529" t="str">
            <v>PacificEP1.5OCC-COMM</v>
          </cell>
          <cell r="E3529">
            <v>72.099999999999994</v>
          </cell>
        </row>
        <row r="3530">
          <cell r="D3530" t="str">
            <v>PacificEP1.5PAPER-COMM</v>
          </cell>
          <cell r="E3530">
            <v>69.7</v>
          </cell>
        </row>
        <row r="3531">
          <cell r="D3531" t="str">
            <v>PacificEP1.5SSR-COMM</v>
          </cell>
          <cell r="E3531">
            <v>101.94</v>
          </cell>
        </row>
        <row r="3532">
          <cell r="D3532" t="str">
            <v>PacificEP1OCC-COMM</v>
          </cell>
          <cell r="E3532">
            <v>65.099999999999994</v>
          </cell>
        </row>
        <row r="3533">
          <cell r="D3533" t="str">
            <v>PacificEP1PAPER-COMM</v>
          </cell>
          <cell r="E3533">
            <v>45.56</v>
          </cell>
        </row>
        <row r="3534">
          <cell r="D3534" t="str">
            <v>PacificEP1SSR-COMM</v>
          </cell>
          <cell r="E3534">
            <v>84.26</v>
          </cell>
        </row>
        <row r="3535">
          <cell r="D3535" t="str">
            <v>PacificEP2OCC-COMM</v>
          </cell>
          <cell r="E3535">
            <v>87.1</v>
          </cell>
        </row>
        <row r="3536">
          <cell r="D3536" t="str">
            <v>PacificEP2PAPER-COMM</v>
          </cell>
          <cell r="E3536">
            <v>75.849999999999994</v>
          </cell>
        </row>
        <row r="3537">
          <cell r="D3537" t="str">
            <v>PacificEP2SSR-COMM</v>
          </cell>
          <cell r="E3537">
            <v>126.5</v>
          </cell>
        </row>
        <row r="3538">
          <cell r="D3538" t="str">
            <v>PacificEP3OCC-COMM</v>
          </cell>
          <cell r="E3538">
            <v>110.1</v>
          </cell>
        </row>
        <row r="3539">
          <cell r="D3539" t="str">
            <v>PacificEP4OCC-COMM</v>
          </cell>
          <cell r="E3539">
            <v>136.1</v>
          </cell>
        </row>
        <row r="3540">
          <cell r="D3540" t="str">
            <v>PacificEP5OCC-COMM</v>
          </cell>
          <cell r="E3540">
            <v>155.1</v>
          </cell>
        </row>
        <row r="3541">
          <cell r="D3541" t="str">
            <v>PacificEP64SS-COMM</v>
          </cell>
          <cell r="E3541">
            <v>43.26</v>
          </cell>
        </row>
        <row r="3542">
          <cell r="D3542" t="str">
            <v>PacificEP6OCC-COMM</v>
          </cell>
          <cell r="E3542">
            <v>175.1</v>
          </cell>
        </row>
        <row r="3543">
          <cell r="D3543" t="str">
            <v>PacificEP96GLASS-COMM</v>
          </cell>
          <cell r="E3543">
            <v>45.15</v>
          </cell>
        </row>
        <row r="3544">
          <cell r="D3544" t="str">
            <v>PacificEP96PAPER-COMM</v>
          </cell>
          <cell r="E3544">
            <v>35.33</v>
          </cell>
        </row>
        <row r="3545">
          <cell r="D3545" t="str">
            <v>PacificEP96SSR-COMM</v>
          </cell>
          <cell r="E3545">
            <v>43.26</v>
          </cell>
        </row>
        <row r="3546">
          <cell r="D3546" t="str">
            <v>PacificEXTRA1.5PAPER-COMM</v>
          </cell>
          <cell r="E3546">
            <v>20.52</v>
          </cell>
        </row>
        <row r="3547">
          <cell r="D3547" t="str">
            <v>PacificEXTRA1.5SS-COMM</v>
          </cell>
          <cell r="E3547">
            <v>21.24</v>
          </cell>
        </row>
        <row r="3548">
          <cell r="D3548" t="str">
            <v>PacificEXTRA1PAPER-COMM</v>
          </cell>
          <cell r="E3548">
            <v>14.04</v>
          </cell>
        </row>
        <row r="3549">
          <cell r="D3549" t="str">
            <v>PacificEXTRA1SS-COMM</v>
          </cell>
          <cell r="E3549">
            <v>16.600000000000001</v>
          </cell>
        </row>
        <row r="3550">
          <cell r="D3550" t="str">
            <v>PacificEXTRA2PAPER-COMM</v>
          </cell>
          <cell r="E3550">
            <v>25.37</v>
          </cell>
        </row>
        <row r="3551">
          <cell r="D3551" t="str">
            <v>PacificEXTRA2SS-COMM</v>
          </cell>
          <cell r="E3551">
            <v>27.69</v>
          </cell>
        </row>
        <row r="3552">
          <cell r="D3552" t="str">
            <v>PacificEXTRA96FOOD-COMM</v>
          </cell>
          <cell r="E3552">
            <v>10.59</v>
          </cell>
        </row>
        <row r="3553">
          <cell r="D3553" t="str">
            <v>PacificEXTRA96GLS-COMM</v>
          </cell>
          <cell r="E3553">
            <v>24.15</v>
          </cell>
        </row>
        <row r="3554">
          <cell r="D3554" t="str">
            <v>PacificEXTRA96PAPER-COMM</v>
          </cell>
          <cell r="E3554">
            <v>7.02</v>
          </cell>
        </row>
        <row r="3555">
          <cell r="D3555" t="str">
            <v>PacificEXTRA96SS-COMM</v>
          </cell>
          <cell r="E3555">
            <v>8.3000000000000007</v>
          </cell>
        </row>
        <row r="3556">
          <cell r="D3556" t="str">
            <v>PacificEXTRAYDGRECOCC-COMM</v>
          </cell>
          <cell r="E3556">
            <v>10</v>
          </cell>
        </row>
        <row r="3557">
          <cell r="D3557" t="str">
            <v>PacificFL001.0Y1M001BOCC</v>
          </cell>
          <cell r="E3557">
            <v>42</v>
          </cell>
        </row>
        <row r="3558">
          <cell r="D3558" t="str">
            <v>PacificFL001.0Y1M001SS</v>
          </cell>
          <cell r="E3558">
            <v>63.26</v>
          </cell>
        </row>
        <row r="3559">
          <cell r="D3559" t="str">
            <v>PacificFL001.0Y1W001BOCC</v>
          </cell>
          <cell r="E3559">
            <v>42</v>
          </cell>
        </row>
        <row r="3560">
          <cell r="D3560" t="str">
            <v>PacificFL001.0Y1W001SS</v>
          </cell>
          <cell r="E3560">
            <v>79.08</v>
          </cell>
        </row>
        <row r="3561">
          <cell r="D3561" t="str">
            <v>PacificFL001.0Y2W001BOCC</v>
          </cell>
          <cell r="E3561">
            <v>70</v>
          </cell>
        </row>
        <row r="3562">
          <cell r="D3562" t="str">
            <v>PacificFL001.0Y3W001BOCC</v>
          </cell>
          <cell r="E3562">
            <v>101</v>
          </cell>
        </row>
        <row r="3563">
          <cell r="D3563" t="str">
            <v>PacificFL001.0Y4W001BOCC</v>
          </cell>
          <cell r="E3563">
            <v>133</v>
          </cell>
        </row>
        <row r="3564">
          <cell r="D3564" t="str">
            <v>PacificFL001.0Y5W001BOCC</v>
          </cell>
          <cell r="E3564">
            <v>164</v>
          </cell>
        </row>
        <row r="3565">
          <cell r="D3565" t="str">
            <v>PacificFL001.0YEO001BOCC</v>
          </cell>
          <cell r="E3565">
            <v>42</v>
          </cell>
        </row>
        <row r="3566">
          <cell r="D3566" t="str">
            <v>PacificFL001.0YEO001SS</v>
          </cell>
          <cell r="E3566">
            <v>63.26</v>
          </cell>
        </row>
        <row r="3567">
          <cell r="D3567" t="str">
            <v>PacificFL001.5Y1M001BOCC</v>
          </cell>
          <cell r="E3567">
            <v>49</v>
          </cell>
        </row>
        <row r="3568">
          <cell r="D3568" t="str">
            <v>PacificFL001.5Y1M001SS</v>
          </cell>
          <cell r="E3568">
            <v>80.94</v>
          </cell>
        </row>
        <row r="3569">
          <cell r="D3569" t="str">
            <v>PacificFL001.5Y1W001BOCC</v>
          </cell>
          <cell r="E3569">
            <v>49</v>
          </cell>
        </row>
        <row r="3570">
          <cell r="D3570" t="str">
            <v>PacificFL001.5Y1W001GW</v>
          </cell>
          <cell r="E3570">
            <v>65</v>
          </cell>
        </row>
        <row r="3571">
          <cell r="D3571" t="str">
            <v>PacificFL001.5Y1W001SS</v>
          </cell>
          <cell r="E3571">
            <v>101.18</v>
          </cell>
        </row>
        <row r="3572">
          <cell r="D3572" t="str">
            <v>PacificFL001.5Y2W001BOCC</v>
          </cell>
          <cell r="E3572">
            <v>89</v>
          </cell>
        </row>
        <row r="3573">
          <cell r="D3573" t="str">
            <v>PacificFL001.5Y3W001BOCC</v>
          </cell>
          <cell r="E3573">
            <v>129</v>
          </cell>
        </row>
        <row r="3574">
          <cell r="D3574" t="str">
            <v>PacificFL001.5Y4W001BOCC</v>
          </cell>
          <cell r="E3574">
            <v>168</v>
          </cell>
        </row>
        <row r="3575">
          <cell r="D3575" t="str">
            <v>PacificFL001.5Y5W001BOCC</v>
          </cell>
          <cell r="E3575">
            <v>208</v>
          </cell>
        </row>
        <row r="3576">
          <cell r="D3576" t="str">
            <v>PacificFL001.5YEO001BOCC</v>
          </cell>
          <cell r="E3576">
            <v>49</v>
          </cell>
        </row>
        <row r="3577">
          <cell r="D3577" t="str">
            <v>PacificFL001.5YEO001GW</v>
          </cell>
          <cell r="E3577">
            <v>32.5</v>
          </cell>
        </row>
        <row r="3578">
          <cell r="D3578" t="str">
            <v>PacificFL001.5YEO001SS</v>
          </cell>
          <cell r="E3578">
            <v>80.94</v>
          </cell>
        </row>
        <row r="3579">
          <cell r="D3579" t="str">
            <v>PacificFL002.0Y1M001BOCC</v>
          </cell>
          <cell r="E3579">
            <v>64</v>
          </cell>
        </row>
        <row r="3580">
          <cell r="D3580" t="str">
            <v>PacificFL002.0Y1M001SS</v>
          </cell>
          <cell r="E3580">
            <v>105.5</v>
          </cell>
        </row>
        <row r="3581">
          <cell r="D3581" t="str">
            <v>PacificFL002.0Y1W001BOCC</v>
          </cell>
          <cell r="E3581">
            <v>32</v>
          </cell>
        </row>
        <row r="3582">
          <cell r="D3582" t="str">
            <v>PacificFL002.0Y1W001OCC</v>
          </cell>
          <cell r="E3582">
            <v>64</v>
          </cell>
        </row>
        <row r="3583">
          <cell r="D3583" t="str">
            <v>PacificFL002.0Y1W001SS</v>
          </cell>
          <cell r="E3583">
            <v>131.88</v>
          </cell>
        </row>
        <row r="3584">
          <cell r="D3584" t="str">
            <v>PacificFL002.0Y2W001BOCC</v>
          </cell>
          <cell r="E3584">
            <v>57</v>
          </cell>
        </row>
        <row r="3585">
          <cell r="D3585" t="str">
            <v>PacificFL002.0Y2W001OCC</v>
          </cell>
          <cell r="E3585">
            <v>114</v>
          </cell>
        </row>
        <row r="3586">
          <cell r="D3586" t="str">
            <v>PacificFL002.0Y2W001SS</v>
          </cell>
          <cell r="E3586">
            <v>263.76</v>
          </cell>
        </row>
        <row r="3587">
          <cell r="D3587" t="str">
            <v>PacificFL002.0Y3W001BOCC</v>
          </cell>
          <cell r="E3587">
            <v>82</v>
          </cell>
        </row>
        <row r="3588">
          <cell r="D3588" t="str">
            <v>PacificFL002.0Y3W001OCC</v>
          </cell>
          <cell r="E3588">
            <v>164</v>
          </cell>
        </row>
        <row r="3589">
          <cell r="D3589" t="str">
            <v>PacificFL002.0Y3W001SS</v>
          </cell>
          <cell r="E3589">
            <v>395.64</v>
          </cell>
        </row>
        <row r="3590">
          <cell r="D3590" t="str">
            <v>PacificFL002.0Y4W001BOCC</v>
          </cell>
          <cell r="E3590">
            <v>107.5</v>
          </cell>
        </row>
        <row r="3591">
          <cell r="D3591" t="str">
            <v>PacificFL002.0Y4W001OCC</v>
          </cell>
          <cell r="E3591">
            <v>215</v>
          </cell>
        </row>
        <row r="3592">
          <cell r="D3592" t="str">
            <v>PacificFL002.0Y5W001BOCC</v>
          </cell>
          <cell r="E3592">
            <v>132.5</v>
          </cell>
        </row>
        <row r="3593">
          <cell r="D3593" t="str">
            <v>PacificFL002.0Y5W001OCC</v>
          </cell>
          <cell r="E3593">
            <v>265</v>
          </cell>
        </row>
        <row r="3594">
          <cell r="D3594" t="str">
            <v>PacificFL002.0YEO001BOCC</v>
          </cell>
          <cell r="E3594">
            <v>64</v>
          </cell>
        </row>
        <row r="3595">
          <cell r="D3595" t="str">
            <v>PacificFL002.0YEO001SS</v>
          </cell>
          <cell r="E3595">
            <v>105.5</v>
          </cell>
        </row>
        <row r="3596">
          <cell r="D3596" t="str">
            <v>PacificFL003.0Y1W001OCC</v>
          </cell>
          <cell r="E3596">
            <v>87</v>
          </cell>
        </row>
        <row r="3597">
          <cell r="D3597" t="str">
            <v>PacificFL003.0Y2W001OCC</v>
          </cell>
          <cell r="E3597">
            <v>161</v>
          </cell>
        </row>
        <row r="3598">
          <cell r="D3598" t="str">
            <v>PacificFL003.0Y3W001OCC</v>
          </cell>
          <cell r="E3598">
            <v>236</v>
          </cell>
        </row>
        <row r="3599">
          <cell r="D3599" t="str">
            <v>PacificFL003.0Y4W001OCC</v>
          </cell>
          <cell r="E3599">
            <v>310</v>
          </cell>
        </row>
        <row r="3600">
          <cell r="D3600" t="str">
            <v>PacificFL003.0Y5W001OCC</v>
          </cell>
          <cell r="E3600">
            <v>384</v>
          </cell>
        </row>
        <row r="3601">
          <cell r="D3601" t="str">
            <v>PacificFL004.0Y1W001OCC</v>
          </cell>
          <cell r="E3601">
            <v>113</v>
          </cell>
        </row>
        <row r="3602">
          <cell r="D3602" t="str">
            <v>PacificFL004.0Y2W001OCC</v>
          </cell>
          <cell r="E3602">
            <v>207</v>
          </cell>
        </row>
        <row r="3603">
          <cell r="D3603" t="str">
            <v>PacificFL004.0Y3W001OCC</v>
          </cell>
          <cell r="E3603">
            <v>301</v>
          </cell>
        </row>
        <row r="3604">
          <cell r="D3604" t="str">
            <v>PacificFL004.0Y4W001OCC</v>
          </cell>
          <cell r="E3604">
            <v>395</v>
          </cell>
        </row>
        <row r="3605">
          <cell r="D3605" t="str">
            <v>PacificFL004.0Y5W001OCC</v>
          </cell>
          <cell r="E3605">
            <v>489</v>
          </cell>
        </row>
        <row r="3606">
          <cell r="D3606" t="str">
            <v>PacificFL005.0Y1M001BOCC</v>
          </cell>
          <cell r="E3606">
            <v>132</v>
          </cell>
        </row>
        <row r="3607">
          <cell r="D3607" t="str">
            <v>PacificFL005.0Y1M001OCC</v>
          </cell>
          <cell r="E3607">
            <v>132</v>
          </cell>
        </row>
        <row r="3608">
          <cell r="D3608" t="str">
            <v>PacificFL005.0Y1W001BOCC</v>
          </cell>
          <cell r="E3608">
            <v>66</v>
          </cell>
        </row>
        <row r="3609">
          <cell r="D3609" t="str">
            <v>PacificFL005.0Y1W001OCC</v>
          </cell>
          <cell r="E3609">
            <v>132</v>
          </cell>
        </row>
        <row r="3610">
          <cell r="D3610" t="str">
            <v>PacificFL005.0Y2W001BOCC</v>
          </cell>
          <cell r="E3610">
            <v>118.5</v>
          </cell>
        </row>
        <row r="3611">
          <cell r="D3611" t="str">
            <v>PacificFL005.0Y2W001OCC</v>
          </cell>
          <cell r="E3611">
            <v>237</v>
          </cell>
        </row>
        <row r="3612">
          <cell r="D3612" t="str">
            <v>PacificFL005.0Y3W001BOCC</v>
          </cell>
          <cell r="E3612">
            <v>171</v>
          </cell>
        </row>
        <row r="3613">
          <cell r="D3613" t="str">
            <v>PacificFL005.0Y3W001OCC</v>
          </cell>
          <cell r="E3613">
            <v>342</v>
          </cell>
        </row>
        <row r="3614">
          <cell r="D3614" t="str">
            <v>PacificFL005.0Y4W001BOCC</v>
          </cell>
          <cell r="E3614">
            <v>223</v>
          </cell>
        </row>
        <row r="3615">
          <cell r="D3615" t="str">
            <v>PacificFL005.0Y4W001OCC</v>
          </cell>
          <cell r="E3615">
            <v>446</v>
          </cell>
        </row>
        <row r="3616">
          <cell r="D3616" t="str">
            <v>PacificFL005.0Y5W001BOCC</v>
          </cell>
          <cell r="E3616">
            <v>262.5</v>
          </cell>
        </row>
        <row r="3617">
          <cell r="D3617" t="str">
            <v>PacificFL005.0Y5W001OCC</v>
          </cell>
          <cell r="E3617">
            <v>525</v>
          </cell>
        </row>
        <row r="3618">
          <cell r="D3618" t="str">
            <v>PacificFL005.0YEO001BOCC</v>
          </cell>
          <cell r="E3618">
            <v>132</v>
          </cell>
        </row>
        <row r="3619">
          <cell r="D3619" t="str">
            <v>PacificFL005.0YEO001OCC</v>
          </cell>
          <cell r="E3619">
            <v>132</v>
          </cell>
        </row>
        <row r="3620">
          <cell r="D3620" t="str">
            <v>PacificFL006.0Y1M001BOCC</v>
          </cell>
          <cell r="E3620">
            <v>151</v>
          </cell>
        </row>
        <row r="3621">
          <cell r="D3621" t="str">
            <v>PacificFL006.0Y1W001BOCC</v>
          </cell>
          <cell r="E3621">
            <v>151</v>
          </cell>
        </row>
        <row r="3622">
          <cell r="D3622" t="str">
            <v>PacificFL006.0Y2W001BOCC</v>
          </cell>
          <cell r="E3622">
            <v>242</v>
          </cell>
        </row>
        <row r="3623">
          <cell r="D3623" t="str">
            <v>PacificFL006.0Y3W001BOCC</v>
          </cell>
          <cell r="E3623">
            <v>411</v>
          </cell>
        </row>
        <row r="3624">
          <cell r="D3624" t="str">
            <v>PacificFL006.0Y4W001BOCC</v>
          </cell>
          <cell r="E3624">
            <v>727</v>
          </cell>
        </row>
        <row r="3625">
          <cell r="D3625" t="str">
            <v>PacificFL006.0Y5W001BOCC</v>
          </cell>
          <cell r="E3625">
            <v>1345</v>
          </cell>
        </row>
        <row r="3626">
          <cell r="D3626" t="str">
            <v>PacificFL006.0YEO001BOCC</v>
          </cell>
          <cell r="E3626">
            <v>151</v>
          </cell>
        </row>
        <row r="3627">
          <cell r="D3627" t="str">
            <v>PacificLCKRECC</v>
          </cell>
          <cell r="E3627">
            <v>5.25</v>
          </cell>
        </row>
        <row r="3628">
          <cell r="D3628" t="str">
            <v>PacificMFNBINS</v>
          </cell>
          <cell r="E3628">
            <v>4.12</v>
          </cell>
        </row>
        <row r="3629">
          <cell r="D3629" t="str">
            <v>PacificMFWBINS</v>
          </cell>
          <cell r="E3629">
            <v>4.12</v>
          </cell>
        </row>
        <row r="3630">
          <cell r="D3630" t="str">
            <v>PacificPALLETS-COMM</v>
          </cell>
          <cell r="E3630">
            <v>10.5</v>
          </cell>
        </row>
        <row r="3631">
          <cell r="D3631" t="str">
            <v>PacificRECDESK</v>
          </cell>
          <cell r="E3631">
            <v>1</v>
          </cell>
        </row>
        <row r="3632">
          <cell r="D3632" t="str">
            <v>PacificRECTOTES</v>
          </cell>
          <cell r="E3632">
            <v>0.5</v>
          </cell>
        </row>
        <row r="3633">
          <cell r="D3633" t="str">
            <v>PacificREDELCOMREC-COMM</v>
          </cell>
          <cell r="E3633">
            <v>50</v>
          </cell>
        </row>
        <row r="3634">
          <cell r="D3634" t="str">
            <v>PacificRELOREC-COMM</v>
          </cell>
          <cell r="E3634">
            <v>0</v>
          </cell>
        </row>
        <row r="3635">
          <cell r="D3635" t="str">
            <v>PacificRENTDAYREC-RO</v>
          </cell>
          <cell r="E3635">
            <v>1.67</v>
          </cell>
        </row>
        <row r="3636">
          <cell r="D3636" t="str">
            <v>PacificRENTRECCNT-COMM</v>
          </cell>
          <cell r="E3636">
            <v>6</v>
          </cell>
        </row>
        <row r="3637">
          <cell r="D3637" t="str">
            <v>PacificRL001.0Y1M001OP</v>
          </cell>
          <cell r="E3637">
            <v>24.56</v>
          </cell>
        </row>
        <row r="3638">
          <cell r="D3638" t="str">
            <v>PacificRL001.0Y1W001OP</v>
          </cell>
          <cell r="E3638">
            <v>60.77</v>
          </cell>
        </row>
        <row r="3639">
          <cell r="D3639" t="str">
            <v>PacificRL001.0YEO001OP</v>
          </cell>
          <cell r="E3639">
            <v>37.979999999999997</v>
          </cell>
        </row>
        <row r="3640">
          <cell r="D3640" t="str">
            <v>PacificRL001.5Y1M001OP</v>
          </cell>
          <cell r="E3640">
            <v>48.7</v>
          </cell>
        </row>
        <row r="3641">
          <cell r="D3641" t="str">
            <v>PacificRL001.5Y1W001OP</v>
          </cell>
          <cell r="E3641">
            <v>88.82</v>
          </cell>
        </row>
        <row r="3642">
          <cell r="D3642" t="str">
            <v>PacificRL001.5YEO001OP</v>
          </cell>
          <cell r="E3642">
            <v>65.739999999999995</v>
          </cell>
        </row>
        <row r="3643">
          <cell r="D3643" t="str">
            <v>PacificRL002.0Y1M001OCC</v>
          </cell>
          <cell r="E3643">
            <v>64</v>
          </cell>
        </row>
        <row r="3644">
          <cell r="D3644" t="str">
            <v>PacificRL002.0Y1M001OP</v>
          </cell>
          <cell r="E3644">
            <v>54.85</v>
          </cell>
        </row>
        <row r="3645">
          <cell r="D3645" t="str">
            <v>PacificRL002.0Y1W001OCC</v>
          </cell>
          <cell r="E3645">
            <v>64</v>
          </cell>
        </row>
        <row r="3646">
          <cell r="D3646" t="str">
            <v>PacificRL002.0Y1W001OP</v>
          </cell>
          <cell r="E3646">
            <v>109.85</v>
          </cell>
        </row>
        <row r="3647">
          <cell r="D3647" t="str">
            <v>PacificRL002.0Y2W001OCC</v>
          </cell>
          <cell r="E3647">
            <v>114</v>
          </cell>
        </row>
        <row r="3648">
          <cell r="D3648" t="str">
            <v>PacificRL002.0Y2W001SS</v>
          </cell>
          <cell r="E3648">
            <v>263.76</v>
          </cell>
        </row>
        <row r="3649">
          <cell r="D3649" t="str">
            <v>PacificRL002.0Y3W001OCC</v>
          </cell>
          <cell r="E3649">
            <v>164</v>
          </cell>
        </row>
        <row r="3650">
          <cell r="D3650" t="str">
            <v>PacificRL002.0Y4W001OCC</v>
          </cell>
          <cell r="E3650">
            <v>215</v>
          </cell>
        </row>
        <row r="3651">
          <cell r="D3651" t="str">
            <v>PacificRL002.0Y5W001OCC</v>
          </cell>
          <cell r="E3651">
            <v>265</v>
          </cell>
        </row>
        <row r="3652">
          <cell r="D3652" t="str">
            <v>PacificRL002.0YEO001OCC</v>
          </cell>
          <cell r="E3652">
            <v>64</v>
          </cell>
        </row>
        <row r="3653">
          <cell r="D3653" t="str">
            <v>PacificRL002.0YEO001OP</v>
          </cell>
          <cell r="E3653">
            <v>81.09</v>
          </cell>
        </row>
        <row r="3654">
          <cell r="D3654" t="str">
            <v>PacificRL065.0G1M001BGLASS</v>
          </cell>
          <cell r="E3654">
            <v>24.15</v>
          </cell>
        </row>
        <row r="3655">
          <cell r="D3655" t="str">
            <v>PacificRL065.0G1M001OPIN</v>
          </cell>
          <cell r="E3655">
            <v>14.33</v>
          </cell>
        </row>
        <row r="3656">
          <cell r="D3656" t="str">
            <v>PacificRL065.0G1M001OPOUT</v>
          </cell>
          <cell r="E3656">
            <v>14.33</v>
          </cell>
        </row>
        <row r="3657">
          <cell r="D3657" t="str">
            <v>PacificRL065.0G1W001BGLASS</v>
          </cell>
          <cell r="E3657">
            <v>34.18</v>
          </cell>
        </row>
        <row r="3658">
          <cell r="D3658" t="str">
            <v>PacificRL065.0G1W001OPIN</v>
          </cell>
          <cell r="E3658">
            <v>22.05</v>
          </cell>
        </row>
        <row r="3659">
          <cell r="D3659" t="str">
            <v>PacificRL065.0G1W001OPOUT</v>
          </cell>
          <cell r="E3659">
            <v>22.05</v>
          </cell>
        </row>
        <row r="3660">
          <cell r="D3660" t="str">
            <v>PacificRL065.0GEO001BGLASS</v>
          </cell>
          <cell r="E3660">
            <v>28.44</v>
          </cell>
        </row>
        <row r="3661">
          <cell r="D3661" t="str">
            <v>PacificRL065.0GEO001OPIN</v>
          </cell>
          <cell r="E3661">
            <v>17.7</v>
          </cell>
        </row>
        <row r="3662">
          <cell r="D3662" t="str">
            <v>PacificRL065.0GEO001OPOUT</v>
          </cell>
          <cell r="E3662">
            <v>17.7</v>
          </cell>
        </row>
        <row r="3663">
          <cell r="D3663" t="str">
            <v>PacificRL095.0G1M001BGLASS</v>
          </cell>
          <cell r="E3663">
            <v>24.15</v>
          </cell>
        </row>
        <row r="3664">
          <cell r="D3664" t="str">
            <v>PacificRL095.0G1W001BGLASS</v>
          </cell>
          <cell r="E3664">
            <v>34.18</v>
          </cell>
        </row>
        <row r="3665">
          <cell r="D3665" t="str">
            <v>PacificRL095.0GEO001BGLASS</v>
          </cell>
          <cell r="E3665">
            <v>28.44</v>
          </cell>
        </row>
        <row r="3666">
          <cell r="D3666" t="str">
            <v>PacificRL096.0G1M001BOCC</v>
          </cell>
          <cell r="E3666">
            <v>42</v>
          </cell>
        </row>
        <row r="3667">
          <cell r="D3667" t="str">
            <v>PacificRL096.0G1M001OPIN</v>
          </cell>
          <cell r="E3667">
            <v>14.33</v>
          </cell>
        </row>
        <row r="3668">
          <cell r="D3668" t="str">
            <v>PacificRL096.0G1M001OPOUT</v>
          </cell>
          <cell r="E3668">
            <v>14.33</v>
          </cell>
        </row>
        <row r="3669">
          <cell r="D3669" t="str">
            <v>PacificRL096.0G1W001BOCC</v>
          </cell>
          <cell r="E3669">
            <v>42</v>
          </cell>
        </row>
        <row r="3670">
          <cell r="D3670" t="str">
            <v>PacificRL096.0G1W001OPIN</v>
          </cell>
          <cell r="E3670">
            <v>22.05</v>
          </cell>
        </row>
        <row r="3671">
          <cell r="D3671" t="str">
            <v>PacificRL096.0G1W001OPOUT</v>
          </cell>
          <cell r="E3671">
            <v>22.05</v>
          </cell>
        </row>
        <row r="3672">
          <cell r="D3672" t="str">
            <v>PacificRL096.0G2W001BOCC</v>
          </cell>
          <cell r="E3672">
            <v>70</v>
          </cell>
        </row>
        <row r="3673">
          <cell r="D3673" t="str">
            <v>PacificRL096.0GEO001BOCC</v>
          </cell>
          <cell r="E3673">
            <v>42</v>
          </cell>
        </row>
        <row r="3674">
          <cell r="D3674" t="str">
            <v>PacificRL096.0GEO001OPIN</v>
          </cell>
          <cell r="E3674">
            <v>17.7</v>
          </cell>
        </row>
        <row r="3675">
          <cell r="D3675" t="str">
            <v>PacificRL096.0GEO001OPOUT</v>
          </cell>
          <cell r="E3675">
            <v>17.7</v>
          </cell>
        </row>
        <row r="3676">
          <cell r="D3676" t="str">
            <v>PacificRTRNTRIPREC-COMM</v>
          </cell>
          <cell r="E3676">
            <v>21</v>
          </cell>
        </row>
        <row r="3677">
          <cell r="D3677" t="str">
            <v>PacificSL064.0G1M001CSS</v>
          </cell>
          <cell r="E3677">
            <v>22.26</v>
          </cell>
        </row>
        <row r="3678">
          <cell r="D3678" t="str">
            <v>PacificSL064.0G1W001CSS</v>
          </cell>
          <cell r="E3678">
            <v>27.82</v>
          </cell>
        </row>
        <row r="3679">
          <cell r="D3679" t="str">
            <v>PacificSL064.0GEO001CSS</v>
          </cell>
          <cell r="E3679">
            <v>22.26</v>
          </cell>
        </row>
        <row r="3680">
          <cell r="D3680" t="str">
            <v>PacificSL096.0G1M001CSS</v>
          </cell>
          <cell r="E3680">
            <v>22.26</v>
          </cell>
        </row>
        <row r="3681">
          <cell r="D3681" t="str">
            <v>PacificSL096.0G1W001CSS</v>
          </cell>
          <cell r="E3681">
            <v>27.82</v>
          </cell>
        </row>
        <row r="3682">
          <cell r="D3682" t="str">
            <v>PacificSL096.0G2W001CSS</v>
          </cell>
          <cell r="E3682">
            <v>55.64</v>
          </cell>
        </row>
        <row r="3683">
          <cell r="D3683" t="str">
            <v>PacificSL096.0GEO001CSS</v>
          </cell>
          <cell r="E3683">
            <v>22.26</v>
          </cell>
        </row>
        <row r="3684">
          <cell r="D3684" t="str">
            <v>PacificTIMECOMREC-COMM</v>
          </cell>
          <cell r="E3684">
            <v>115</v>
          </cell>
        </row>
        <row r="3685">
          <cell r="D3685" t="str">
            <v>PacificWIREC-COMM</v>
          </cell>
          <cell r="E3685">
            <v>7.35</v>
          </cell>
        </row>
        <row r="3686">
          <cell r="D3686" t="str">
            <v>PacificRESIDENTIAL</v>
          </cell>
          <cell r="E3686" t="str">
            <v>Billcycle</v>
          </cell>
        </row>
        <row r="3687">
          <cell r="D3687" t="str">
            <v>PacificDAMAGE-RES</v>
          </cell>
          <cell r="E3687">
            <v>50</v>
          </cell>
        </row>
        <row r="3688">
          <cell r="D3688" t="str">
            <v>PacificDELGWC-RES</v>
          </cell>
          <cell r="E3688">
            <v>16.8</v>
          </cell>
        </row>
        <row r="3689">
          <cell r="D3689" t="str">
            <v>PacificDRIVEIN1-RES</v>
          </cell>
          <cell r="E3689">
            <v>6.44</v>
          </cell>
        </row>
        <row r="3690">
          <cell r="D3690" t="str">
            <v>PacificDRIVEIN2-RES</v>
          </cell>
          <cell r="E3690">
            <v>9.7100000000000009</v>
          </cell>
        </row>
        <row r="3691">
          <cell r="D3691" t="str">
            <v>PacificDRIVEIN3-RES</v>
          </cell>
          <cell r="E3691">
            <v>12.98</v>
          </cell>
        </row>
        <row r="3692">
          <cell r="D3692" t="str">
            <v>PacificDRIVEIN4-RES</v>
          </cell>
          <cell r="E3692">
            <v>16.25</v>
          </cell>
        </row>
        <row r="3693">
          <cell r="D3693" t="str">
            <v>PacificEXTRAGWC-RES</v>
          </cell>
          <cell r="E3693">
            <v>2.25</v>
          </cell>
        </row>
        <row r="3694">
          <cell r="D3694" t="str">
            <v>PacificEXTRA-RES</v>
          </cell>
          <cell r="E3694">
            <v>3.92</v>
          </cell>
        </row>
        <row r="3695">
          <cell r="D3695" t="str">
            <v>PacificGWRES</v>
          </cell>
          <cell r="E3695">
            <v>7.6</v>
          </cell>
        </row>
        <row r="3696">
          <cell r="D3696" t="str">
            <v>PacificOC-RES</v>
          </cell>
          <cell r="E3696">
            <v>7.81</v>
          </cell>
        </row>
        <row r="3697">
          <cell r="D3697" t="str">
            <v>PacificOS-RES</v>
          </cell>
          <cell r="E3697">
            <v>6.17</v>
          </cell>
        </row>
        <row r="3698">
          <cell r="D3698" t="str">
            <v>PacificOW-RES</v>
          </cell>
          <cell r="E3698">
            <v>6.17</v>
          </cell>
        </row>
        <row r="3699">
          <cell r="D3699" t="str">
            <v>PacificPDBAG-RES</v>
          </cell>
          <cell r="E3699">
            <v>5.09</v>
          </cell>
        </row>
        <row r="3700">
          <cell r="D3700" t="str">
            <v>PacificRECBINONLYR</v>
          </cell>
          <cell r="E3700">
            <v>7.67</v>
          </cell>
        </row>
        <row r="3701">
          <cell r="D3701" t="str">
            <v>PacificRECPROGADJ-RES</v>
          </cell>
          <cell r="E3701">
            <v>6.67</v>
          </cell>
        </row>
        <row r="3702">
          <cell r="D3702" t="str">
            <v>PacificRECVALRES</v>
          </cell>
          <cell r="E3702">
            <v>1.95</v>
          </cell>
        </row>
        <row r="3703">
          <cell r="D3703" t="str">
            <v>PacificREDELGW-RES</v>
          </cell>
          <cell r="E3703">
            <v>16.8</v>
          </cell>
        </row>
        <row r="3704">
          <cell r="D3704" t="str">
            <v>PacificREDELREC-RES</v>
          </cell>
          <cell r="E3704">
            <v>17.93</v>
          </cell>
        </row>
        <row r="3705">
          <cell r="D3705" t="str">
            <v>PacificREDEL-RES</v>
          </cell>
          <cell r="E3705">
            <v>17.190000000000001</v>
          </cell>
        </row>
        <row r="3706">
          <cell r="D3706" t="str">
            <v>PacificREINSTATE-RES</v>
          </cell>
          <cell r="E3706">
            <v>11.25</v>
          </cell>
        </row>
        <row r="3707">
          <cell r="D3707" t="str">
            <v>PacificRL020.0G1W001</v>
          </cell>
          <cell r="E3707">
            <v>9.5299999999999994</v>
          </cell>
        </row>
        <row r="3708">
          <cell r="D3708" t="str">
            <v>PacificRL032.0G1M001</v>
          </cell>
          <cell r="E3708">
            <v>6.6</v>
          </cell>
        </row>
        <row r="3709">
          <cell r="D3709" t="str">
            <v>PacificRL032.0G1W001</v>
          </cell>
          <cell r="E3709">
            <v>13.52</v>
          </cell>
        </row>
        <row r="3710">
          <cell r="D3710" t="str">
            <v>PacificRL032.0G1W001LL</v>
          </cell>
          <cell r="E3710">
            <v>13.52</v>
          </cell>
        </row>
        <row r="3711">
          <cell r="D3711" t="str">
            <v>PacificRL032.0G1W002</v>
          </cell>
          <cell r="E3711">
            <v>20.21</v>
          </cell>
        </row>
        <row r="3712">
          <cell r="D3712" t="str">
            <v>PacificRL032.0G1W002LL</v>
          </cell>
          <cell r="E3712">
            <v>15.25</v>
          </cell>
        </row>
        <row r="3713">
          <cell r="D3713" t="str">
            <v>PacificRL032.0G1W003</v>
          </cell>
          <cell r="E3713">
            <v>29.12</v>
          </cell>
        </row>
        <row r="3714">
          <cell r="D3714" t="str">
            <v>PacificRL032.0G1W004</v>
          </cell>
          <cell r="E3714">
            <v>36.99</v>
          </cell>
        </row>
        <row r="3715">
          <cell r="D3715" t="str">
            <v>PacificROLL1RES</v>
          </cell>
          <cell r="E3715">
            <v>1.25</v>
          </cell>
        </row>
        <row r="3716">
          <cell r="D3716" t="str">
            <v>PacificRTRNCART65-RES</v>
          </cell>
          <cell r="E3716">
            <v>5.88</v>
          </cell>
        </row>
        <row r="3717">
          <cell r="D3717" t="str">
            <v>PacificRTRNCART95-RES</v>
          </cell>
          <cell r="E3717">
            <v>5.88</v>
          </cell>
        </row>
        <row r="3718">
          <cell r="D3718" t="str">
            <v>PacificRTRNCART-RES</v>
          </cell>
          <cell r="E3718">
            <v>5.88</v>
          </cell>
        </row>
        <row r="3719">
          <cell r="D3719" t="str">
            <v>PacificRTRNTRIPGW-RES</v>
          </cell>
          <cell r="E3719">
            <v>5.75</v>
          </cell>
        </row>
        <row r="3720">
          <cell r="D3720" t="str">
            <v>PacificRTRNTRIPREC-RES</v>
          </cell>
          <cell r="E3720">
            <v>6.14</v>
          </cell>
        </row>
        <row r="3721">
          <cell r="D3721" t="str">
            <v>PacificRTRNTRIP-RES</v>
          </cell>
          <cell r="E3721">
            <v>5.88</v>
          </cell>
        </row>
        <row r="3722">
          <cell r="D3722" t="str">
            <v>PacificSL020.0G1W001</v>
          </cell>
          <cell r="E3722">
            <v>9.5299999999999994</v>
          </cell>
        </row>
        <row r="3723">
          <cell r="D3723" t="str">
            <v>PacificSL035.0G1M001</v>
          </cell>
          <cell r="E3723">
            <v>6.6</v>
          </cell>
        </row>
        <row r="3724">
          <cell r="D3724" t="str">
            <v>PacificSL035.0G1W001</v>
          </cell>
          <cell r="E3724">
            <v>13.55</v>
          </cell>
        </row>
        <row r="3725">
          <cell r="D3725" t="str">
            <v>PacificSL064.0G1W001RECR</v>
          </cell>
          <cell r="E3725">
            <v>7.28</v>
          </cell>
        </row>
        <row r="3726">
          <cell r="D3726" t="str">
            <v>PacificSL065.0G1M001</v>
          </cell>
          <cell r="E3726">
            <v>7.93</v>
          </cell>
        </row>
        <row r="3727">
          <cell r="D3727" t="str">
            <v>PacificSL065.0G1W001</v>
          </cell>
          <cell r="E3727">
            <v>20.399999999999999</v>
          </cell>
        </row>
        <row r="3728">
          <cell r="D3728" t="str">
            <v>PacificSL095.0G1M001</v>
          </cell>
          <cell r="E3728">
            <v>10.02</v>
          </cell>
        </row>
        <row r="3729">
          <cell r="D3729" t="str">
            <v>PacificSL095.0G1W001</v>
          </cell>
          <cell r="E3729">
            <v>28.53</v>
          </cell>
        </row>
        <row r="3730">
          <cell r="D3730" t="str">
            <v>PacificSP20-RES</v>
          </cell>
          <cell r="E3730">
            <v>11.73</v>
          </cell>
        </row>
        <row r="3731">
          <cell r="D3731" t="str">
            <v>PacificSP32-RES</v>
          </cell>
          <cell r="E3731">
            <v>11.73</v>
          </cell>
        </row>
        <row r="3732">
          <cell r="D3732" t="str">
            <v>PacificSP35-RES</v>
          </cell>
          <cell r="E3732">
            <v>11.73</v>
          </cell>
        </row>
        <row r="3733">
          <cell r="D3733" t="str">
            <v>PacificSP65-RES</v>
          </cell>
          <cell r="E3733">
            <v>15.38</v>
          </cell>
        </row>
        <row r="3734">
          <cell r="D3734" t="str">
            <v>PacificSP95-RES</v>
          </cell>
          <cell r="E3734">
            <v>19.03</v>
          </cell>
        </row>
        <row r="3735">
          <cell r="D3735" t="str">
            <v>PacificSPGW-RES</v>
          </cell>
          <cell r="E3735">
            <v>10.6</v>
          </cell>
        </row>
        <row r="3736">
          <cell r="D3736" t="str">
            <v>PacificSPREC-RES</v>
          </cell>
          <cell r="E3736">
            <v>11.73</v>
          </cell>
        </row>
        <row r="3737">
          <cell r="D3737" t="str">
            <v>PacificTIMERL-RES</v>
          </cell>
          <cell r="E3737">
            <v>73.66</v>
          </cell>
        </row>
        <row r="3738">
          <cell r="D3738" t="str">
            <v>PacificTIMESL-RES</v>
          </cell>
          <cell r="E3738">
            <v>83.89</v>
          </cell>
        </row>
        <row r="3739">
          <cell r="D3739" t="str">
            <v>PacificTIRELG-RES</v>
          </cell>
          <cell r="E3739">
            <v>10.23</v>
          </cell>
        </row>
        <row r="3740">
          <cell r="D3740" t="str">
            <v>PacificTIRESM-RES</v>
          </cell>
          <cell r="E3740">
            <v>10.23</v>
          </cell>
        </row>
        <row r="3741">
          <cell r="D3741" t="str">
            <v>PacificWI1-RES</v>
          </cell>
          <cell r="E3741">
            <v>1.94</v>
          </cell>
        </row>
        <row r="3742">
          <cell r="D3742" t="str">
            <v>PacificWI2-RES</v>
          </cell>
          <cell r="E3742">
            <v>3.58</v>
          </cell>
        </row>
        <row r="3743">
          <cell r="D3743" t="str">
            <v>PacificWI3-RES</v>
          </cell>
          <cell r="E3743">
            <v>5.22</v>
          </cell>
        </row>
        <row r="3744">
          <cell r="D3744" t="str">
            <v>PacificWI4-RES</v>
          </cell>
          <cell r="E3744">
            <v>6.86</v>
          </cell>
        </row>
        <row r="3745">
          <cell r="D3745" t="str">
            <v>PacificWI5-RES</v>
          </cell>
          <cell r="E3745">
            <v>8.5</v>
          </cell>
        </row>
        <row r="3746">
          <cell r="D3746" t="str">
            <v>PacificWI6-RES</v>
          </cell>
          <cell r="E3746">
            <v>10.14</v>
          </cell>
        </row>
        <row r="3747">
          <cell r="D3747" t="str">
            <v>PacificWI7-RES</v>
          </cell>
          <cell r="E3747">
            <v>11.78</v>
          </cell>
        </row>
        <row r="3748">
          <cell r="D3748" t="str">
            <v>PacificWI8-RES</v>
          </cell>
          <cell r="E3748">
            <v>13.42</v>
          </cell>
        </row>
        <row r="3749">
          <cell r="D3749" t="str">
            <v>PacificWI9-RES</v>
          </cell>
          <cell r="E3749">
            <v>15.06</v>
          </cell>
        </row>
        <row r="3750">
          <cell r="D3750" t="str">
            <v>PacificXMAS</v>
          </cell>
          <cell r="E3750">
            <v>3.92</v>
          </cell>
        </row>
        <row r="3751">
          <cell r="D3751" t="str">
            <v>PacificROLLOFF</v>
          </cell>
          <cell r="E3751" t="str">
            <v>Billcycle</v>
          </cell>
        </row>
        <row r="3752">
          <cell r="D3752" t="str">
            <v>PacificACCESS-RO</v>
          </cell>
          <cell r="E3752">
            <v>2.84</v>
          </cell>
        </row>
        <row r="3753">
          <cell r="D3753" t="str">
            <v>PacificCLEAN10-RO</v>
          </cell>
          <cell r="E3753">
            <v>76.7</v>
          </cell>
        </row>
        <row r="3754">
          <cell r="D3754" t="str">
            <v>PacificCLEAN20-RO</v>
          </cell>
          <cell r="E3754">
            <v>153.4</v>
          </cell>
        </row>
        <row r="3755">
          <cell r="D3755" t="str">
            <v>PacificCLEAN30-RO</v>
          </cell>
          <cell r="E3755">
            <v>230.1</v>
          </cell>
        </row>
        <row r="3756">
          <cell r="D3756" t="str">
            <v>PacificCLEAN40-RO</v>
          </cell>
          <cell r="E3756">
            <v>306.8</v>
          </cell>
        </row>
        <row r="3757">
          <cell r="D3757" t="str">
            <v>PacificDEL10TEMP-RO</v>
          </cell>
          <cell r="E3757">
            <v>76.73</v>
          </cell>
        </row>
        <row r="3758">
          <cell r="D3758" t="str">
            <v>PacificDEL19.5TEMP-RO</v>
          </cell>
          <cell r="E3758">
            <v>76.73</v>
          </cell>
        </row>
        <row r="3759">
          <cell r="D3759" t="str">
            <v>PacificDEL20TEMP-RO</v>
          </cell>
          <cell r="E3759">
            <v>76.73</v>
          </cell>
        </row>
        <row r="3760">
          <cell r="D3760" t="str">
            <v>PacificDEL30TEMP-RO</v>
          </cell>
          <cell r="E3760">
            <v>76.73</v>
          </cell>
        </row>
        <row r="3761">
          <cell r="D3761" t="str">
            <v>PacificDEL40TEMP-RO</v>
          </cell>
          <cell r="E3761">
            <v>76.73</v>
          </cell>
        </row>
        <row r="3762">
          <cell r="D3762" t="str">
            <v>PacificDELREC-RO</v>
          </cell>
          <cell r="E3762">
            <v>77</v>
          </cell>
        </row>
        <row r="3763">
          <cell r="D3763" t="str">
            <v>PacificDISCO-CP</v>
          </cell>
          <cell r="E3763">
            <v>2.84</v>
          </cell>
        </row>
        <row r="3764">
          <cell r="D3764" t="str">
            <v>PacificDISPCONTOCC-RO</v>
          </cell>
          <cell r="E3764">
            <v>119</v>
          </cell>
        </row>
        <row r="3765">
          <cell r="D3765" t="str">
            <v>PacificDISPFOOD-RO</v>
          </cell>
          <cell r="E3765">
            <v>37</v>
          </cell>
        </row>
        <row r="3766">
          <cell r="D3766" t="str">
            <v>PacificDISP-RO</v>
          </cell>
          <cell r="E3766">
            <v>119</v>
          </cell>
        </row>
        <row r="3767">
          <cell r="D3767" t="str">
            <v>PacificEXWGHTREC-RO</v>
          </cell>
          <cell r="E3767">
            <v>0.2</v>
          </cell>
        </row>
        <row r="3768">
          <cell r="D3768" t="str">
            <v>PacificEXWGHT-RO</v>
          </cell>
          <cell r="E3768">
            <v>0.14000000000000001</v>
          </cell>
        </row>
        <row r="3769">
          <cell r="D3769" t="str">
            <v>PacificFINAL10-RO</v>
          </cell>
          <cell r="E3769">
            <v>106.39</v>
          </cell>
        </row>
        <row r="3770">
          <cell r="D3770" t="str">
            <v>PacificFINAL10TEMP-RO</v>
          </cell>
          <cell r="E3770">
            <v>106.39</v>
          </cell>
        </row>
        <row r="3771">
          <cell r="D3771" t="str">
            <v>PacificFINAL19.5REC-RO</v>
          </cell>
          <cell r="E3771">
            <v>129</v>
          </cell>
        </row>
        <row r="3772">
          <cell r="D3772" t="str">
            <v>PacificFINAL19.5-RO</v>
          </cell>
          <cell r="E3772">
            <v>111.51</v>
          </cell>
        </row>
        <row r="3773">
          <cell r="D3773" t="str">
            <v>PacificFINAL19.5TEMP-RO</v>
          </cell>
          <cell r="E3773">
            <v>111.51</v>
          </cell>
        </row>
        <row r="3774">
          <cell r="D3774" t="str">
            <v>PacificFINAL20-RO</v>
          </cell>
          <cell r="E3774">
            <v>111.51</v>
          </cell>
        </row>
        <row r="3775">
          <cell r="D3775" t="str">
            <v>PacificFINAL20TEMP-RO</v>
          </cell>
          <cell r="E3775">
            <v>111.51</v>
          </cell>
        </row>
        <row r="3776">
          <cell r="D3776" t="str">
            <v>PacificFINAL30-RO</v>
          </cell>
          <cell r="E3776">
            <v>119.69</v>
          </cell>
        </row>
        <row r="3777">
          <cell r="D3777" t="str">
            <v>PacificFINAL30TEMP-RO</v>
          </cell>
          <cell r="E3777">
            <v>119.69</v>
          </cell>
        </row>
        <row r="3778">
          <cell r="D3778" t="str">
            <v>PacificFINAL40-RO</v>
          </cell>
          <cell r="E3778">
            <v>130.94</v>
          </cell>
        </row>
        <row r="3779">
          <cell r="D3779" t="str">
            <v>PacificFINAL40TEMP-RO</v>
          </cell>
          <cell r="E3779">
            <v>130.94</v>
          </cell>
        </row>
        <row r="3780">
          <cell r="D3780" t="str">
            <v>PacificHAUL10-CP</v>
          </cell>
          <cell r="E3780">
            <v>117.65</v>
          </cell>
        </row>
        <row r="3781">
          <cell r="D3781" t="str">
            <v>PacificHAUL10CUST-RO</v>
          </cell>
          <cell r="E3781">
            <v>106.39</v>
          </cell>
        </row>
        <row r="3782">
          <cell r="D3782" t="str">
            <v>PacificHAUL10REC-RO</v>
          </cell>
          <cell r="E3782">
            <v>129</v>
          </cell>
        </row>
        <row r="3783">
          <cell r="D3783" t="str">
            <v>PacificHAUL10-RO</v>
          </cell>
          <cell r="E3783">
            <v>106.39</v>
          </cell>
        </row>
        <row r="3784">
          <cell r="D3784" t="str">
            <v>PacificHAUL10TEMP-RO</v>
          </cell>
          <cell r="E3784">
            <v>106.39</v>
          </cell>
        </row>
        <row r="3785">
          <cell r="D3785" t="str">
            <v>PacificHAUL15-CP</v>
          </cell>
          <cell r="E3785">
            <v>128.9</v>
          </cell>
        </row>
        <row r="3786">
          <cell r="D3786" t="str">
            <v>PacificHAUL16-CP</v>
          </cell>
          <cell r="E3786">
            <v>128.9</v>
          </cell>
        </row>
        <row r="3787">
          <cell r="D3787" t="str">
            <v>PacificHAUL19.5REC-RO</v>
          </cell>
          <cell r="E3787">
            <v>129</v>
          </cell>
        </row>
        <row r="3788">
          <cell r="D3788" t="str">
            <v>PacificHAUL19.5-RO</v>
          </cell>
          <cell r="E3788">
            <v>111.51</v>
          </cell>
        </row>
        <row r="3789">
          <cell r="D3789" t="str">
            <v>PacificHAUL19.5TEMP-RO</v>
          </cell>
          <cell r="E3789">
            <v>111.51</v>
          </cell>
        </row>
        <row r="3790">
          <cell r="D3790" t="str">
            <v>PacificHAUL20-CP</v>
          </cell>
          <cell r="E3790">
            <v>148.34</v>
          </cell>
        </row>
        <row r="3791">
          <cell r="D3791" t="str">
            <v>PacificHAUL20CUST-RO</v>
          </cell>
          <cell r="E3791">
            <v>111.51</v>
          </cell>
        </row>
        <row r="3792">
          <cell r="D3792" t="str">
            <v>PacificHAUL20REC-CP</v>
          </cell>
          <cell r="E3792">
            <v>129</v>
          </cell>
        </row>
        <row r="3793">
          <cell r="D3793" t="str">
            <v>PacificHAUL20REC-RO</v>
          </cell>
          <cell r="E3793">
            <v>129</v>
          </cell>
        </row>
        <row r="3794">
          <cell r="D3794" t="str">
            <v>PacificHAUL20-RO</v>
          </cell>
          <cell r="E3794">
            <v>111.51</v>
          </cell>
        </row>
        <row r="3795">
          <cell r="D3795" t="str">
            <v>PacificHAUL20TEMP-RO</v>
          </cell>
          <cell r="E3795">
            <v>111.51</v>
          </cell>
        </row>
        <row r="3796">
          <cell r="D3796" t="str">
            <v>PacificHAUL25-CP</v>
          </cell>
          <cell r="E3796">
            <v>168.8</v>
          </cell>
        </row>
        <row r="3797">
          <cell r="D3797" t="str">
            <v>PacificHAUL25REC-RO</v>
          </cell>
          <cell r="E3797">
            <v>129</v>
          </cell>
        </row>
        <row r="3798">
          <cell r="D3798" t="str">
            <v>PacificHAUL30-CP</v>
          </cell>
          <cell r="E3798">
            <v>184.14</v>
          </cell>
        </row>
        <row r="3799">
          <cell r="D3799" t="str">
            <v>PacificHAUL30CUST-RO</v>
          </cell>
          <cell r="E3799">
            <v>119.69</v>
          </cell>
        </row>
        <row r="3800">
          <cell r="D3800" t="str">
            <v>PacificHAUL30REC-CP</v>
          </cell>
          <cell r="E3800">
            <v>129</v>
          </cell>
        </row>
        <row r="3801">
          <cell r="D3801" t="str">
            <v>PacificHAUL30REC-RO</v>
          </cell>
          <cell r="E3801">
            <v>129</v>
          </cell>
        </row>
        <row r="3802">
          <cell r="D3802" t="str">
            <v>PacificHAUL30-RO</v>
          </cell>
          <cell r="E3802">
            <v>119.69</v>
          </cell>
        </row>
        <row r="3803">
          <cell r="D3803" t="str">
            <v>PacificHAUL30TEMP-RO</v>
          </cell>
          <cell r="E3803">
            <v>119.69</v>
          </cell>
        </row>
        <row r="3804">
          <cell r="D3804" t="str">
            <v>PacificHAUL35-CP</v>
          </cell>
          <cell r="E3804">
            <v>194.37</v>
          </cell>
        </row>
        <row r="3805">
          <cell r="D3805" t="str">
            <v>PacificHAUL35REC-RO</v>
          </cell>
          <cell r="E3805">
            <v>129</v>
          </cell>
        </row>
        <row r="3806">
          <cell r="D3806" t="str">
            <v>PacificHAUL40-CP</v>
          </cell>
          <cell r="E3806">
            <v>204.6</v>
          </cell>
        </row>
        <row r="3807">
          <cell r="D3807" t="str">
            <v>PacificHAUL40CUST-RO</v>
          </cell>
          <cell r="E3807">
            <v>130.94</v>
          </cell>
        </row>
        <row r="3808">
          <cell r="D3808" t="str">
            <v>PacificHAUL40REC-CP</v>
          </cell>
          <cell r="E3808">
            <v>129</v>
          </cell>
        </row>
        <row r="3809">
          <cell r="D3809" t="str">
            <v>PacificHAUL40REC-RO</v>
          </cell>
          <cell r="E3809">
            <v>129</v>
          </cell>
        </row>
        <row r="3810">
          <cell r="D3810" t="str">
            <v>PacificHAUL40-RO</v>
          </cell>
          <cell r="E3810">
            <v>130.94</v>
          </cell>
        </row>
        <row r="3811">
          <cell r="D3811" t="str">
            <v>PacificHAUL40TEMP-RO</v>
          </cell>
          <cell r="E3811">
            <v>130.94</v>
          </cell>
        </row>
        <row r="3812">
          <cell r="D3812" t="str">
            <v>PacificHAULFLATREC-RO-CONC</v>
          </cell>
          <cell r="E3812">
            <v>129</v>
          </cell>
        </row>
        <row r="3813">
          <cell r="D3813" t="str">
            <v>PacificHAULFLATREC-RO-CRPT</v>
          </cell>
          <cell r="E3813">
            <v>129</v>
          </cell>
        </row>
        <row r="3814">
          <cell r="D3814" t="str">
            <v>PacificHAULFLATREC-RO-OCC</v>
          </cell>
          <cell r="E3814">
            <v>129</v>
          </cell>
        </row>
        <row r="3815">
          <cell r="D3815" t="str">
            <v>PacificHAULFLATREC-RO-OP1</v>
          </cell>
          <cell r="E3815">
            <v>129</v>
          </cell>
        </row>
        <row r="3816">
          <cell r="D3816" t="str">
            <v>PacificHAULFLATREC-RO-ORG</v>
          </cell>
          <cell r="E3816">
            <v>129</v>
          </cell>
        </row>
        <row r="3817">
          <cell r="D3817" t="str">
            <v>PacificHAULFLATREC-RO-PLSTC</v>
          </cell>
          <cell r="E3817">
            <v>129</v>
          </cell>
        </row>
        <row r="3818">
          <cell r="D3818" t="str">
            <v>PacificHAULFLATREC-RO-SHTRK</v>
          </cell>
          <cell r="E3818">
            <v>129</v>
          </cell>
        </row>
        <row r="3819">
          <cell r="D3819" t="str">
            <v>PacificLABOR-RO</v>
          </cell>
          <cell r="E3819">
            <v>83.89</v>
          </cell>
        </row>
        <row r="3820">
          <cell r="D3820" t="str">
            <v>PacificLIDRO</v>
          </cell>
          <cell r="E3820">
            <v>18.23</v>
          </cell>
        </row>
        <row r="3821">
          <cell r="D3821" t="str">
            <v>PacificMILE-RO</v>
          </cell>
          <cell r="E3821">
            <v>3.38</v>
          </cell>
        </row>
        <row r="3822">
          <cell r="D3822" t="str">
            <v>PacificREDEL-RO</v>
          </cell>
          <cell r="E3822">
            <v>37.85</v>
          </cell>
        </row>
        <row r="3823">
          <cell r="D3823" t="str">
            <v>PacificRELOREC-RO</v>
          </cell>
          <cell r="E3823">
            <v>129</v>
          </cell>
        </row>
        <row r="3824">
          <cell r="D3824" t="str">
            <v>PacificRELO-RO</v>
          </cell>
          <cell r="E3824">
            <v>30.69</v>
          </cell>
        </row>
        <row r="3825">
          <cell r="D3825" t="str">
            <v>PacificRENT10MO-RO</v>
          </cell>
          <cell r="E3825">
            <v>66.5</v>
          </cell>
        </row>
        <row r="3826">
          <cell r="D3826" t="str">
            <v>PacificRENT10REC-RO</v>
          </cell>
          <cell r="E3826">
            <v>75</v>
          </cell>
        </row>
        <row r="3827">
          <cell r="D3827" t="str">
            <v>PacificRENT10TEMP-RO</v>
          </cell>
          <cell r="E3827">
            <v>3.79</v>
          </cell>
        </row>
        <row r="3828">
          <cell r="D3828" t="str">
            <v>PacificRENT19.5MO-RO</v>
          </cell>
          <cell r="E3828">
            <v>76.73</v>
          </cell>
        </row>
        <row r="3829">
          <cell r="D3829" t="str">
            <v>PacificRENT19.5REC-RO</v>
          </cell>
          <cell r="E3829">
            <v>75</v>
          </cell>
        </row>
        <row r="3830">
          <cell r="D3830" t="str">
            <v>PacificRENT19.5TEMP-RO</v>
          </cell>
          <cell r="E3830">
            <v>3.89</v>
          </cell>
        </row>
        <row r="3831">
          <cell r="D3831" t="str">
            <v>PacificRENT20MO-RO</v>
          </cell>
          <cell r="E3831">
            <v>76.73</v>
          </cell>
        </row>
        <row r="3832">
          <cell r="D3832" t="str">
            <v>PacificRENT20REC-RO</v>
          </cell>
          <cell r="E3832">
            <v>75</v>
          </cell>
        </row>
        <row r="3833">
          <cell r="D3833" t="str">
            <v>PacificRENT20TEMP-RO</v>
          </cell>
          <cell r="E3833">
            <v>3.89</v>
          </cell>
        </row>
        <row r="3834">
          <cell r="D3834" t="str">
            <v>PacificRENT30MO-RO</v>
          </cell>
          <cell r="E3834">
            <v>86.96</v>
          </cell>
        </row>
        <row r="3835">
          <cell r="D3835" t="str">
            <v>PacificRENT30REC-RO</v>
          </cell>
          <cell r="E3835">
            <v>75</v>
          </cell>
        </row>
        <row r="3836">
          <cell r="D3836" t="str">
            <v>PacificRENT30TEMP-RO</v>
          </cell>
          <cell r="E3836">
            <v>4.1900000000000004</v>
          </cell>
        </row>
        <row r="3837">
          <cell r="D3837" t="str">
            <v>PacificRENT40MO-RO</v>
          </cell>
          <cell r="E3837">
            <v>97.19</v>
          </cell>
        </row>
        <row r="3838">
          <cell r="D3838" t="str">
            <v>PacificRENT40REC-CP</v>
          </cell>
          <cell r="E3838">
            <v>361</v>
          </cell>
        </row>
        <row r="3839">
          <cell r="D3839" t="str">
            <v>PacificRENT40REC-RO</v>
          </cell>
          <cell r="E3839">
            <v>75</v>
          </cell>
        </row>
        <row r="3840">
          <cell r="D3840" t="str">
            <v>PacificRENT40TEMP-RO</v>
          </cell>
          <cell r="E3840">
            <v>4.5999999999999996</v>
          </cell>
        </row>
        <row r="3841">
          <cell r="D3841" t="str">
            <v>PacificRENTDAY-RO</v>
          </cell>
          <cell r="E3841">
            <v>1.67</v>
          </cell>
        </row>
        <row r="3842">
          <cell r="D3842" t="str">
            <v>PacificRTRNTRIPREC-RO</v>
          </cell>
          <cell r="E3842">
            <v>31</v>
          </cell>
        </row>
        <row r="3843">
          <cell r="D3843" t="str">
            <v>PacificRTRNTRIP-RO</v>
          </cell>
          <cell r="E3843">
            <v>30.69</v>
          </cell>
        </row>
        <row r="3844">
          <cell r="D3844" t="str">
            <v>PacificTARPREC-RO</v>
          </cell>
          <cell r="E3844">
            <v>23.5</v>
          </cell>
        </row>
        <row r="3845">
          <cell r="D3845" t="str">
            <v>PacificTARP-RO</v>
          </cell>
          <cell r="E3845">
            <v>2.84</v>
          </cell>
        </row>
        <row r="3846">
          <cell r="D3846" t="str">
            <v>PacificTIMEREC-RO</v>
          </cell>
          <cell r="E3846">
            <v>0</v>
          </cell>
        </row>
        <row r="3847">
          <cell r="D3847" t="str">
            <v>PacificTIME-RO</v>
          </cell>
          <cell r="E3847">
            <v>83.89</v>
          </cell>
        </row>
        <row r="3848">
          <cell r="D3848" t="str">
            <v>PacificTIRELG-RO</v>
          </cell>
          <cell r="E3848">
            <v>10.23</v>
          </cell>
        </row>
        <row r="3849">
          <cell r="D3849" t="str">
            <v>PacificTIRE-RO</v>
          </cell>
          <cell r="E3849">
            <v>10.23</v>
          </cell>
        </row>
        <row r="3850">
          <cell r="D3850" t="str">
            <v>PacificTIRESM-RO</v>
          </cell>
          <cell r="E3850">
            <v>10.23</v>
          </cell>
        </row>
        <row r="3851">
          <cell r="D3851" t="str">
            <v>YelmYELM</v>
          </cell>
          <cell r="E3851">
            <v>0</v>
          </cell>
        </row>
        <row r="3852">
          <cell r="D3852" t="str">
            <v>YelmACCOUNTING ADJUSTMENTS</v>
          </cell>
          <cell r="E3852" t="str">
            <v>Billcycle</v>
          </cell>
        </row>
        <row r="3853">
          <cell r="D3853" t="str">
            <v>YelmRETCCC</v>
          </cell>
          <cell r="E3853">
            <v>20.46</v>
          </cell>
        </row>
        <row r="3854">
          <cell r="D3854" t="str">
            <v>YelmRETCKC</v>
          </cell>
          <cell r="E3854">
            <v>20.46</v>
          </cell>
        </row>
        <row r="3855">
          <cell r="D3855" t="str">
            <v>YelmCOMMERCIAL</v>
          </cell>
          <cell r="E3855" t="str">
            <v>Billcycle</v>
          </cell>
        </row>
        <row r="3856">
          <cell r="D3856" t="str">
            <v>YelmACCESS-COMM</v>
          </cell>
          <cell r="E3856">
            <v>12.3</v>
          </cell>
        </row>
        <row r="3857">
          <cell r="D3857" t="str">
            <v>YelmCANCOUNT5+-COMM</v>
          </cell>
          <cell r="E3857">
            <v>2.4900000000000002</v>
          </cell>
        </row>
        <row r="3858">
          <cell r="D3858" t="str">
            <v>YelmCANCOUNT5-COMM</v>
          </cell>
          <cell r="E3858">
            <v>2.57</v>
          </cell>
        </row>
        <row r="3859">
          <cell r="D3859" t="str">
            <v>YelmCANCOUNT65-COMM</v>
          </cell>
          <cell r="E3859">
            <v>4.67</v>
          </cell>
        </row>
        <row r="3860">
          <cell r="D3860" t="str">
            <v>YelmCANCOUNT95-COMM</v>
          </cell>
          <cell r="E3860">
            <v>6.23</v>
          </cell>
        </row>
        <row r="3861">
          <cell r="D3861" t="str">
            <v>YelmCANCOUNTFD95-COMM</v>
          </cell>
          <cell r="E3861">
            <v>3.39</v>
          </cell>
        </row>
        <row r="3862">
          <cell r="D3862" t="str">
            <v>YelmCLEAN1.5-COMM</v>
          </cell>
          <cell r="E3862">
            <v>30.69</v>
          </cell>
        </row>
        <row r="3863">
          <cell r="D3863" t="str">
            <v>YelmCLEAN1-COMM</v>
          </cell>
          <cell r="E3863">
            <v>30.69</v>
          </cell>
        </row>
        <row r="3864">
          <cell r="D3864" t="str">
            <v>YelmCLEAN1FD-COMM</v>
          </cell>
          <cell r="E3864">
            <v>0</v>
          </cell>
        </row>
        <row r="3865">
          <cell r="D3865" t="str">
            <v>YelmCLEAN2-COMM</v>
          </cell>
          <cell r="E3865">
            <v>30.69</v>
          </cell>
        </row>
        <row r="3866">
          <cell r="D3866" t="str">
            <v>YelmCLEAN2FD-COMM</v>
          </cell>
          <cell r="E3866">
            <v>0</v>
          </cell>
        </row>
        <row r="3867">
          <cell r="D3867" t="str">
            <v>YelmCLEAN3-COMM</v>
          </cell>
          <cell r="E3867">
            <v>30.69</v>
          </cell>
        </row>
        <row r="3868">
          <cell r="D3868" t="str">
            <v>YelmCLEAN3FD-COMM</v>
          </cell>
          <cell r="E3868">
            <v>0</v>
          </cell>
        </row>
        <row r="3869">
          <cell r="D3869" t="str">
            <v>YelmCLEAN4-COMM</v>
          </cell>
          <cell r="E3869">
            <v>30.69</v>
          </cell>
        </row>
        <row r="3870">
          <cell r="D3870" t="str">
            <v>YelmCLEAN4FD-COMM</v>
          </cell>
          <cell r="E3870">
            <v>0</v>
          </cell>
        </row>
        <row r="3871">
          <cell r="D3871" t="str">
            <v>YelmCLEAN5-COMM</v>
          </cell>
          <cell r="E3871">
            <v>38.35</v>
          </cell>
        </row>
        <row r="3872">
          <cell r="D3872" t="str">
            <v>YelmCLEAN5FD-COMM</v>
          </cell>
          <cell r="E3872">
            <v>0</v>
          </cell>
        </row>
        <row r="3873">
          <cell r="D3873" t="str">
            <v>YelmCLEAN6-COMM</v>
          </cell>
          <cell r="E3873">
            <v>46.02</v>
          </cell>
        </row>
        <row r="3874">
          <cell r="D3874" t="str">
            <v>YelmCLEAN6FD-COMM</v>
          </cell>
          <cell r="E3874">
            <v>0</v>
          </cell>
        </row>
        <row r="3875">
          <cell r="D3875" t="str">
            <v>YelmCLEAN96FD-COMM</v>
          </cell>
          <cell r="E3875">
            <v>0</v>
          </cell>
        </row>
        <row r="3876">
          <cell r="D3876" t="str">
            <v>YelmDEL1.5TEMP-COMM</v>
          </cell>
          <cell r="E3876">
            <v>32.43</v>
          </cell>
        </row>
        <row r="3877">
          <cell r="D3877" t="str">
            <v>YelmDEL1TEMP-COMM</v>
          </cell>
          <cell r="E3877">
            <v>32.43</v>
          </cell>
        </row>
        <row r="3878">
          <cell r="D3878" t="str">
            <v>YelmDEL2TEMP-COMM</v>
          </cell>
          <cell r="E3878">
            <v>32.43</v>
          </cell>
        </row>
        <row r="3879">
          <cell r="D3879" t="str">
            <v>YelmDEL3TEMP-COMM</v>
          </cell>
          <cell r="E3879">
            <v>32.43</v>
          </cell>
        </row>
        <row r="3880">
          <cell r="D3880" t="str">
            <v>YelmDEL4TEMP-COMM</v>
          </cell>
          <cell r="E3880">
            <v>32.43</v>
          </cell>
        </row>
        <row r="3881">
          <cell r="D3881" t="str">
            <v>YelmDEL6TEMP-COMM</v>
          </cell>
          <cell r="E3881">
            <v>32.43</v>
          </cell>
        </row>
        <row r="3882">
          <cell r="D3882" t="str">
            <v>YelmDIST1CAN-COMM</v>
          </cell>
          <cell r="E3882">
            <v>12.23</v>
          </cell>
        </row>
        <row r="3883">
          <cell r="D3883" t="str">
            <v>YelmDIST2CAN-COMM</v>
          </cell>
          <cell r="E3883">
            <v>22.26</v>
          </cell>
        </row>
        <row r="3884">
          <cell r="D3884" t="str">
            <v>YelmDIST3CAN-COMM</v>
          </cell>
          <cell r="E3884">
            <v>33.380000000000003</v>
          </cell>
        </row>
        <row r="3885">
          <cell r="D3885" t="str">
            <v>YelmDIST4CAN-COMM</v>
          </cell>
          <cell r="E3885">
            <v>44.51</v>
          </cell>
        </row>
        <row r="3886">
          <cell r="D3886" t="str">
            <v>YelmDIST5CAN-COMM</v>
          </cell>
          <cell r="E3886">
            <v>55.64</v>
          </cell>
        </row>
        <row r="3887">
          <cell r="D3887" t="str">
            <v>YelmDRIVEIN1000-COMM</v>
          </cell>
          <cell r="E3887">
            <v>9.6999999999999993</v>
          </cell>
        </row>
        <row r="3888">
          <cell r="D3888" t="str">
            <v>YelmDRIVEIN2-COMM</v>
          </cell>
          <cell r="E3888">
            <v>9.15</v>
          </cell>
        </row>
        <row r="3889">
          <cell r="D3889" t="str">
            <v>YelmDRIVEIN-COMM</v>
          </cell>
          <cell r="E3889">
            <v>6.41</v>
          </cell>
        </row>
        <row r="3890">
          <cell r="D3890" t="str">
            <v>YelmEP1.5-COMM</v>
          </cell>
          <cell r="E3890">
            <v>26.17</v>
          </cell>
        </row>
        <row r="3891">
          <cell r="D3891" t="str">
            <v>YelmEP1.5FD-COMM</v>
          </cell>
          <cell r="E3891">
            <v>67.44</v>
          </cell>
        </row>
        <row r="3892">
          <cell r="D3892" t="str">
            <v>YelmEP1-COMM</v>
          </cell>
          <cell r="E3892">
            <v>20.170000000000002</v>
          </cell>
        </row>
        <row r="3893">
          <cell r="D3893" t="str">
            <v>YelmEP2-COMM</v>
          </cell>
          <cell r="E3893">
            <v>32.43</v>
          </cell>
        </row>
        <row r="3894">
          <cell r="D3894" t="str">
            <v>YelmEP2FD-COMM</v>
          </cell>
          <cell r="E3894">
            <v>81.59</v>
          </cell>
        </row>
        <row r="3895">
          <cell r="D3895" t="str">
            <v>YelmEP3CMP-COMM</v>
          </cell>
          <cell r="E3895">
            <v>114.1</v>
          </cell>
        </row>
        <row r="3896">
          <cell r="D3896" t="str">
            <v>YelmEP3-COMM</v>
          </cell>
          <cell r="E3896">
            <v>47.48</v>
          </cell>
        </row>
        <row r="3897">
          <cell r="D3897" t="str">
            <v>YelmEP3FD-COMM</v>
          </cell>
          <cell r="E3897">
            <v>0</v>
          </cell>
        </row>
        <row r="3898">
          <cell r="D3898" t="str">
            <v>YelmEP4CMP-COMM</v>
          </cell>
          <cell r="E3898">
            <v>141.57</v>
          </cell>
        </row>
        <row r="3899">
          <cell r="D3899" t="str">
            <v>YelmEP4-COMM</v>
          </cell>
          <cell r="E3899">
            <v>58.23</v>
          </cell>
        </row>
        <row r="3900">
          <cell r="D3900" t="str">
            <v>YelmEP4FD-COMM</v>
          </cell>
          <cell r="E3900">
            <v>0</v>
          </cell>
        </row>
        <row r="3901">
          <cell r="D3901" t="str">
            <v>YelmEP5FD-COMM</v>
          </cell>
          <cell r="E3901">
            <v>0</v>
          </cell>
        </row>
        <row r="3902">
          <cell r="D3902" t="str">
            <v>YelmEP6-COMM</v>
          </cell>
          <cell r="E3902">
            <v>78.650000000000006</v>
          </cell>
        </row>
        <row r="3903">
          <cell r="D3903" t="str">
            <v>YelmEP96GW-COMM</v>
          </cell>
          <cell r="E3903">
            <v>8.56</v>
          </cell>
        </row>
        <row r="3904">
          <cell r="D3904" t="str">
            <v>YelmEQUIP-COMM</v>
          </cell>
          <cell r="E3904">
            <v>10</v>
          </cell>
        </row>
        <row r="3905">
          <cell r="D3905" t="str">
            <v>YelmEXTRA-COMM</v>
          </cell>
          <cell r="E3905">
            <v>2.5299999999999998</v>
          </cell>
        </row>
        <row r="3906">
          <cell r="D3906" t="str">
            <v>YelmEXTRAGWC-COMM</v>
          </cell>
          <cell r="E3906">
            <v>3.1</v>
          </cell>
        </row>
        <row r="3907">
          <cell r="D3907" t="str">
            <v>YelmEXTRAYDG-COM</v>
          </cell>
          <cell r="E3907">
            <v>18.23</v>
          </cell>
        </row>
        <row r="3908">
          <cell r="D3908" t="str">
            <v>YelmFL001.0Y1W001</v>
          </cell>
          <cell r="E3908">
            <v>82.19</v>
          </cell>
        </row>
        <row r="3909">
          <cell r="D3909" t="str">
            <v>YelmFL001.0Y1W001FOOD</v>
          </cell>
          <cell r="E3909">
            <v>75.06</v>
          </cell>
        </row>
        <row r="3910">
          <cell r="D3910" t="str">
            <v>YelmFL001.0Y2W001</v>
          </cell>
          <cell r="E3910">
            <v>150.47999999999999</v>
          </cell>
        </row>
        <row r="3911">
          <cell r="D3911" t="str">
            <v>YelmFL001.0Y3W001</v>
          </cell>
          <cell r="E3911">
            <v>218.76</v>
          </cell>
        </row>
        <row r="3912">
          <cell r="D3912" t="str">
            <v>YelmFL001.0Y4W001</v>
          </cell>
          <cell r="E3912">
            <v>287.05</v>
          </cell>
        </row>
        <row r="3913">
          <cell r="D3913" t="str">
            <v>YelmFL001.0Y5W001</v>
          </cell>
          <cell r="E3913">
            <v>355.33</v>
          </cell>
        </row>
        <row r="3914">
          <cell r="D3914" t="str">
            <v>YelmFL001.0YEO001FOOD</v>
          </cell>
          <cell r="E3914">
            <v>37.53</v>
          </cell>
        </row>
        <row r="3915">
          <cell r="D3915" t="str">
            <v>YelmFL001.0YEO001GW</v>
          </cell>
          <cell r="E3915">
            <v>34.68</v>
          </cell>
        </row>
        <row r="3916">
          <cell r="D3916" t="str">
            <v>YelmFL001.0YXX001TEMPC</v>
          </cell>
          <cell r="E3916">
            <v>17.05</v>
          </cell>
        </row>
        <row r="3917">
          <cell r="D3917" t="str">
            <v>YelmFL001.5Y1W001</v>
          </cell>
          <cell r="E3917">
            <v>105.6</v>
          </cell>
        </row>
        <row r="3918">
          <cell r="D3918" t="str">
            <v>YelmFL001.5Y1W001FOOD</v>
          </cell>
          <cell r="E3918">
            <v>92.86</v>
          </cell>
        </row>
        <row r="3919">
          <cell r="D3919" t="str">
            <v>YelmFL001.5Y2W001</v>
          </cell>
          <cell r="E3919">
            <v>194.32</v>
          </cell>
        </row>
        <row r="3920">
          <cell r="D3920" t="str">
            <v>YelmFL001.5Y3W001</v>
          </cell>
          <cell r="E3920">
            <v>283.05</v>
          </cell>
        </row>
        <row r="3921">
          <cell r="D3921" t="str">
            <v>YelmFL001.5Y4W001</v>
          </cell>
          <cell r="E3921">
            <v>371.77</v>
          </cell>
        </row>
        <row r="3922">
          <cell r="D3922" t="str">
            <v>YelmFL001.5Y5W001</v>
          </cell>
          <cell r="E3922">
            <v>460.49</v>
          </cell>
        </row>
        <row r="3923">
          <cell r="D3923" t="str">
            <v>YelmFL001.5YEO001FOOD</v>
          </cell>
          <cell r="E3923">
            <v>46.44</v>
          </cell>
        </row>
        <row r="3924">
          <cell r="D3924" t="str">
            <v>YelmFL001.5YEO001RESIGW</v>
          </cell>
          <cell r="E3924">
            <v>47.45</v>
          </cell>
        </row>
        <row r="3925">
          <cell r="D3925" t="str">
            <v>YelmFL001.5YXX001TEMPC</v>
          </cell>
          <cell r="E3925">
            <v>23.41</v>
          </cell>
        </row>
        <row r="3926">
          <cell r="D3926" t="str">
            <v>YelmFL002.0Y1W001</v>
          </cell>
          <cell r="E3926">
            <v>137.6</v>
          </cell>
        </row>
        <row r="3927">
          <cell r="D3927" t="str">
            <v>YelmFL002.0Y1W001FOOD</v>
          </cell>
          <cell r="E3927">
            <v>121.17</v>
          </cell>
        </row>
        <row r="3928">
          <cell r="D3928" t="str">
            <v>YelmFL002.0Y2W001</v>
          </cell>
          <cell r="E3928">
            <v>250.13</v>
          </cell>
        </row>
        <row r="3929">
          <cell r="D3929" t="str">
            <v>YelmFL002.0Y3W001</v>
          </cell>
          <cell r="E3929">
            <v>362.67</v>
          </cell>
        </row>
        <row r="3930">
          <cell r="D3930" t="str">
            <v>YelmFL002.0Y4W001</v>
          </cell>
          <cell r="E3930">
            <v>475.21</v>
          </cell>
        </row>
        <row r="3931">
          <cell r="D3931" t="str">
            <v>YelmFL002.0Y5W001</v>
          </cell>
          <cell r="E3931">
            <v>587.74</v>
          </cell>
        </row>
        <row r="3932">
          <cell r="D3932" t="str">
            <v>YelmFL002.0YEO001FOOD</v>
          </cell>
          <cell r="E3932">
            <v>60.59</v>
          </cell>
        </row>
        <row r="3933">
          <cell r="D3933" t="str">
            <v>YelmFL002.0YXX001TEMPC</v>
          </cell>
          <cell r="E3933">
            <v>29.78</v>
          </cell>
        </row>
        <row r="3934">
          <cell r="D3934" t="str">
            <v>YelmFL003.0Y1W001</v>
          </cell>
          <cell r="E3934">
            <v>183.8</v>
          </cell>
        </row>
        <row r="3935">
          <cell r="D3935" t="str">
            <v>YelmFL003.0Y1W001CMP</v>
          </cell>
          <cell r="E3935">
            <v>494.05</v>
          </cell>
        </row>
        <row r="3936">
          <cell r="D3936" t="str">
            <v>YelmFL003.0Y1W001FOOD</v>
          </cell>
          <cell r="E3936">
            <v>0</v>
          </cell>
        </row>
        <row r="3937">
          <cell r="D3937" t="str">
            <v>YelmFL003.0Y2W001</v>
          </cell>
          <cell r="E3937">
            <v>339.76</v>
          </cell>
        </row>
        <row r="3938">
          <cell r="D3938" t="str">
            <v>YelmFL003.0Y2W001CMP</v>
          </cell>
          <cell r="E3938">
            <v>988.11</v>
          </cell>
        </row>
        <row r="3939">
          <cell r="D3939" t="str">
            <v>YelmFL003.0Y3W001</v>
          </cell>
          <cell r="E3939">
            <v>495.73</v>
          </cell>
        </row>
        <row r="3940">
          <cell r="D3940" t="str">
            <v>YelmFL003.0Y3W001CMP</v>
          </cell>
          <cell r="E3940">
            <v>1482.16</v>
          </cell>
        </row>
        <row r="3941">
          <cell r="D3941" t="str">
            <v>YelmFL003.0Y4W001</v>
          </cell>
          <cell r="E3941">
            <v>651.70000000000005</v>
          </cell>
        </row>
        <row r="3942">
          <cell r="D3942" t="str">
            <v>YelmFL003.0Y4W001CMP</v>
          </cell>
          <cell r="E3942">
            <v>1976.21</v>
          </cell>
        </row>
        <row r="3943">
          <cell r="D3943" t="str">
            <v>YelmFL003.0Y5W001</v>
          </cell>
          <cell r="E3943">
            <v>807.66</v>
          </cell>
        </row>
        <row r="3944">
          <cell r="D3944" t="str">
            <v>YelmFL003.0Y5W001CMP</v>
          </cell>
          <cell r="E3944">
            <v>2470.27</v>
          </cell>
        </row>
        <row r="3945">
          <cell r="D3945" t="str">
            <v>YelmFL003.0YEO001FOOD</v>
          </cell>
          <cell r="E3945">
            <v>0</v>
          </cell>
        </row>
        <row r="3946">
          <cell r="D3946" t="str">
            <v>YelmFL003.0YXX001TEMPC</v>
          </cell>
          <cell r="E3946">
            <v>44.97</v>
          </cell>
        </row>
        <row r="3947">
          <cell r="D3947" t="str">
            <v>YelmFL004.0Y1W001</v>
          </cell>
          <cell r="E3947">
            <v>237.81</v>
          </cell>
        </row>
        <row r="3948">
          <cell r="D3948" t="str">
            <v>YelmFL004.0Y1W001CMP</v>
          </cell>
          <cell r="E3948">
            <v>613</v>
          </cell>
        </row>
        <row r="3949">
          <cell r="D3949" t="str">
            <v>YelmFL004.0Y1W001FOOD</v>
          </cell>
          <cell r="E3949">
            <v>0</v>
          </cell>
        </row>
        <row r="3950">
          <cell r="D3950" t="str">
            <v>YelmFL004.0Y2W001</v>
          </cell>
          <cell r="E3950">
            <v>435.48</v>
          </cell>
        </row>
        <row r="3951">
          <cell r="D3951" t="str">
            <v>YelmFL004.0Y2W001CMP</v>
          </cell>
          <cell r="E3951">
            <v>1226</v>
          </cell>
        </row>
        <row r="3952">
          <cell r="D3952" t="str">
            <v>YelmFL004.0Y3W001</v>
          </cell>
          <cell r="E3952">
            <v>633.14</v>
          </cell>
        </row>
        <row r="3953">
          <cell r="D3953" t="str">
            <v>YelmFL004.0Y3W001CMP</v>
          </cell>
          <cell r="E3953">
            <v>1838.99</v>
          </cell>
        </row>
        <row r="3954">
          <cell r="D3954" t="str">
            <v>YelmFL004.0Y4W001</v>
          </cell>
          <cell r="E3954">
            <v>830.81</v>
          </cell>
        </row>
        <row r="3955">
          <cell r="D3955" t="str">
            <v>YelmFL004.0Y4W001CMP</v>
          </cell>
          <cell r="E3955">
            <v>2451.9899999999998</v>
          </cell>
        </row>
        <row r="3956">
          <cell r="D3956" t="str">
            <v>YelmFL004.0Y5W001</v>
          </cell>
          <cell r="E3956">
            <v>1028.47</v>
          </cell>
        </row>
        <row r="3957">
          <cell r="D3957" t="str">
            <v>YelmFL004.0Y5W001CMP</v>
          </cell>
          <cell r="E3957">
            <v>3064.99</v>
          </cell>
        </row>
        <row r="3958">
          <cell r="D3958" t="str">
            <v>YelmFL004.0YEO001FOOD</v>
          </cell>
          <cell r="E3958">
            <v>0</v>
          </cell>
        </row>
        <row r="3959">
          <cell r="D3959" t="str">
            <v>YelmFL004.0YXX001TEMPC</v>
          </cell>
          <cell r="E3959">
            <v>55.88</v>
          </cell>
        </row>
        <row r="3960">
          <cell r="D3960" t="str">
            <v>YelmFL005.0Y1W001</v>
          </cell>
          <cell r="E3960">
            <v>287.11</v>
          </cell>
        </row>
        <row r="3961">
          <cell r="D3961" t="str">
            <v>YelmFL005.0Y1W001FOOD</v>
          </cell>
          <cell r="E3961">
            <v>0</v>
          </cell>
        </row>
        <row r="3962">
          <cell r="D3962" t="str">
            <v>YelmFL005.0Y4W001</v>
          </cell>
          <cell r="E3962">
            <v>1001.43</v>
          </cell>
        </row>
        <row r="3963">
          <cell r="D3963" t="str">
            <v>YelmFL005.0YEO001FOOD</v>
          </cell>
          <cell r="E3963">
            <v>0</v>
          </cell>
        </row>
        <row r="3964">
          <cell r="D3964" t="str">
            <v>YelmFL005.0YXX001TEMPC</v>
          </cell>
          <cell r="E3964">
            <v>66.239999999999995</v>
          </cell>
        </row>
        <row r="3965">
          <cell r="D3965" t="str">
            <v>YelmFL006.0Y1W001</v>
          </cell>
          <cell r="E3965">
            <v>324.16000000000003</v>
          </cell>
        </row>
        <row r="3966">
          <cell r="D3966" t="str">
            <v>YelmFL006.0Y1W001FOOD</v>
          </cell>
          <cell r="E3966">
            <v>0</v>
          </cell>
        </row>
        <row r="3967">
          <cell r="D3967" t="str">
            <v>YelmFL006.0Y2W001</v>
          </cell>
          <cell r="E3967">
            <v>597.78</v>
          </cell>
        </row>
        <row r="3968">
          <cell r="D3968" t="str">
            <v>YelmFL006.0Y3W001</v>
          </cell>
          <cell r="E3968">
            <v>871.39</v>
          </cell>
        </row>
        <row r="3969">
          <cell r="D3969" t="str">
            <v>YelmFL006.0Y4W001</v>
          </cell>
          <cell r="E3969">
            <v>1145</v>
          </cell>
        </row>
        <row r="3970">
          <cell r="D3970" t="str">
            <v>YelmFL006.0Y5W001</v>
          </cell>
          <cell r="E3970">
            <v>1418.61</v>
          </cell>
        </row>
        <row r="3971">
          <cell r="D3971" t="str">
            <v>YelmFL006.0YEO001FOOD</v>
          </cell>
          <cell r="E3971">
            <v>0</v>
          </cell>
        </row>
        <row r="3972">
          <cell r="D3972" t="str">
            <v>YelmFL006.0YXX001TEMPC</v>
          </cell>
          <cell r="E3972">
            <v>76.489999999999995</v>
          </cell>
        </row>
        <row r="3973">
          <cell r="D3973" t="str">
            <v>YelmFL3FD-OC</v>
          </cell>
          <cell r="E3973">
            <v>0</v>
          </cell>
        </row>
        <row r="3974">
          <cell r="D3974" t="str">
            <v>YelmFOODPROCESSING</v>
          </cell>
          <cell r="E3974">
            <v>47.25</v>
          </cell>
        </row>
        <row r="3975">
          <cell r="D3975" t="str">
            <v>YelmGWCOMM</v>
          </cell>
          <cell r="E3975">
            <v>7.6</v>
          </cell>
        </row>
        <row r="3976">
          <cell r="D3976" t="str">
            <v>YelmHAULFLAT-COMM</v>
          </cell>
          <cell r="E3976">
            <v>105</v>
          </cell>
        </row>
        <row r="3977">
          <cell r="D3977" t="str">
            <v>YelmLCKC</v>
          </cell>
          <cell r="E3977">
            <v>12.3</v>
          </cell>
        </row>
        <row r="3978">
          <cell r="D3978" t="str">
            <v>YelmOFOWCONT-COMM</v>
          </cell>
          <cell r="E3978">
            <v>5.51</v>
          </cell>
        </row>
        <row r="3979">
          <cell r="D3979" t="str">
            <v>YelmOS-COMM</v>
          </cell>
          <cell r="E3979">
            <v>5.51</v>
          </cell>
        </row>
        <row r="3980">
          <cell r="D3980" t="str">
            <v>YelmPUREDEL-COMM</v>
          </cell>
          <cell r="E3980">
            <v>18.93</v>
          </cell>
        </row>
        <row r="3981">
          <cell r="D3981" t="str">
            <v>YelmRECVALMF</v>
          </cell>
          <cell r="E3981">
            <v>0.77</v>
          </cell>
        </row>
        <row r="3982">
          <cell r="D3982" t="str">
            <v>YelmREDELCART-COMM</v>
          </cell>
          <cell r="E3982">
            <v>17.190000000000001</v>
          </cell>
        </row>
        <row r="3983">
          <cell r="D3983" t="str">
            <v>YelmREINSTATE-COMM</v>
          </cell>
          <cell r="E3983">
            <v>11.25</v>
          </cell>
        </row>
        <row r="3984">
          <cell r="D3984" t="str">
            <v>YelmRENT1.5TEMP-COMM</v>
          </cell>
          <cell r="E3984">
            <v>1.02</v>
          </cell>
        </row>
        <row r="3985">
          <cell r="D3985" t="str">
            <v>YelmRENT1TEMP-COMM</v>
          </cell>
          <cell r="E3985">
            <v>0.77</v>
          </cell>
        </row>
        <row r="3986">
          <cell r="D3986" t="str">
            <v>YelmRENT2TEMP-COMM</v>
          </cell>
          <cell r="E3986">
            <v>1.28</v>
          </cell>
        </row>
        <row r="3987">
          <cell r="D3987" t="str">
            <v>YelmRENT35GL-COMM</v>
          </cell>
          <cell r="E3987">
            <v>6</v>
          </cell>
        </row>
        <row r="3988">
          <cell r="D3988" t="str">
            <v>YelmRENT3TEMP-COMM</v>
          </cell>
          <cell r="E3988">
            <v>1.69</v>
          </cell>
        </row>
        <row r="3989">
          <cell r="D3989" t="str">
            <v>YelmRENT4TEMP-COMM</v>
          </cell>
          <cell r="E3989">
            <v>2.0499999999999998</v>
          </cell>
        </row>
        <row r="3990">
          <cell r="D3990" t="str">
            <v>YelmRENT65GL-COMM</v>
          </cell>
          <cell r="E3990">
            <v>6</v>
          </cell>
        </row>
        <row r="3991">
          <cell r="D3991" t="str">
            <v>YelmRENT6TEMP-COMM</v>
          </cell>
          <cell r="E3991">
            <v>2.2999999999999998</v>
          </cell>
        </row>
        <row r="3992">
          <cell r="D3992" t="str">
            <v>YelmRENT95GL-COMM</v>
          </cell>
          <cell r="E3992">
            <v>6</v>
          </cell>
        </row>
        <row r="3993">
          <cell r="D3993" t="str">
            <v>YelmRL001.0Y1W001</v>
          </cell>
          <cell r="E3993">
            <v>82.19</v>
          </cell>
        </row>
        <row r="3994">
          <cell r="D3994" t="str">
            <v>YelmRL001.0Y2W001</v>
          </cell>
          <cell r="E3994">
            <v>150.47999999999999</v>
          </cell>
        </row>
        <row r="3995">
          <cell r="D3995" t="str">
            <v>YelmRL001.0Y3W001</v>
          </cell>
          <cell r="E3995">
            <v>218.76</v>
          </cell>
        </row>
        <row r="3996">
          <cell r="D3996" t="str">
            <v>YelmRL001.0Y4W001</v>
          </cell>
          <cell r="E3996">
            <v>287.05</v>
          </cell>
        </row>
        <row r="3997">
          <cell r="D3997" t="str">
            <v>YelmRL001.0Y5W001</v>
          </cell>
          <cell r="E3997">
            <v>355.33</v>
          </cell>
        </row>
        <row r="3998">
          <cell r="D3998" t="str">
            <v>YelmRL001.0YXX001TEMPC</v>
          </cell>
          <cell r="E3998">
            <v>17.05</v>
          </cell>
        </row>
        <row r="3999">
          <cell r="D3999" t="str">
            <v>YelmRL001.5Y1W001</v>
          </cell>
          <cell r="E3999">
            <v>105.6</v>
          </cell>
        </row>
        <row r="4000">
          <cell r="D4000" t="str">
            <v>YelmRL001.5Y2W001</v>
          </cell>
          <cell r="E4000">
            <v>194.32</v>
          </cell>
        </row>
        <row r="4001">
          <cell r="D4001" t="str">
            <v>YelmRL001.5Y3W001</v>
          </cell>
          <cell r="E4001">
            <v>283.05</v>
          </cell>
        </row>
        <row r="4002">
          <cell r="D4002" t="str">
            <v>YelmRL001.5Y4W001</v>
          </cell>
          <cell r="E4002">
            <v>371.77</v>
          </cell>
        </row>
        <row r="4003">
          <cell r="D4003" t="str">
            <v>YelmRL001.5Y5W001</v>
          </cell>
          <cell r="E4003">
            <v>460.49</v>
          </cell>
        </row>
        <row r="4004">
          <cell r="D4004" t="str">
            <v>YelmRL001.5YXX001TEMPC</v>
          </cell>
          <cell r="E4004">
            <v>23.41</v>
          </cell>
        </row>
        <row r="4005">
          <cell r="D4005" t="str">
            <v>YelmRL002.0Y1W001</v>
          </cell>
          <cell r="E4005">
            <v>137.6</v>
          </cell>
        </row>
        <row r="4006">
          <cell r="D4006" t="str">
            <v>YelmRL002.0Y2W001</v>
          </cell>
          <cell r="E4006">
            <v>250.13</v>
          </cell>
        </row>
        <row r="4007">
          <cell r="D4007" t="str">
            <v>YelmRL002.0Y3W001</v>
          </cell>
          <cell r="E4007">
            <v>362.67</v>
          </cell>
        </row>
        <row r="4008">
          <cell r="D4008" t="str">
            <v>YelmRL002.0Y4W001</v>
          </cell>
          <cell r="E4008">
            <v>475.21</v>
          </cell>
        </row>
        <row r="4009">
          <cell r="D4009" t="str">
            <v>YelmRL002.0Y5W001</v>
          </cell>
          <cell r="E4009">
            <v>587.74</v>
          </cell>
        </row>
        <row r="4010">
          <cell r="D4010" t="str">
            <v>YelmRL002.0YXX001TEMPC</v>
          </cell>
          <cell r="E4010">
            <v>29.78</v>
          </cell>
        </row>
        <row r="4011">
          <cell r="D4011" t="str">
            <v>YelmRL003.0Y1W001</v>
          </cell>
          <cell r="E4011">
            <v>183.8</v>
          </cell>
        </row>
        <row r="4012">
          <cell r="D4012" t="str">
            <v>YelmRL003.0Y2W001</v>
          </cell>
          <cell r="E4012">
            <v>339.76</v>
          </cell>
        </row>
        <row r="4013">
          <cell r="D4013" t="str">
            <v>YelmRL003.0Y3W001</v>
          </cell>
          <cell r="E4013">
            <v>495.73</v>
          </cell>
        </row>
        <row r="4014">
          <cell r="D4014" t="str">
            <v>YelmRL003.0Y4W001</v>
          </cell>
          <cell r="E4014">
            <v>651.70000000000005</v>
          </cell>
        </row>
        <row r="4015">
          <cell r="D4015" t="str">
            <v>YelmRL003.0Y5W001</v>
          </cell>
          <cell r="E4015">
            <v>807.66</v>
          </cell>
        </row>
        <row r="4016">
          <cell r="D4016" t="str">
            <v>YelmRL004.0Y1W001</v>
          </cell>
          <cell r="E4016">
            <v>237.81</v>
          </cell>
        </row>
        <row r="4017">
          <cell r="D4017" t="str">
            <v>YelmRL004.0Y2W001</v>
          </cell>
          <cell r="E4017">
            <v>435.48</v>
          </cell>
        </row>
        <row r="4018">
          <cell r="D4018" t="str">
            <v>YelmRL004.0Y3W001</v>
          </cell>
          <cell r="E4018">
            <v>633.14</v>
          </cell>
        </row>
        <row r="4019">
          <cell r="D4019" t="str">
            <v>YelmRL004.0Y4W001</v>
          </cell>
          <cell r="E4019">
            <v>830.81</v>
          </cell>
        </row>
        <row r="4020">
          <cell r="D4020" t="str">
            <v>YelmRL004.0Y5W001</v>
          </cell>
          <cell r="E4020">
            <v>1028.47</v>
          </cell>
        </row>
        <row r="4021">
          <cell r="D4021" t="str">
            <v>YelmRL006.0Y1W001</v>
          </cell>
          <cell r="E4021">
            <v>324.16000000000003</v>
          </cell>
        </row>
        <row r="4022">
          <cell r="D4022" t="str">
            <v>YelmRL006.0Y2W001</v>
          </cell>
          <cell r="E4022">
            <v>597.78</v>
          </cell>
        </row>
        <row r="4023">
          <cell r="D4023" t="str">
            <v>YelmRL006.0Y3W001</v>
          </cell>
          <cell r="E4023">
            <v>871.39</v>
          </cell>
        </row>
        <row r="4024">
          <cell r="D4024" t="str">
            <v>YelmRL006.0Y4W001</v>
          </cell>
          <cell r="E4024">
            <v>1145</v>
          </cell>
        </row>
        <row r="4025">
          <cell r="D4025" t="str">
            <v>YelmRL006.0Y5W001</v>
          </cell>
          <cell r="E4025">
            <v>1418.61</v>
          </cell>
        </row>
        <row r="4026">
          <cell r="D4026" t="str">
            <v>YelmRL032.0G1W001COMM</v>
          </cell>
          <cell r="E4026">
            <v>13.79</v>
          </cell>
        </row>
        <row r="4027">
          <cell r="D4027" t="str">
            <v>YelmRL032.0G1W002COMM</v>
          </cell>
          <cell r="E4027">
            <v>22.26</v>
          </cell>
        </row>
        <row r="4028">
          <cell r="D4028" t="str">
            <v>YelmRL032.0G1W003COMM</v>
          </cell>
          <cell r="E4028">
            <v>33.380000000000003</v>
          </cell>
        </row>
        <row r="4029">
          <cell r="D4029" t="str">
            <v>YelmRL032.0G1W004COMM</v>
          </cell>
          <cell r="E4029">
            <v>44.51</v>
          </cell>
        </row>
        <row r="4030">
          <cell r="D4030" t="str">
            <v>YelmRL032.0G1W005COMM</v>
          </cell>
          <cell r="E4030">
            <v>55.64</v>
          </cell>
        </row>
        <row r="4031">
          <cell r="D4031" t="str">
            <v>YelmRL035.0G1W001COMM</v>
          </cell>
          <cell r="E4031">
            <v>14.21</v>
          </cell>
        </row>
        <row r="4032">
          <cell r="D4032" t="str">
            <v>YelmRL096.0G1W001FOOD</v>
          </cell>
          <cell r="E4032">
            <v>21.19</v>
          </cell>
        </row>
        <row r="4033">
          <cell r="D4033" t="str">
            <v>YelmRL096.0GEO001FOOD</v>
          </cell>
          <cell r="E4033">
            <v>10.59</v>
          </cell>
        </row>
        <row r="4034">
          <cell r="D4034" t="str">
            <v>YelmROLL1W-COMM</v>
          </cell>
          <cell r="E4034">
            <v>11.08</v>
          </cell>
        </row>
        <row r="4035">
          <cell r="D4035" t="str">
            <v>YelmROLL2W-COMM</v>
          </cell>
          <cell r="E4035">
            <v>22.17</v>
          </cell>
        </row>
        <row r="4036">
          <cell r="D4036" t="str">
            <v>YelmROLL3W-COMM</v>
          </cell>
          <cell r="E4036">
            <v>33.25</v>
          </cell>
        </row>
        <row r="4037">
          <cell r="D4037" t="str">
            <v>YelmROLL4W-COMM</v>
          </cell>
          <cell r="E4037">
            <v>44.34</v>
          </cell>
        </row>
        <row r="4038">
          <cell r="D4038" t="str">
            <v>YelmROLL5W-COMM</v>
          </cell>
          <cell r="E4038">
            <v>55.42</v>
          </cell>
        </row>
        <row r="4039">
          <cell r="D4039" t="str">
            <v>YelmRTRNCAN-COMM</v>
          </cell>
          <cell r="E4039">
            <v>5.88</v>
          </cell>
        </row>
        <row r="4040">
          <cell r="D4040" t="str">
            <v>YelmRTRNCART65-COMM</v>
          </cell>
          <cell r="E4040">
            <v>5.88</v>
          </cell>
        </row>
        <row r="4041">
          <cell r="D4041" t="str">
            <v>YelmRTRNCART95-COMM</v>
          </cell>
          <cell r="E4041">
            <v>5.88</v>
          </cell>
        </row>
        <row r="4042">
          <cell r="D4042" t="str">
            <v>YelmRTRNCART-COMM</v>
          </cell>
          <cell r="E4042">
            <v>5.88</v>
          </cell>
        </row>
        <row r="4043">
          <cell r="D4043" t="str">
            <v>YelmRTRNTRIP1.5-COMM</v>
          </cell>
          <cell r="E4043">
            <v>15.35</v>
          </cell>
        </row>
        <row r="4044">
          <cell r="D4044" t="str">
            <v>YelmRTRNTRIP1-COMM</v>
          </cell>
          <cell r="E4044">
            <v>15.35</v>
          </cell>
        </row>
        <row r="4045">
          <cell r="D4045" t="str">
            <v>YelmRTRNTRIP2-COMM</v>
          </cell>
          <cell r="E4045">
            <v>15.35</v>
          </cell>
        </row>
        <row r="4046">
          <cell r="D4046" t="str">
            <v>YelmRTRNTRIP3-COMM</v>
          </cell>
          <cell r="E4046">
            <v>15.35</v>
          </cell>
        </row>
        <row r="4047">
          <cell r="D4047" t="str">
            <v>YelmRTRNTRIP4-COMM</v>
          </cell>
          <cell r="E4047">
            <v>15.35</v>
          </cell>
        </row>
        <row r="4048">
          <cell r="D4048" t="str">
            <v>YelmRTRNTRIP5-COMM</v>
          </cell>
          <cell r="E4048">
            <v>15.35</v>
          </cell>
        </row>
        <row r="4049">
          <cell r="D4049" t="str">
            <v>YelmRTRNTRIP6-COMM</v>
          </cell>
          <cell r="E4049">
            <v>15.35</v>
          </cell>
        </row>
        <row r="4050">
          <cell r="D4050" t="str">
            <v>YelmRTRNTRIP-COMM</v>
          </cell>
          <cell r="E4050">
            <v>15.35</v>
          </cell>
        </row>
        <row r="4051">
          <cell r="D4051" t="str">
            <v>YelmSL035.0G1W001COMM</v>
          </cell>
          <cell r="E4051">
            <v>14.21</v>
          </cell>
        </row>
        <row r="4052">
          <cell r="D4052" t="str">
            <v>YelmSL065.0G1W001COMM</v>
          </cell>
          <cell r="E4052">
            <v>21</v>
          </cell>
        </row>
        <row r="4053">
          <cell r="D4053" t="str">
            <v>YelmSL065.0G2W001COMM</v>
          </cell>
          <cell r="E4053">
            <v>42</v>
          </cell>
        </row>
        <row r="4054">
          <cell r="D4054" t="str">
            <v>YelmSL095.0G1W001COMM</v>
          </cell>
          <cell r="E4054">
            <v>28.1</v>
          </cell>
        </row>
        <row r="4055">
          <cell r="D4055" t="str">
            <v>YelmSL095.0G2W001COMM</v>
          </cell>
          <cell r="E4055">
            <v>56.2</v>
          </cell>
        </row>
        <row r="4056">
          <cell r="D4056" t="str">
            <v>YelmSL095.0G3W001COMM</v>
          </cell>
          <cell r="E4056">
            <v>84.31</v>
          </cell>
        </row>
        <row r="4057">
          <cell r="D4057" t="str">
            <v>YelmSL096.0G1W001SSCOMM</v>
          </cell>
          <cell r="E4057">
            <v>27.82</v>
          </cell>
        </row>
        <row r="4058">
          <cell r="D4058" t="str">
            <v>YelmSP35-COMM</v>
          </cell>
          <cell r="E4058">
            <v>11.73</v>
          </cell>
        </row>
        <row r="4059">
          <cell r="D4059" t="str">
            <v>YelmSP65-COMM</v>
          </cell>
          <cell r="E4059">
            <v>15.38</v>
          </cell>
        </row>
        <row r="4060">
          <cell r="D4060" t="str">
            <v>YelmSP95-COMM</v>
          </cell>
          <cell r="E4060">
            <v>19.03</v>
          </cell>
        </row>
        <row r="4061">
          <cell r="D4061" t="str">
            <v>YelmTIRE-COMM</v>
          </cell>
          <cell r="E4061">
            <v>10.23</v>
          </cell>
        </row>
        <row r="4062">
          <cell r="D4062" t="str">
            <v>YelmTIRELG-COMM</v>
          </cell>
          <cell r="E4062">
            <v>10.23</v>
          </cell>
        </row>
        <row r="4063">
          <cell r="D4063" t="str">
            <v>YelmTIRESM-COMM</v>
          </cell>
          <cell r="E4063">
            <v>10.23</v>
          </cell>
        </row>
        <row r="4064">
          <cell r="D4064" t="str">
            <v>YelmWI1-COMM</v>
          </cell>
          <cell r="E4064">
            <v>1.95</v>
          </cell>
        </row>
        <row r="4065">
          <cell r="D4065" t="str">
            <v>YelmWI2-COMM</v>
          </cell>
          <cell r="E4065">
            <v>3.59</v>
          </cell>
        </row>
        <row r="4066">
          <cell r="D4066" t="str">
            <v>YelmWI3-COMM</v>
          </cell>
          <cell r="E4066">
            <v>5.24</v>
          </cell>
        </row>
        <row r="4067">
          <cell r="D4067" t="str">
            <v>YelmWI4-COMM</v>
          </cell>
          <cell r="E4067">
            <v>6.88</v>
          </cell>
        </row>
        <row r="4068">
          <cell r="D4068" t="str">
            <v>YelmWI5-COMM</v>
          </cell>
          <cell r="E4068">
            <v>8.5299999999999994</v>
          </cell>
        </row>
        <row r="4069">
          <cell r="D4069" t="str">
            <v>YelmWI6-COMM</v>
          </cell>
          <cell r="E4069">
            <v>10.18</v>
          </cell>
        </row>
        <row r="4070">
          <cell r="D4070" t="str">
            <v>YelmWI7-COMM</v>
          </cell>
          <cell r="E4070">
            <v>11.82</v>
          </cell>
        </row>
        <row r="4071">
          <cell r="D4071" t="str">
            <v>YelmWI8-COMM</v>
          </cell>
          <cell r="E4071">
            <v>13.47</v>
          </cell>
        </row>
        <row r="4072">
          <cell r="D4072" t="str">
            <v>YelmWI9-COMM</v>
          </cell>
          <cell r="E4072">
            <v>15.11</v>
          </cell>
        </row>
        <row r="4073">
          <cell r="D4073" t="str">
            <v>YelmCOMMERCIAL RECYCLE</v>
          </cell>
          <cell r="E4073" t="str">
            <v>Billcycle</v>
          </cell>
        </row>
        <row r="4074">
          <cell r="D4074" t="str">
            <v>YelmBULKOCC-COMM</v>
          </cell>
          <cell r="E4074">
            <v>12</v>
          </cell>
        </row>
        <row r="4075">
          <cell r="D4075" t="str">
            <v>YelmCANCOUNTREC-COMM</v>
          </cell>
          <cell r="E4075">
            <v>4.8499999999999996</v>
          </cell>
        </row>
        <row r="4076">
          <cell r="D4076" t="str">
            <v>YelmCLEAN1.5REC-COMM</v>
          </cell>
          <cell r="E4076">
            <v>24.89</v>
          </cell>
        </row>
        <row r="4077">
          <cell r="D4077" t="str">
            <v>YelmCLEAN1REC-COMM</v>
          </cell>
          <cell r="E4077">
            <v>24.89</v>
          </cell>
        </row>
        <row r="4078">
          <cell r="D4078" t="str">
            <v>YelmCLEAN2REC-COMM</v>
          </cell>
          <cell r="E4078">
            <v>24.89</v>
          </cell>
        </row>
        <row r="4079">
          <cell r="D4079" t="str">
            <v>YelmCLEAN3REC-COMM</v>
          </cell>
          <cell r="E4079">
            <v>24.89</v>
          </cell>
        </row>
        <row r="4080">
          <cell r="D4080" t="str">
            <v>YelmCLEAN4REC-COMM</v>
          </cell>
          <cell r="E4080">
            <v>40.43</v>
          </cell>
        </row>
        <row r="4081">
          <cell r="D4081" t="str">
            <v>YelmCLEAN5REC-COMM</v>
          </cell>
          <cell r="E4081">
            <v>46.73</v>
          </cell>
        </row>
        <row r="4082">
          <cell r="D4082" t="str">
            <v>YelmCLEAN64REC-COMM</v>
          </cell>
          <cell r="E4082">
            <v>23.1</v>
          </cell>
        </row>
        <row r="4083">
          <cell r="D4083" t="str">
            <v>YelmCLEAN6REC-COMM</v>
          </cell>
          <cell r="E4083">
            <v>51.98</v>
          </cell>
        </row>
        <row r="4084">
          <cell r="D4084" t="str">
            <v>YelmCLEAN96REC-COMM</v>
          </cell>
          <cell r="E4084">
            <v>23.1</v>
          </cell>
        </row>
        <row r="4085">
          <cell r="D4085" t="str">
            <v>YelmCLEANRECOVER1.5-COMM</v>
          </cell>
          <cell r="E4085">
            <v>50.85</v>
          </cell>
        </row>
        <row r="4086">
          <cell r="D4086" t="str">
            <v>YelmCLEANRECOVER1-COMM</v>
          </cell>
          <cell r="E4086">
            <v>44.97</v>
          </cell>
        </row>
        <row r="4087">
          <cell r="D4087" t="str">
            <v>YelmCLEANRECOVER2-COMM</v>
          </cell>
          <cell r="E4087">
            <v>57.02</v>
          </cell>
        </row>
        <row r="4088">
          <cell r="D4088" t="str">
            <v>YelmCLEANRECOVER3-COMM</v>
          </cell>
          <cell r="E4088">
            <v>75.84</v>
          </cell>
        </row>
        <row r="4089">
          <cell r="D4089" t="str">
            <v>YelmCLEANRECOVER4-COMM</v>
          </cell>
          <cell r="E4089">
            <v>94.65</v>
          </cell>
        </row>
        <row r="4090">
          <cell r="D4090" t="str">
            <v>YelmCLEANRECOVER5-COMM</v>
          </cell>
          <cell r="E4090">
            <v>114.45</v>
          </cell>
        </row>
        <row r="4091">
          <cell r="D4091" t="str">
            <v>YelmCLEANRECOVER64-COMM</v>
          </cell>
          <cell r="E4091">
            <v>42.39</v>
          </cell>
        </row>
        <row r="4092">
          <cell r="D4092" t="str">
            <v>YelmCLEANRECOVER6-COMM</v>
          </cell>
          <cell r="E4092">
            <v>0</v>
          </cell>
        </row>
        <row r="4093">
          <cell r="D4093" t="str">
            <v>YelmCLEANRECOVER96-COMM</v>
          </cell>
          <cell r="E4093">
            <v>42.39</v>
          </cell>
        </row>
        <row r="4094">
          <cell r="D4094" t="str">
            <v>YelmEP1.5OCC-COMM</v>
          </cell>
          <cell r="E4094">
            <v>72.099999999999994</v>
          </cell>
        </row>
        <row r="4095">
          <cell r="D4095" t="str">
            <v>YelmEP1.5PAPER-COMM</v>
          </cell>
          <cell r="E4095">
            <v>69.7</v>
          </cell>
        </row>
        <row r="4096">
          <cell r="D4096" t="str">
            <v>YelmEP1.5SSR-COMM</v>
          </cell>
          <cell r="E4096">
            <v>101.94</v>
          </cell>
        </row>
        <row r="4097">
          <cell r="D4097" t="str">
            <v>YelmEP1OCC-COMM</v>
          </cell>
          <cell r="E4097">
            <v>65.099999999999994</v>
          </cell>
        </row>
        <row r="4098">
          <cell r="D4098" t="str">
            <v>YelmEP1PAPER-COMM</v>
          </cell>
          <cell r="E4098">
            <v>45.56</v>
          </cell>
        </row>
        <row r="4099">
          <cell r="D4099" t="str">
            <v>YelmEP1SSR-COMM</v>
          </cell>
          <cell r="E4099">
            <v>84.26</v>
          </cell>
        </row>
        <row r="4100">
          <cell r="D4100" t="str">
            <v>YelmEP2OCC-COMM</v>
          </cell>
          <cell r="E4100">
            <v>87.1</v>
          </cell>
        </row>
        <row r="4101">
          <cell r="D4101" t="str">
            <v>YelmEP2PAPER-COMM</v>
          </cell>
          <cell r="E4101">
            <v>75.849999999999994</v>
          </cell>
        </row>
        <row r="4102">
          <cell r="D4102" t="str">
            <v>YelmEP2SSR-COMM</v>
          </cell>
          <cell r="E4102">
            <v>126.5</v>
          </cell>
        </row>
        <row r="4103">
          <cell r="D4103" t="str">
            <v>YelmEP3OCC-COMM</v>
          </cell>
          <cell r="E4103">
            <v>110.1</v>
          </cell>
        </row>
        <row r="4104">
          <cell r="D4104" t="str">
            <v>YelmEP4OCC-COMM</v>
          </cell>
          <cell r="E4104">
            <v>136.1</v>
          </cell>
        </row>
        <row r="4105">
          <cell r="D4105" t="str">
            <v>YelmEP5OCC-COMM</v>
          </cell>
          <cell r="E4105">
            <v>155.1</v>
          </cell>
        </row>
        <row r="4106">
          <cell r="D4106" t="str">
            <v>YelmEP64SS-COMM</v>
          </cell>
          <cell r="E4106">
            <v>43.26</v>
          </cell>
        </row>
        <row r="4107">
          <cell r="D4107" t="str">
            <v>YelmEP6OCC-COMM</v>
          </cell>
          <cell r="E4107">
            <v>175.1</v>
          </cell>
        </row>
        <row r="4108">
          <cell r="D4108" t="str">
            <v>YelmEP96GLASS-COMM</v>
          </cell>
          <cell r="E4108">
            <v>45.15</v>
          </cell>
        </row>
        <row r="4109">
          <cell r="D4109" t="str">
            <v>YelmEP96PAPER-COMM</v>
          </cell>
          <cell r="E4109">
            <v>35.33</v>
          </cell>
        </row>
        <row r="4110">
          <cell r="D4110" t="str">
            <v>YelmEP96SSR-COMM</v>
          </cell>
          <cell r="E4110">
            <v>43.26</v>
          </cell>
        </row>
        <row r="4111">
          <cell r="D4111" t="str">
            <v>YelmEXTRA1.5PAPER-COMM</v>
          </cell>
          <cell r="E4111">
            <v>20.52</v>
          </cell>
        </row>
        <row r="4112">
          <cell r="D4112" t="str">
            <v>YelmEXTRA1.5SS-COMM</v>
          </cell>
          <cell r="E4112">
            <v>21.24</v>
          </cell>
        </row>
        <row r="4113">
          <cell r="D4113" t="str">
            <v>YelmEXTRA1PAPER-COMM</v>
          </cell>
          <cell r="E4113">
            <v>14.04</v>
          </cell>
        </row>
        <row r="4114">
          <cell r="D4114" t="str">
            <v>YelmEXTRA1SS-COMM</v>
          </cell>
          <cell r="E4114">
            <v>16.600000000000001</v>
          </cell>
        </row>
        <row r="4115">
          <cell r="D4115" t="str">
            <v>YelmEXTRA2PAPER-COMM</v>
          </cell>
          <cell r="E4115">
            <v>25.37</v>
          </cell>
        </row>
        <row r="4116">
          <cell r="D4116" t="str">
            <v>YelmEXTRA2SS-COMM</v>
          </cell>
          <cell r="E4116">
            <v>27.69</v>
          </cell>
        </row>
        <row r="4117">
          <cell r="D4117" t="str">
            <v>YelmEXTRA96FOOD-COMM</v>
          </cell>
          <cell r="E4117">
            <v>10.59</v>
          </cell>
        </row>
        <row r="4118">
          <cell r="D4118" t="str">
            <v>YelmEXTRA96GLS-COMM</v>
          </cell>
          <cell r="E4118">
            <v>24.15</v>
          </cell>
        </row>
        <row r="4119">
          <cell r="D4119" t="str">
            <v>YelmEXTRA96PAPER-COMM</v>
          </cell>
          <cell r="E4119">
            <v>7.02</v>
          </cell>
        </row>
        <row r="4120">
          <cell r="D4120" t="str">
            <v>YelmEXTRA96SS-COMM</v>
          </cell>
          <cell r="E4120">
            <v>8.3000000000000007</v>
          </cell>
        </row>
        <row r="4121">
          <cell r="D4121" t="str">
            <v>YelmEXTRAYDGRECOCC-COMM</v>
          </cell>
          <cell r="E4121">
            <v>10</v>
          </cell>
        </row>
        <row r="4122">
          <cell r="D4122" t="str">
            <v>YelmFL001.0Y1M001BOCC</v>
          </cell>
          <cell r="E4122">
            <v>42</v>
          </cell>
        </row>
        <row r="4123">
          <cell r="D4123" t="str">
            <v>YelmFL001.0Y1M001SS</v>
          </cell>
          <cell r="E4123">
            <v>63.26</v>
          </cell>
        </row>
        <row r="4124">
          <cell r="D4124" t="str">
            <v>YelmFL001.0Y1W001BOCC</v>
          </cell>
          <cell r="E4124">
            <v>42</v>
          </cell>
        </row>
        <row r="4125">
          <cell r="D4125" t="str">
            <v>YelmFL001.0Y1W001SS</v>
          </cell>
          <cell r="E4125">
            <v>79.08</v>
          </cell>
        </row>
        <row r="4126">
          <cell r="D4126" t="str">
            <v>YelmFL001.0Y2W001BOCC</v>
          </cell>
          <cell r="E4126">
            <v>70</v>
          </cell>
        </row>
        <row r="4127">
          <cell r="D4127" t="str">
            <v>YelmFL001.0Y3W001BOCC</v>
          </cell>
          <cell r="E4127">
            <v>101</v>
          </cell>
        </row>
        <row r="4128">
          <cell r="D4128" t="str">
            <v>YelmFL001.0Y4W001BOCC</v>
          </cell>
          <cell r="E4128">
            <v>133</v>
          </cell>
        </row>
        <row r="4129">
          <cell r="D4129" t="str">
            <v>YelmFL001.0Y5W001BOCC</v>
          </cell>
          <cell r="E4129">
            <v>164</v>
          </cell>
        </row>
        <row r="4130">
          <cell r="D4130" t="str">
            <v>YelmFL001.0YEO001BOCC</v>
          </cell>
          <cell r="E4130">
            <v>42</v>
          </cell>
        </row>
        <row r="4131">
          <cell r="D4131" t="str">
            <v>YelmFL001.0YEO001SS</v>
          </cell>
          <cell r="E4131">
            <v>63.26</v>
          </cell>
        </row>
        <row r="4132">
          <cell r="D4132" t="str">
            <v>YelmFL001.5Y1M001BOCC</v>
          </cell>
          <cell r="E4132">
            <v>49</v>
          </cell>
        </row>
        <row r="4133">
          <cell r="D4133" t="str">
            <v>YelmFL001.5Y1M001SS</v>
          </cell>
          <cell r="E4133">
            <v>80.94</v>
          </cell>
        </row>
        <row r="4134">
          <cell r="D4134" t="str">
            <v>YelmFL001.5Y1W001BOCC</v>
          </cell>
          <cell r="E4134">
            <v>49</v>
          </cell>
        </row>
        <row r="4135">
          <cell r="D4135" t="str">
            <v>YelmFL001.5Y1W001GW</v>
          </cell>
          <cell r="E4135">
            <v>65</v>
          </cell>
        </row>
        <row r="4136">
          <cell r="D4136" t="str">
            <v>YelmFL001.5Y1W001SS</v>
          </cell>
          <cell r="E4136">
            <v>101.18</v>
          </cell>
        </row>
        <row r="4137">
          <cell r="D4137" t="str">
            <v>YelmFL001.5Y2W001BOCC</v>
          </cell>
          <cell r="E4137">
            <v>89</v>
          </cell>
        </row>
        <row r="4138">
          <cell r="D4138" t="str">
            <v>YelmFL001.5Y3W001BOCC</v>
          </cell>
          <cell r="E4138">
            <v>129</v>
          </cell>
        </row>
        <row r="4139">
          <cell r="D4139" t="str">
            <v>YelmFL001.5Y4W001BOCC</v>
          </cell>
          <cell r="E4139">
            <v>168</v>
          </cell>
        </row>
        <row r="4140">
          <cell r="D4140" t="str">
            <v>YelmFL001.5Y5W001BOCC</v>
          </cell>
          <cell r="E4140">
            <v>208</v>
          </cell>
        </row>
        <row r="4141">
          <cell r="D4141" t="str">
            <v>YelmFL001.5YEO001BOCC</v>
          </cell>
          <cell r="E4141">
            <v>49</v>
          </cell>
        </row>
        <row r="4142">
          <cell r="D4142" t="str">
            <v>YelmFL001.5YEO001GW</v>
          </cell>
          <cell r="E4142">
            <v>47.45</v>
          </cell>
        </row>
        <row r="4143">
          <cell r="D4143" t="str">
            <v>YelmFL001.5YEO001SS</v>
          </cell>
          <cell r="E4143">
            <v>80.94</v>
          </cell>
        </row>
        <row r="4144">
          <cell r="D4144" t="str">
            <v>YelmFL002.0Y1M001BOCC</v>
          </cell>
          <cell r="E4144">
            <v>64</v>
          </cell>
        </row>
        <row r="4145">
          <cell r="D4145" t="str">
            <v>YelmFL002.0Y1M001SS</v>
          </cell>
          <cell r="E4145">
            <v>105.5</v>
          </cell>
        </row>
        <row r="4146">
          <cell r="D4146" t="str">
            <v>YelmFL002.0Y1W001BOCC</v>
          </cell>
          <cell r="E4146">
            <v>32</v>
          </cell>
        </row>
        <row r="4147">
          <cell r="D4147" t="str">
            <v>YelmFL002.0Y1W001OCC</v>
          </cell>
          <cell r="E4147">
            <v>64</v>
          </cell>
        </row>
        <row r="4148">
          <cell r="D4148" t="str">
            <v>YelmFL002.0Y1W001SS</v>
          </cell>
          <cell r="E4148">
            <v>131.88</v>
          </cell>
        </row>
        <row r="4149">
          <cell r="D4149" t="str">
            <v>YelmFL002.0Y2W001BOCC</v>
          </cell>
          <cell r="E4149">
            <v>57</v>
          </cell>
        </row>
        <row r="4150">
          <cell r="D4150" t="str">
            <v>YelmFL002.0Y2W001OCC</v>
          </cell>
          <cell r="E4150">
            <v>114</v>
          </cell>
        </row>
        <row r="4151">
          <cell r="D4151" t="str">
            <v>YelmFL002.0Y2W001SS</v>
          </cell>
          <cell r="E4151">
            <v>263.76</v>
          </cell>
        </row>
        <row r="4152">
          <cell r="D4152" t="str">
            <v>YelmFL002.0Y3W001BOCC</v>
          </cell>
          <cell r="E4152">
            <v>82</v>
          </cell>
        </row>
        <row r="4153">
          <cell r="D4153" t="str">
            <v>YelmFL002.0Y3W001OCC</v>
          </cell>
          <cell r="E4153">
            <v>164</v>
          </cell>
        </row>
        <row r="4154">
          <cell r="D4154" t="str">
            <v>YelmFL002.0Y3W001SS</v>
          </cell>
          <cell r="E4154">
            <v>395.64</v>
          </cell>
        </row>
        <row r="4155">
          <cell r="D4155" t="str">
            <v>YelmFL002.0Y4W001BOCC</v>
          </cell>
          <cell r="E4155">
            <v>107.5</v>
          </cell>
        </row>
        <row r="4156">
          <cell r="D4156" t="str">
            <v>YelmFL002.0Y4W001OCC</v>
          </cell>
          <cell r="E4156">
            <v>215</v>
          </cell>
        </row>
        <row r="4157">
          <cell r="D4157" t="str">
            <v>YelmFL002.0Y5W001BOCC</v>
          </cell>
          <cell r="E4157">
            <v>132.5</v>
          </cell>
        </row>
        <row r="4158">
          <cell r="D4158" t="str">
            <v>YelmFL002.0Y5W001OCC</v>
          </cell>
          <cell r="E4158">
            <v>265</v>
          </cell>
        </row>
        <row r="4159">
          <cell r="D4159" t="str">
            <v>YelmFL002.0YEO001BOCC</v>
          </cell>
          <cell r="E4159">
            <v>64</v>
          </cell>
        </row>
        <row r="4160">
          <cell r="D4160" t="str">
            <v>YelmFL002.0YEO001SS</v>
          </cell>
          <cell r="E4160">
            <v>105.5</v>
          </cell>
        </row>
        <row r="4161">
          <cell r="D4161" t="str">
            <v>YelmFL003.0Y1W001OCC</v>
          </cell>
          <cell r="E4161">
            <v>87</v>
          </cell>
        </row>
        <row r="4162">
          <cell r="D4162" t="str">
            <v>YelmFL003.0Y2W001OCC</v>
          </cell>
          <cell r="E4162">
            <v>161</v>
          </cell>
        </row>
        <row r="4163">
          <cell r="D4163" t="str">
            <v>YelmFL003.0Y3W001OCC</v>
          </cell>
          <cell r="E4163">
            <v>236</v>
          </cell>
        </row>
        <row r="4164">
          <cell r="D4164" t="str">
            <v>YelmFL003.0Y4W001OCC</v>
          </cell>
          <cell r="E4164">
            <v>310</v>
          </cell>
        </row>
        <row r="4165">
          <cell r="D4165" t="str">
            <v>YelmFL003.0Y5W001OCC</v>
          </cell>
          <cell r="E4165">
            <v>384</v>
          </cell>
        </row>
        <row r="4166">
          <cell r="D4166" t="str">
            <v>YelmFL004.0Y1W001OCC</v>
          </cell>
          <cell r="E4166">
            <v>113</v>
          </cell>
        </row>
        <row r="4167">
          <cell r="D4167" t="str">
            <v>YelmFL004.0Y2W001OCC</v>
          </cell>
          <cell r="E4167">
            <v>207</v>
          </cell>
        </row>
        <row r="4168">
          <cell r="D4168" t="str">
            <v>YelmFL004.0Y3W001OCC</v>
          </cell>
          <cell r="E4168">
            <v>301</v>
          </cell>
        </row>
        <row r="4169">
          <cell r="D4169" t="str">
            <v>YelmFL004.0Y4W001OCC</v>
          </cell>
          <cell r="E4169">
            <v>395</v>
          </cell>
        </row>
        <row r="4170">
          <cell r="D4170" t="str">
            <v>YelmFL004.0Y5W001OCC</v>
          </cell>
          <cell r="E4170">
            <v>489</v>
          </cell>
        </row>
        <row r="4171">
          <cell r="D4171" t="str">
            <v>YelmFL005.0Y1M001BOCC</v>
          </cell>
          <cell r="E4171">
            <v>132</v>
          </cell>
        </row>
        <row r="4172">
          <cell r="D4172" t="str">
            <v>YelmFL005.0Y1M001OCC</v>
          </cell>
          <cell r="E4172">
            <v>132</v>
          </cell>
        </row>
        <row r="4173">
          <cell r="D4173" t="str">
            <v>YelmFL005.0Y1W001BOCC</v>
          </cell>
          <cell r="E4173">
            <v>66</v>
          </cell>
        </row>
        <row r="4174">
          <cell r="D4174" t="str">
            <v>YelmFL005.0Y1W001OCC</v>
          </cell>
          <cell r="E4174">
            <v>132</v>
          </cell>
        </row>
        <row r="4175">
          <cell r="D4175" t="str">
            <v>YelmFL005.0Y2W001BOCC</v>
          </cell>
          <cell r="E4175">
            <v>118.5</v>
          </cell>
        </row>
        <row r="4176">
          <cell r="D4176" t="str">
            <v>YelmFL005.0Y2W001OCC</v>
          </cell>
          <cell r="E4176">
            <v>237</v>
          </cell>
        </row>
        <row r="4177">
          <cell r="D4177" t="str">
            <v>YelmFL005.0Y3W001BOCC</v>
          </cell>
          <cell r="E4177">
            <v>171</v>
          </cell>
        </row>
        <row r="4178">
          <cell r="D4178" t="str">
            <v>YelmFL005.0Y3W001OCC</v>
          </cell>
          <cell r="E4178">
            <v>342</v>
          </cell>
        </row>
        <row r="4179">
          <cell r="D4179" t="str">
            <v>YelmFL005.0Y4W001BOCC</v>
          </cell>
          <cell r="E4179">
            <v>223</v>
          </cell>
        </row>
        <row r="4180">
          <cell r="D4180" t="str">
            <v>YelmFL005.0Y4W001OCC</v>
          </cell>
          <cell r="E4180">
            <v>446</v>
          </cell>
        </row>
        <row r="4181">
          <cell r="D4181" t="str">
            <v>YelmFL005.0Y5W001BOCC</v>
          </cell>
          <cell r="E4181">
            <v>262.5</v>
          </cell>
        </row>
        <row r="4182">
          <cell r="D4182" t="str">
            <v>YelmFL005.0Y5W001OCC</v>
          </cell>
          <cell r="E4182">
            <v>525</v>
          </cell>
        </row>
        <row r="4183">
          <cell r="D4183" t="str">
            <v>l096.0g1w</v>
          </cell>
          <cell r="E4183">
            <v>132</v>
          </cell>
        </row>
        <row r="4184">
          <cell r="D4184" t="str">
            <v>YelmFL005.0YEO001OCC</v>
          </cell>
          <cell r="E4184">
            <v>132</v>
          </cell>
        </row>
        <row r="4185">
          <cell r="D4185" t="str">
            <v>YelmFL006.0Y1M001BOCC</v>
          </cell>
          <cell r="E4185">
            <v>151</v>
          </cell>
        </row>
        <row r="4186">
          <cell r="D4186" t="str">
            <v>YelmFL006.0Y1W001BOCC</v>
          </cell>
          <cell r="E4186">
            <v>151</v>
          </cell>
        </row>
        <row r="4187">
          <cell r="D4187" t="str">
            <v>YelmFL006.0Y2W001BOCC</v>
          </cell>
          <cell r="E4187">
            <v>242</v>
          </cell>
        </row>
        <row r="4188">
          <cell r="D4188" t="str">
            <v>YelmFL006.0Y3W001BOCC</v>
          </cell>
          <cell r="E4188">
            <v>411</v>
          </cell>
        </row>
        <row r="4189">
          <cell r="D4189" t="str">
            <v>YelmFL006.0Y4W001BOCC</v>
          </cell>
          <cell r="E4189">
            <v>727</v>
          </cell>
        </row>
        <row r="4190">
          <cell r="D4190" t="str">
            <v>YelmFL006.0Y5W001BOCC</v>
          </cell>
          <cell r="E4190">
            <v>1345</v>
          </cell>
        </row>
        <row r="4191">
          <cell r="D4191" t="str">
            <v>YelmFL006.0YEO001BOCC</v>
          </cell>
          <cell r="E4191">
            <v>151</v>
          </cell>
        </row>
        <row r="4192">
          <cell r="D4192" t="str">
            <v>YelmLCKRECC</v>
          </cell>
          <cell r="E4192">
            <v>5.25</v>
          </cell>
        </row>
        <row r="4193">
          <cell r="D4193" t="str">
            <v>YelmMFNBINS</v>
          </cell>
          <cell r="E4193">
            <v>4.12</v>
          </cell>
        </row>
        <row r="4194">
          <cell r="D4194" t="str">
            <v>YelmMFWBINS</v>
          </cell>
          <cell r="E4194">
            <v>4.12</v>
          </cell>
        </row>
        <row r="4195">
          <cell r="D4195" t="str">
            <v>YelmPALLETS-COMM</v>
          </cell>
          <cell r="E4195">
            <v>10.5</v>
          </cell>
        </row>
        <row r="4196">
          <cell r="D4196" t="str">
            <v>YelmRECDESK</v>
          </cell>
          <cell r="E4196">
            <v>1</v>
          </cell>
        </row>
        <row r="4197">
          <cell r="D4197" t="str">
            <v>YelmRECTOTES</v>
          </cell>
          <cell r="E4197">
            <v>0.5</v>
          </cell>
        </row>
        <row r="4198">
          <cell r="D4198" t="str">
            <v>YelmREDELCOMREC-COMM</v>
          </cell>
          <cell r="E4198">
            <v>50</v>
          </cell>
        </row>
        <row r="4199">
          <cell r="D4199" t="str">
            <v>YelmRELOREC-COMM</v>
          </cell>
          <cell r="E4199">
            <v>0</v>
          </cell>
        </row>
        <row r="4200">
          <cell r="D4200" t="str">
            <v>YelmRENTDAYREC-RO</v>
          </cell>
          <cell r="E4200">
            <v>1.67</v>
          </cell>
        </row>
        <row r="4201">
          <cell r="D4201" t="str">
            <v>YelmRENTRECCNT-COMM</v>
          </cell>
          <cell r="E4201">
            <v>6</v>
          </cell>
        </row>
        <row r="4202">
          <cell r="D4202" t="str">
            <v>YelmRL001.0Y1M001OP</v>
          </cell>
          <cell r="E4202">
            <v>24.56</v>
          </cell>
        </row>
        <row r="4203">
          <cell r="D4203" t="str">
            <v>YelmRL001.0Y1W001OP</v>
          </cell>
          <cell r="E4203">
            <v>60.77</v>
          </cell>
        </row>
        <row r="4204">
          <cell r="D4204" t="str">
            <v>YelmRL001.0YEO001OP</v>
          </cell>
          <cell r="E4204">
            <v>37.979999999999997</v>
          </cell>
        </row>
        <row r="4205">
          <cell r="D4205" t="str">
            <v>YelmRL001.5Y1M001OP</v>
          </cell>
          <cell r="E4205">
            <v>48.7</v>
          </cell>
        </row>
        <row r="4206">
          <cell r="D4206" t="str">
            <v>YelmRL001.5Y1W001OP</v>
          </cell>
          <cell r="E4206">
            <v>88.82</v>
          </cell>
        </row>
        <row r="4207">
          <cell r="D4207" t="str">
            <v>YelmRL001.5YEO001OP</v>
          </cell>
          <cell r="E4207">
            <v>65.739999999999995</v>
          </cell>
        </row>
        <row r="4208">
          <cell r="D4208" t="str">
            <v>YelmRL002.0Y1M001OCC</v>
          </cell>
          <cell r="E4208">
            <v>64</v>
          </cell>
        </row>
        <row r="4209">
          <cell r="D4209" t="str">
            <v>YelmRL002.0Y1M001OP</v>
          </cell>
          <cell r="E4209">
            <v>54.85</v>
          </cell>
        </row>
        <row r="4210">
          <cell r="D4210" t="str">
            <v>YelmRL002.0Y1W001OCC</v>
          </cell>
          <cell r="E4210">
            <v>64</v>
          </cell>
        </row>
        <row r="4211">
          <cell r="D4211" t="str">
            <v>YelmRL002.0Y1W001OP</v>
          </cell>
          <cell r="E4211">
            <v>109.85</v>
          </cell>
        </row>
        <row r="4212">
          <cell r="D4212" t="str">
            <v>YelmRL002.0Y2W001OCC</v>
          </cell>
          <cell r="E4212">
            <v>114</v>
          </cell>
        </row>
        <row r="4213">
          <cell r="D4213" t="str">
            <v>YelmRL002.0Y2W001SS</v>
          </cell>
          <cell r="E4213">
            <v>263.76</v>
          </cell>
        </row>
        <row r="4214">
          <cell r="D4214" t="str">
            <v>YelmRL002.0Y3W001OCC</v>
          </cell>
          <cell r="E4214">
            <v>164</v>
          </cell>
        </row>
        <row r="4215">
          <cell r="D4215" t="str">
            <v>YelmRL002.0Y4W001OCC</v>
          </cell>
          <cell r="E4215">
            <v>215</v>
          </cell>
        </row>
        <row r="4216">
          <cell r="D4216" t="str">
            <v>YelmRL002.0Y5W001OCC</v>
          </cell>
          <cell r="E4216">
            <v>265</v>
          </cell>
        </row>
        <row r="4217">
          <cell r="D4217" t="str">
            <v>YelmRL002.0YEO001OCC</v>
          </cell>
          <cell r="E4217">
            <v>64</v>
          </cell>
        </row>
        <row r="4218">
          <cell r="D4218" t="str">
            <v>YelmRL002.0YEO001OP</v>
          </cell>
          <cell r="E4218">
            <v>81.09</v>
          </cell>
        </row>
        <row r="4219">
          <cell r="D4219" t="str">
            <v>YelmRL065.0G1M001BGLASS</v>
          </cell>
          <cell r="E4219">
            <v>24.15</v>
          </cell>
        </row>
        <row r="4220">
          <cell r="D4220" t="str">
            <v>YelmRL065.0G1M001OPIN</v>
          </cell>
          <cell r="E4220">
            <v>14.33</v>
          </cell>
        </row>
        <row r="4221">
          <cell r="D4221" t="str">
            <v>YelmRL065.0G1M001OPOUT</v>
          </cell>
          <cell r="E4221">
            <v>14.33</v>
          </cell>
        </row>
        <row r="4222">
          <cell r="D4222" t="str">
            <v>YelmRL065.0G1W001BGLASS</v>
          </cell>
          <cell r="E4222">
            <v>34.18</v>
          </cell>
        </row>
        <row r="4223">
          <cell r="D4223" t="str">
            <v>YelmRL065.0G1W001OPIN</v>
          </cell>
          <cell r="E4223">
            <v>22.05</v>
          </cell>
        </row>
        <row r="4224">
          <cell r="D4224" t="str">
            <v>YelmRL065.0G1W001OPOUT</v>
          </cell>
          <cell r="E4224">
            <v>22.05</v>
          </cell>
        </row>
        <row r="4225">
          <cell r="D4225" t="str">
            <v>YelmRL065.0GEO001BGLASS</v>
          </cell>
          <cell r="E4225">
            <v>28.44</v>
          </cell>
        </row>
        <row r="4226">
          <cell r="D4226" t="str">
            <v>YelmRL065.0GEO001OPIN</v>
          </cell>
          <cell r="E4226">
            <v>17.7</v>
          </cell>
        </row>
        <row r="4227">
          <cell r="D4227" t="str">
            <v>YelmRL065.0GEO001OPOUT</v>
          </cell>
          <cell r="E4227">
            <v>17.7</v>
          </cell>
        </row>
        <row r="4228">
          <cell r="D4228" t="str">
            <v>YelmRL095.0G1M001BGLASS</v>
          </cell>
          <cell r="E4228">
            <v>24.15</v>
          </cell>
        </row>
        <row r="4229">
          <cell r="D4229" t="str">
            <v>YelmRL095.0G1W001BGLASS</v>
          </cell>
          <cell r="E4229">
            <v>34.18</v>
          </cell>
        </row>
        <row r="4230">
          <cell r="D4230" t="str">
            <v>YelmRL095.0GEO001BGLASS</v>
          </cell>
          <cell r="E4230">
            <v>28.44</v>
          </cell>
        </row>
        <row r="4231">
          <cell r="D4231" t="str">
            <v>YelmRL096.0G1M001BOCC</v>
          </cell>
          <cell r="E4231">
            <v>42</v>
          </cell>
        </row>
        <row r="4232">
          <cell r="D4232" t="str">
            <v>YelmRL096.0G1M001OPIN</v>
          </cell>
          <cell r="E4232">
            <v>14.33</v>
          </cell>
        </row>
        <row r="4233">
          <cell r="D4233" t="str">
            <v>YelmRL096.0G1M001OPOUT</v>
          </cell>
          <cell r="E4233">
            <v>14.33</v>
          </cell>
        </row>
        <row r="4234">
          <cell r="D4234" t="str">
            <v>YelmRL096.0G1W001BOCC</v>
          </cell>
          <cell r="E4234">
            <v>42</v>
          </cell>
        </row>
        <row r="4235">
          <cell r="D4235" t="str">
            <v>YelmRL096.0G1W001OPIN</v>
          </cell>
          <cell r="E4235">
            <v>22.05</v>
          </cell>
        </row>
        <row r="4236">
          <cell r="D4236" t="str">
            <v>YelmRL096.0G1W001OPOUT</v>
          </cell>
          <cell r="E4236">
            <v>22.05</v>
          </cell>
        </row>
        <row r="4237">
          <cell r="D4237" t="str">
            <v>YelmRL096.0G2W001BOCC</v>
          </cell>
          <cell r="E4237">
            <v>70</v>
          </cell>
        </row>
        <row r="4238">
          <cell r="D4238" t="str">
            <v>YelmRL096.0GEO001BOCC</v>
          </cell>
          <cell r="E4238">
            <v>42</v>
          </cell>
        </row>
        <row r="4239">
          <cell r="D4239" t="str">
            <v>YelmRL096.0GEO001OPIN</v>
          </cell>
          <cell r="E4239">
            <v>17.7</v>
          </cell>
        </row>
        <row r="4240">
          <cell r="D4240" t="str">
            <v>YelmRL096.0GEO001OPOUT</v>
          </cell>
          <cell r="E4240">
            <v>17.7</v>
          </cell>
        </row>
        <row r="4241">
          <cell r="D4241" t="str">
            <v>YelmRTRNTRIPREC-COMM</v>
          </cell>
          <cell r="E4241">
            <v>21</v>
          </cell>
        </row>
        <row r="4242">
          <cell r="D4242" t="str">
            <v>YelmSL064.0G1M001CSS</v>
          </cell>
          <cell r="E4242">
            <v>22.26</v>
          </cell>
        </row>
        <row r="4243">
          <cell r="D4243" t="str">
            <v>YelmSL064.0G1W001CSS</v>
          </cell>
          <cell r="E4243">
            <v>27.82</v>
          </cell>
        </row>
        <row r="4244">
          <cell r="D4244" t="str">
            <v>YelmSL064.0GEO001CSS</v>
          </cell>
          <cell r="E4244">
            <v>22.26</v>
          </cell>
        </row>
        <row r="4245">
          <cell r="D4245" t="str">
            <v>YelmSL096.0G1M001CSS</v>
          </cell>
          <cell r="E4245">
            <v>22.26</v>
          </cell>
        </row>
        <row r="4246">
          <cell r="D4246" t="str">
            <v>YelmSL096.0G1W001CSS</v>
          </cell>
          <cell r="E4246">
            <v>27.82</v>
          </cell>
        </row>
        <row r="4247">
          <cell r="D4247" t="str">
            <v>YelmSL096.0G2W001CSS</v>
          </cell>
          <cell r="E4247">
            <v>55.64</v>
          </cell>
        </row>
        <row r="4248">
          <cell r="D4248" t="str">
            <v>YelmSL096.0GEO001CSS</v>
          </cell>
          <cell r="E4248">
            <v>22.26</v>
          </cell>
        </row>
        <row r="4249">
          <cell r="D4249" t="str">
            <v>YelmTIMECOMREC-COMM</v>
          </cell>
          <cell r="E4249">
            <v>115</v>
          </cell>
        </row>
        <row r="4250">
          <cell r="D4250" t="str">
            <v>YelmWIREC-COMM</v>
          </cell>
          <cell r="E4250">
            <v>7.35</v>
          </cell>
        </row>
        <row r="4251">
          <cell r="D4251" t="str">
            <v>YelmRESIDENTIAL</v>
          </cell>
          <cell r="E4251" t="str">
            <v>Billcycle</v>
          </cell>
        </row>
        <row r="4252">
          <cell r="D4252" t="str">
            <v>YelmDAMAGE-RES</v>
          </cell>
          <cell r="E4252">
            <v>50</v>
          </cell>
        </row>
        <row r="4253">
          <cell r="D4253" t="str">
            <v>YelmDELGWC-RES</v>
          </cell>
          <cell r="E4253">
            <v>24</v>
          </cell>
        </row>
        <row r="4254">
          <cell r="D4254" t="str">
            <v>YelmDRIVEIN1-RES</v>
          </cell>
          <cell r="E4254">
            <v>6.44</v>
          </cell>
        </row>
        <row r="4255">
          <cell r="D4255" t="str">
            <v>YelmDRIVEIN2-RES</v>
          </cell>
          <cell r="E4255">
            <v>9.7100000000000009</v>
          </cell>
        </row>
        <row r="4256">
          <cell r="D4256" t="str">
            <v>YelmDRIVEIN3-RES</v>
          </cell>
          <cell r="E4256">
            <v>12.98</v>
          </cell>
        </row>
        <row r="4257">
          <cell r="D4257" t="str">
            <v>YelmDRIVEIN4-RES</v>
          </cell>
          <cell r="E4257">
            <v>16.25</v>
          </cell>
        </row>
        <row r="4258">
          <cell r="D4258" t="str">
            <v>YelmEXTRAGWC-RES</v>
          </cell>
          <cell r="E4258">
            <v>2.25</v>
          </cell>
        </row>
        <row r="4259">
          <cell r="D4259" t="str">
            <v>YelmEXTRA-RES</v>
          </cell>
          <cell r="E4259">
            <v>3.92</v>
          </cell>
        </row>
        <row r="4260">
          <cell r="D4260" t="str">
            <v>YelmGWRES</v>
          </cell>
          <cell r="E4260">
            <v>7.6</v>
          </cell>
        </row>
        <row r="4261">
          <cell r="D4261" t="str">
            <v>YelmOC-RES</v>
          </cell>
          <cell r="E4261">
            <v>7.81</v>
          </cell>
        </row>
        <row r="4262">
          <cell r="D4262" t="str">
            <v>YelmOS-RES</v>
          </cell>
          <cell r="E4262">
            <v>5.51</v>
          </cell>
        </row>
        <row r="4263">
          <cell r="D4263" t="str">
            <v>YelmOW-RES</v>
          </cell>
          <cell r="E4263">
            <v>5.51</v>
          </cell>
        </row>
        <row r="4264">
          <cell r="D4264" t="str">
            <v>YelmPDBAG-RES</v>
          </cell>
          <cell r="E4264">
            <v>5.09</v>
          </cell>
        </row>
        <row r="4265">
          <cell r="D4265" t="str">
            <v>YelmRECBINONLYR</v>
          </cell>
          <cell r="E4265">
            <v>7.67</v>
          </cell>
        </row>
        <row r="4266">
          <cell r="D4266" t="str">
            <v>YelmRECPROGADJ-RES</v>
          </cell>
          <cell r="E4266">
            <v>6.67</v>
          </cell>
        </row>
        <row r="4267">
          <cell r="D4267" t="str">
            <v>YelmRECVALRES</v>
          </cell>
          <cell r="E4267">
            <v>1.95</v>
          </cell>
        </row>
        <row r="4268">
          <cell r="D4268" t="str">
            <v>YelmREDELGW-RES</v>
          </cell>
          <cell r="E4268">
            <v>16.8</v>
          </cell>
        </row>
        <row r="4269">
          <cell r="D4269" t="str">
            <v>YelmREDELREC-RES</v>
          </cell>
          <cell r="E4269">
            <v>17.93</v>
          </cell>
        </row>
        <row r="4270">
          <cell r="D4270" t="str">
            <v>YelmREDEL-RES</v>
          </cell>
          <cell r="E4270">
            <v>17.190000000000001</v>
          </cell>
        </row>
        <row r="4271">
          <cell r="D4271" t="str">
            <v>YelmREINSTATE-RES</v>
          </cell>
          <cell r="E4271">
            <v>11.25</v>
          </cell>
        </row>
        <row r="4272">
          <cell r="D4272" t="str">
            <v>YelmRL020.0G1W001</v>
          </cell>
          <cell r="E4272">
            <v>9.5299999999999994</v>
          </cell>
        </row>
        <row r="4273">
          <cell r="D4273" t="str">
            <v>YelmRL032.0G1M001</v>
          </cell>
          <cell r="E4273">
            <v>6.6</v>
          </cell>
        </row>
        <row r="4274">
          <cell r="D4274" t="str">
            <v>YelmRL032.0G1W001</v>
          </cell>
          <cell r="E4274">
            <v>13.52</v>
          </cell>
        </row>
        <row r="4275">
          <cell r="D4275" t="str">
            <v>YelmRL032.0G1W001LL</v>
          </cell>
          <cell r="E4275">
            <v>13.52</v>
          </cell>
        </row>
        <row r="4276">
          <cell r="D4276" t="str">
            <v>YelmRL032.0G1W002</v>
          </cell>
          <cell r="E4276">
            <v>20.399999999999999</v>
          </cell>
        </row>
        <row r="4277">
          <cell r="D4277" t="str">
            <v>YelmRL032.0G1W002LL</v>
          </cell>
          <cell r="E4277">
            <v>15.96</v>
          </cell>
        </row>
        <row r="4278">
          <cell r="D4278" t="str">
            <v>YelmRL032.0G1W003</v>
          </cell>
          <cell r="E4278">
            <v>29.12</v>
          </cell>
        </row>
        <row r="4279">
          <cell r="D4279" t="str">
            <v>YelmRL032.0G1W004</v>
          </cell>
          <cell r="E4279">
            <v>36.99</v>
          </cell>
        </row>
        <row r="4280">
          <cell r="D4280" t="str">
            <v>YelmRTRNCART65-RES</v>
          </cell>
          <cell r="E4280">
            <v>5.88</v>
          </cell>
        </row>
        <row r="4281">
          <cell r="D4281" t="str">
            <v>YelmRTRNCART95-RES</v>
          </cell>
          <cell r="E4281">
            <v>5.88</v>
          </cell>
        </row>
        <row r="4282">
          <cell r="D4282" t="str">
            <v>YelmRTRNCART-RES</v>
          </cell>
          <cell r="E4282">
            <v>5.88</v>
          </cell>
        </row>
        <row r="4283">
          <cell r="D4283" t="str">
            <v>YelmRTRNTRIPGW-RES</v>
          </cell>
          <cell r="E4283">
            <v>5.75</v>
          </cell>
        </row>
        <row r="4284">
          <cell r="D4284" t="str">
            <v>YelmRTRNTRIPREC-RES</v>
          </cell>
          <cell r="E4284">
            <v>6.14</v>
          </cell>
        </row>
        <row r="4285">
          <cell r="D4285" t="str">
            <v>YelmRTRNTRIP-RES</v>
          </cell>
          <cell r="E4285">
            <v>5.88</v>
          </cell>
        </row>
        <row r="4286">
          <cell r="D4286" t="str">
            <v>YelmSL020.0G1W001</v>
          </cell>
          <cell r="E4286">
            <v>9.5299999999999994</v>
          </cell>
        </row>
        <row r="4287">
          <cell r="D4287" t="str">
            <v>YelmSL035.0G1M001</v>
          </cell>
          <cell r="E4287">
            <v>6.6</v>
          </cell>
        </row>
        <row r="4288">
          <cell r="D4288" t="str">
            <v>YelmSL035.0G1W001</v>
          </cell>
          <cell r="E4288">
            <v>13.55</v>
          </cell>
        </row>
        <row r="4289">
          <cell r="D4289" t="str">
            <v>YelmSL064.0G1W001RECR</v>
          </cell>
          <cell r="E4289">
            <v>6.22</v>
          </cell>
        </row>
        <row r="4290">
          <cell r="D4290" t="str">
            <v>YelmSL065.0G1M001</v>
          </cell>
          <cell r="E4290">
            <v>7.93</v>
          </cell>
        </row>
        <row r="4291">
          <cell r="D4291" t="str">
            <v>YelmSL065.0G1W001</v>
          </cell>
          <cell r="E4291">
            <v>20.399999999999999</v>
          </cell>
        </row>
        <row r="4292">
          <cell r="D4292" t="str">
            <v>YelmSL095.0G1M001</v>
          </cell>
          <cell r="E4292">
            <v>10.02</v>
          </cell>
        </row>
        <row r="4293">
          <cell r="D4293" t="str">
            <v>YelmSL095.0G1W001</v>
          </cell>
          <cell r="E4293">
            <v>28.53</v>
          </cell>
        </row>
        <row r="4294">
          <cell r="D4294" t="str">
            <v>YelmSP20-RES</v>
          </cell>
          <cell r="E4294">
            <v>11.73</v>
          </cell>
        </row>
        <row r="4295">
          <cell r="D4295" t="str">
            <v>YelmSP32-RES</v>
          </cell>
          <cell r="E4295">
            <v>11.73</v>
          </cell>
        </row>
        <row r="4296">
          <cell r="D4296" t="str">
            <v>YelmSP35-RES</v>
          </cell>
          <cell r="E4296">
            <v>11.73</v>
          </cell>
        </row>
        <row r="4297">
          <cell r="D4297" t="str">
            <v>YelmSP65-RES</v>
          </cell>
          <cell r="E4297">
            <v>15.38</v>
          </cell>
        </row>
        <row r="4298">
          <cell r="D4298" t="str">
            <v>YelmSP95-RES</v>
          </cell>
          <cell r="E4298">
            <v>19.03</v>
          </cell>
        </row>
        <row r="4299">
          <cell r="D4299" t="str">
            <v>YelmSPGW-RES</v>
          </cell>
          <cell r="E4299">
            <v>10.6</v>
          </cell>
        </row>
        <row r="4300">
          <cell r="D4300" t="str">
            <v>YelmSPREC-RES</v>
          </cell>
          <cell r="E4300">
            <v>11.73</v>
          </cell>
        </row>
        <row r="4301">
          <cell r="D4301" t="str">
            <v>YelmTIMERL-RES</v>
          </cell>
          <cell r="E4301">
            <v>73.66</v>
          </cell>
        </row>
        <row r="4302">
          <cell r="D4302" t="str">
            <v>YelmTIMESL-RES</v>
          </cell>
          <cell r="E4302">
            <v>83.89</v>
          </cell>
        </row>
        <row r="4303">
          <cell r="D4303" t="str">
            <v>YelmTIRELG-RES</v>
          </cell>
          <cell r="E4303">
            <v>10.23</v>
          </cell>
        </row>
        <row r="4304">
          <cell r="D4304" t="str">
            <v>YelmTIRESM-RES</v>
          </cell>
          <cell r="E4304">
            <v>10.23</v>
          </cell>
        </row>
        <row r="4305">
          <cell r="D4305" t="str">
            <v>YelmWI1-RES</v>
          </cell>
          <cell r="E4305">
            <v>1.94</v>
          </cell>
        </row>
        <row r="4306">
          <cell r="D4306" t="str">
            <v>YelmWI2-RES</v>
          </cell>
          <cell r="E4306">
            <v>3.58</v>
          </cell>
        </row>
        <row r="4307">
          <cell r="D4307" t="str">
            <v>YelmWI3-RES</v>
          </cell>
          <cell r="E4307">
            <v>5.22</v>
          </cell>
        </row>
        <row r="4308">
          <cell r="D4308" t="str">
            <v>YelmWI4-RES</v>
          </cell>
          <cell r="E4308">
            <v>6.86</v>
          </cell>
        </row>
        <row r="4309">
          <cell r="D4309" t="str">
            <v>YelmWI5-RES</v>
          </cell>
          <cell r="E4309">
            <v>8.5</v>
          </cell>
        </row>
        <row r="4310">
          <cell r="D4310" t="str">
            <v>YelmWI6-RES</v>
          </cell>
          <cell r="E4310">
            <v>10.14</v>
          </cell>
        </row>
        <row r="4311">
          <cell r="D4311" t="str">
            <v>YelmWI7-RES</v>
          </cell>
          <cell r="E4311">
            <v>11.78</v>
          </cell>
        </row>
        <row r="4312">
          <cell r="D4312" t="str">
            <v>YelmWI8-RES</v>
          </cell>
          <cell r="E4312">
            <v>13.42</v>
          </cell>
        </row>
        <row r="4313">
          <cell r="D4313" t="str">
            <v>YelmWI9-RES</v>
          </cell>
          <cell r="E4313">
            <v>15.06</v>
          </cell>
        </row>
        <row r="4314">
          <cell r="D4314" t="str">
            <v>YelmXMAS</v>
          </cell>
          <cell r="E4314">
            <v>3.92</v>
          </cell>
        </row>
        <row r="4315">
          <cell r="D4315" t="str">
            <v>YelmROLLOFF</v>
          </cell>
          <cell r="E4315" t="str">
            <v>Billcycle</v>
          </cell>
        </row>
        <row r="4316">
          <cell r="D4316" t="str">
            <v>YelmACCESS-RO</v>
          </cell>
          <cell r="E4316">
            <v>2.84</v>
          </cell>
        </row>
        <row r="4317">
          <cell r="D4317" t="str">
            <v>YelmCLEAN10-RO</v>
          </cell>
          <cell r="E4317">
            <v>76.7</v>
          </cell>
        </row>
        <row r="4318">
          <cell r="D4318" t="str">
            <v>YelmCLEAN20-RO</v>
          </cell>
          <cell r="E4318">
            <v>153.4</v>
          </cell>
        </row>
        <row r="4319">
          <cell r="D4319" t="str">
            <v>YelmCLEAN30-RO</v>
          </cell>
          <cell r="E4319">
            <v>230.1</v>
          </cell>
        </row>
        <row r="4320">
          <cell r="D4320" t="str">
            <v>YelmCLEAN40-RO</v>
          </cell>
          <cell r="E4320">
            <v>306.8</v>
          </cell>
        </row>
        <row r="4321">
          <cell r="D4321" t="str">
            <v>YelmDEL19.5TEMP-RO</v>
          </cell>
          <cell r="E4321">
            <v>76.73</v>
          </cell>
        </row>
        <row r="4322">
          <cell r="D4322" t="str">
            <v>YelmDEL20TEMP-RO</v>
          </cell>
          <cell r="E4322">
            <v>76.73</v>
          </cell>
        </row>
        <row r="4323">
          <cell r="D4323" t="str">
            <v>YelmDEL30TEMP-RO</v>
          </cell>
          <cell r="E4323">
            <v>76.73</v>
          </cell>
        </row>
        <row r="4324">
          <cell r="D4324" t="str">
            <v>YelmDEL40TEMP-RO</v>
          </cell>
          <cell r="E4324">
            <v>76.73</v>
          </cell>
        </row>
        <row r="4325">
          <cell r="D4325" t="str">
            <v>YelmDELREC-RO</v>
          </cell>
          <cell r="E4325">
            <v>77</v>
          </cell>
        </row>
        <row r="4326">
          <cell r="D4326" t="str">
            <v>YelmDISCO-CP</v>
          </cell>
          <cell r="E4326">
            <v>2.84</v>
          </cell>
        </row>
        <row r="4327">
          <cell r="D4327" t="str">
            <v>YelmDISPCONTOCC-RO</v>
          </cell>
          <cell r="E4327">
            <v>119</v>
          </cell>
        </row>
        <row r="4328">
          <cell r="D4328" t="str">
            <v>YelmDISPFOOD-RO</v>
          </cell>
          <cell r="E4328">
            <v>37</v>
          </cell>
        </row>
        <row r="4329">
          <cell r="D4329" t="str">
            <v>YelmDISP-RO</v>
          </cell>
          <cell r="E4329">
            <v>119</v>
          </cell>
        </row>
        <row r="4330">
          <cell r="D4330" t="str">
            <v>YelmEXWGHTREC-RO</v>
          </cell>
          <cell r="E4330">
            <v>0.2</v>
          </cell>
        </row>
        <row r="4331">
          <cell r="D4331" t="str">
            <v>YelmEXWGHT-RO</v>
          </cell>
          <cell r="E4331">
            <v>0.14000000000000001</v>
          </cell>
        </row>
        <row r="4332">
          <cell r="D4332" t="str">
            <v>YelmFINAL19.5REC-RO</v>
          </cell>
          <cell r="E4332">
            <v>129</v>
          </cell>
        </row>
        <row r="4333">
          <cell r="D4333" t="str">
            <v>YelmFINAL19.5-RO</v>
          </cell>
          <cell r="E4333">
            <v>111.51</v>
          </cell>
        </row>
        <row r="4334">
          <cell r="D4334" t="str">
            <v>YelmFINAL19.5TEMP-RO</v>
          </cell>
          <cell r="E4334">
            <v>111.51</v>
          </cell>
        </row>
        <row r="4335">
          <cell r="D4335" t="str">
            <v>YelmFINAL20-RO</v>
          </cell>
          <cell r="E4335">
            <v>111.51</v>
          </cell>
        </row>
        <row r="4336">
          <cell r="D4336" t="str">
            <v>YelmFINAL20TEMP-RO</v>
          </cell>
          <cell r="E4336">
            <v>111.51</v>
          </cell>
        </row>
        <row r="4337">
          <cell r="D4337" t="str">
            <v>YelmFINAL30-RO</v>
          </cell>
          <cell r="E4337">
            <v>119.69</v>
          </cell>
        </row>
        <row r="4338">
          <cell r="D4338" t="str">
            <v>YelmFINAL30TEMP-RO</v>
          </cell>
          <cell r="E4338">
            <v>119.69</v>
          </cell>
        </row>
        <row r="4339">
          <cell r="D4339" t="str">
            <v>YelmFINAL40-RO</v>
          </cell>
          <cell r="E4339">
            <v>130.94</v>
          </cell>
        </row>
        <row r="4340">
          <cell r="D4340" t="str">
            <v>YelmFINAL40TEMP-RO</v>
          </cell>
          <cell r="E4340">
            <v>130.94</v>
          </cell>
        </row>
        <row r="4341">
          <cell r="D4341" t="str">
            <v>YelmFINAL50-RO</v>
          </cell>
          <cell r="E4341">
            <v>150.38</v>
          </cell>
        </row>
        <row r="4342">
          <cell r="D4342" t="str">
            <v>YelmFINAL50TEMP-RO</v>
          </cell>
          <cell r="E4342">
            <v>150.38</v>
          </cell>
        </row>
        <row r="4343">
          <cell r="D4343" t="str">
            <v>YelmHAUL10-CP</v>
          </cell>
          <cell r="E4343">
            <v>117.65</v>
          </cell>
        </row>
        <row r="4344">
          <cell r="D4344" t="str">
            <v>YelmHAUL10REC-RO</v>
          </cell>
          <cell r="E4344">
            <v>129</v>
          </cell>
        </row>
        <row r="4345">
          <cell r="D4345" t="str">
            <v>YelmHAUL15-CP</v>
          </cell>
          <cell r="E4345">
            <v>128.9</v>
          </cell>
        </row>
        <row r="4346">
          <cell r="D4346" t="str">
            <v>YelmHAUL19.5REC-RO</v>
          </cell>
          <cell r="E4346">
            <v>129</v>
          </cell>
        </row>
        <row r="4347">
          <cell r="D4347" t="str">
            <v>YelmHAUL19.5-RO</v>
          </cell>
          <cell r="E4347">
            <v>111.51</v>
          </cell>
        </row>
        <row r="4348">
          <cell r="D4348" t="str">
            <v>YelmHAUL19.5TEMP-RO</v>
          </cell>
          <cell r="E4348">
            <v>111.51</v>
          </cell>
        </row>
        <row r="4349">
          <cell r="D4349" t="str">
            <v>YelmHAUL20-CP</v>
          </cell>
          <cell r="E4349">
            <v>148.34</v>
          </cell>
        </row>
        <row r="4350">
          <cell r="D4350" t="str">
            <v>YelmHAUL20CUST-RO</v>
          </cell>
          <cell r="E4350">
            <v>111.51</v>
          </cell>
        </row>
        <row r="4351">
          <cell r="D4351" t="str">
            <v>YelmHAUL20REC-CP</v>
          </cell>
          <cell r="E4351">
            <v>129</v>
          </cell>
        </row>
        <row r="4352">
          <cell r="D4352" t="str">
            <v>YelmHAUL20REC-RO</v>
          </cell>
          <cell r="E4352">
            <v>129</v>
          </cell>
        </row>
        <row r="4353">
          <cell r="D4353" t="str">
            <v>YelmHAUL20-RO</v>
          </cell>
          <cell r="E4353">
            <v>111.51</v>
          </cell>
        </row>
        <row r="4354">
          <cell r="D4354" t="str">
            <v>YelmHAUL20TEMP-RO</v>
          </cell>
          <cell r="E4354">
            <v>111.51</v>
          </cell>
        </row>
        <row r="4355">
          <cell r="D4355" t="str">
            <v>YelmHAUL25-CP</v>
          </cell>
          <cell r="E4355">
            <v>168.8</v>
          </cell>
        </row>
        <row r="4356">
          <cell r="D4356" t="str">
            <v>YelmHAUL25REC-RO</v>
          </cell>
          <cell r="E4356">
            <v>129</v>
          </cell>
        </row>
        <row r="4357">
          <cell r="D4357" t="str">
            <v>YelmHAUL30-CP</v>
          </cell>
          <cell r="E4357">
            <v>184.14</v>
          </cell>
        </row>
        <row r="4358">
          <cell r="D4358" t="str">
            <v>YelmHAUL30CUST-RO</v>
          </cell>
          <cell r="E4358">
            <v>119.69</v>
          </cell>
        </row>
        <row r="4359">
          <cell r="D4359" t="str">
            <v>YelmHAUL30REC-CP</v>
          </cell>
          <cell r="E4359">
            <v>129</v>
          </cell>
        </row>
        <row r="4360">
          <cell r="D4360" t="str">
            <v>YelmHAUL30REC-RO</v>
          </cell>
          <cell r="E4360">
            <v>129</v>
          </cell>
        </row>
        <row r="4361">
          <cell r="D4361" t="str">
            <v>YelmHAUL30-RO</v>
          </cell>
          <cell r="E4361">
            <v>119.69</v>
          </cell>
        </row>
        <row r="4362">
          <cell r="D4362" t="str">
            <v>YelmHAUL30TEMP-RO</v>
          </cell>
          <cell r="E4362">
            <v>119.69</v>
          </cell>
        </row>
        <row r="4363">
          <cell r="D4363" t="str">
            <v>YelmHAUL35REC-RO</v>
          </cell>
          <cell r="E4363">
            <v>129</v>
          </cell>
        </row>
        <row r="4364">
          <cell r="D4364" t="str">
            <v>YelmHAUL40CUST-RO</v>
          </cell>
          <cell r="E4364">
            <v>130.94</v>
          </cell>
        </row>
        <row r="4365">
          <cell r="D4365" t="str">
            <v>YelmHAUL40REC-CP</v>
          </cell>
          <cell r="E4365">
            <v>129</v>
          </cell>
        </row>
        <row r="4366">
          <cell r="D4366" t="str">
            <v>YelmHAUL40REC-RO</v>
          </cell>
          <cell r="E4366">
            <v>129</v>
          </cell>
        </row>
        <row r="4367">
          <cell r="D4367" t="str">
            <v>YelmHAUL40-RO</v>
          </cell>
          <cell r="E4367">
            <v>130.94</v>
          </cell>
        </row>
        <row r="4368">
          <cell r="D4368" t="str">
            <v>YelmHAUL40TEMP-RO</v>
          </cell>
          <cell r="E4368">
            <v>130.94</v>
          </cell>
        </row>
        <row r="4369">
          <cell r="D4369" t="str">
            <v>YelmHAUL50CUST-RO</v>
          </cell>
          <cell r="E4369">
            <v>150.38</v>
          </cell>
        </row>
        <row r="4370">
          <cell r="D4370" t="str">
            <v>YelmHAUL50-RO</v>
          </cell>
          <cell r="E4370">
            <v>150.38</v>
          </cell>
        </row>
        <row r="4371">
          <cell r="D4371" t="str">
            <v>YelmHAUL50TEMP-RO</v>
          </cell>
          <cell r="E4371">
            <v>150.38</v>
          </cell>
        </row>
        <row r="4372">
          <cell r="D4372" t="str">
            <v>YelmHAULFLATREC-RO-CONC</v>
          </cell>
          <cell r="E4372">
            <v>129</v>
          </cell>
        </row>
        <row r="4373">
          <cell r="D4373" t="str">
            <v>YelmHAULFLATREC-RO-CRPT</v>
          </cell>
          <cell r="E4373">
            <v>129</v>
          </cell>
        </row>
        <row r="4374">
          <cell r="D4374" t="str">
            <v>YelmHAULFLATREC-RO-OCC</v>
          </cell>
          <cell r="E4374">
            <v>129</v>
          </cell>
        </row>
        <row r="4375">
          <cell r="D4375" t="str">
            <v>YelmHAULFLATREC-RO-OP1</v>
          </cell>
          <cell r="E4375">
            <v>129</v>
          </cell>
        </row>
        <row r="4376">
          <cell r="D4376" t="str">
            <v>YelmHAULFLATREC-RO-ORG</v>
          </cell>
          <cell r="E4376">
            <v>129</v>
          </cell>
        </row>
        <row r="4377">
          <cell r="D4377" t="str">
            <v>YelmHAULFLATREC-RO-PLSTC</v>
          </cell>
          <cell r="E4377">
            <v>129</v>
          </cell>
        </row>
        <row r="4378">
          <cell r="D4378" t="str">
            <v>YelmHAULFLATREC-RO-SHTRK</v>
          </cell>
          <cell r="E4378">
            <v>129</v>
          </cell>
        </row>
        <row r="4379">
          <cell r="D4379" t="str">
            <v>YelmLABOR-RO</v>
          </cell>
          <cell r="E4379">
            <v>83.89</v>
          </cell>
        </row>
        <row r="4380">
          <cell r="D4380" t="str">
            <v>YelmLIDRO</v>
          </cell>
          <cell r="E4380">
            <v>18.23</v>
          </cell>
        </row>
        <row r="4381">
          <cell r="D4381" t="str">
            <v>YelmMILE-RO</v>
          </cell>
          <cell r="E4381">
            <v>3.38</v>
          </cell>
        </row>
        <row r="4382">
          <cell r="D4382" t="str">
            <v>YelmREDEL-RO</v>
          </cell>
          <cell r="E4382">
            <v>37.85</v>
          </cell>
        </row>
        <row r="4383">
          <cell r="D4383" t="str">
            <v>YelmRELOREC-RO</v>
          </cell>
          <cell r="E4383">
            <v>129</v>
          </cell>
        </row>
        <row r="4384">
          <cell r="D4384" t="str">
            <v>YelmRELO-RO</v>
          </cell>
          <cell r="E4384">
            <v>30.69</v>
          </cell>
        </row>
        <row r="4385">
          <cell r="D4385" t="str">
            <v>YelmRENT10REC-RO</v>
          </cell>
          <cell r="E4385">
            <v>75</v>
          </cell>
        </row>
        <row r="4386">
          <cell r="D4386" t="str">
            <v>YelmRENT19.5MO-RO</v>
          </cell>
          <cell r="E4386">
            <v>76.73</v>
          </cell>
        </row>
        <row r="4387">
          <cell r="D4387" t="str">
            <v>YelmRENT19.5REC-RO</v>
          </cell>
          <cell r="E4387">
            <v>75</v>
          </cell>
        </row>
        <row r="4388">
          <cell r="D4388" t="str">
            <v>YelmRENT19.5TEMP-RO</v>
          </cell>
          <cell r="E4388">
            <v>3.89</v>
          </cell>
        </row>
        <row r="4389">
          <cell r="D4389" t="str">
            <v>YelmRENT20MO-RO</v>
          </cell>
          <cell r="E4389">
            <v>76.73</v>
          </cell>
        </row>
        <row r="4390">
          <cell r="D4390" t="str">
            <v>YelmRENT20REC-RO</v>
          </cell>
          <cell r="E4390">
            <v>75</v>
          </cell>
        </row>
        <row r="4391">
          <cell r="D4391" t="str">
            <v>YelmRENT20TEMP-RO</v>
          </cell>
          <cell r="E4391">
            <v>3.89</v>
          </cell>
        </row>
        <row r="4392">
          <cell r="D4392" t="str">
            <v>YelmRENT30MO-RO</v>
          </cell>
          <cell r="E4392">
            <v>86.96</v>
          </cell>
        </row>
        <row r="4393">
          <cell r="D4393" t="str">
            <v>YelmRENT30REC-RO</v>
          </cell>
          <cell r="E4393">
            <v>75</v>
          </cell>
        </row>
        <row r="4394">
          <cell r="D4394" t="str">
            <v>YelmRENT30TEMP-RO</v>
          </cell>
          <cell r="E4394">
            <v>4.1900000000000004</v>
          </cell>
        </row>
        <row r="4395">
          <cell r="D4395" t="str">
            <v>YelmRENT40MO-RO</v>
          </cell>
          <cell r="E4395">
            <v>97.19</v>
          </cell>
        </row>
        <row r="4396">
          <cell r="D4396" t="str">
            <v>YelmRENT40REC-CP</v>
          </cell>
          <cell r="E4396">
            <v>361</v>
          </cell>
        </row>
        <row r="4397">
          <cell r="D4397" t="str">
            <v>YelmRENT40REC-RO</v>
          </cell>
          <cell r="E4397">
            <v>75</v>
          </cell>
        </row>
        <row r="4398">
          <cell r="D4398" t="str">
            <v>YelmRENT40TEMP-RO</v>
          </cell>
          <cell r="E4398">
            <v>4.5999999999999996</v>
          </cell>
        </row>
        <row r="4399">
          <cell r="D4399" t="str">
            <v>YelmRENTDAY-RO</v>
          </cell>
          <cell r="E4399">
            <v>1.67</v>
          </cell>
        </row>
        <row r="4400">
          <cell r="D4400" t="str">
            <v>YelmRTRNTRIPREC-RO</v>
          </cell>
          <cell r="E4400">
            <v>31</v>
          </cell>
        </row>
        <row r="4401">
          <cell r="D4401" t="str">
            <v>YelmRTRNTRIP-RO</v>
          </cell>
          <cell r="E4401">
            <v>30.69</v>
          </cell>
        </row>
        <row r="4402">
          <cell r="D4402" t="str">
            <v>YelmTARPREC-RO</v>
          </cell>
          <cell r="E4402">
            <v>23.5</v>
          </cell>
        </row>
        <row r="4403">
          <cell r="D4403" t="str">
            <v>YelmTIMEREC-RO</v>
          </cell>
          <cell r="E4403">
            <v>0</v>
          </cell>
        </row>
        <row r="4404">
          <cell r="D4404" t="str">
            <v>YelmTIME-RO</v>
          </cell>
          <cell r="E4404">
            <v>83.89</v>
          </cell>
        </row>
        <row r="4405">
          <cell r="D4405" t="str">
            <v>YelmTIRELG-RO</v>
          </cell>
          <cell r="E4405">
            <v>10.23</v>
          </cell>
        </row>
        <row r="4406">
          <cell r="D4406" t="str">
            <v>YelmTIRE-RO</v>
          </cell>
          <cell r="E4406">
            <v>10.23</v>
          </cell>
        </row>
        <row r="4407">
          <cell r="D4407" t="str">
            <v>YelmTIRESM-RO</v>
          </cell>
          <cell r="E4407">
            <v>10.23</v>
          </cell>
        </row>
        <row r="4408">
          <cell r="D4408" t="str">
            <v>Yelm0</v>
          </cell>
          <cell r="E4408">
            <v>0</v>
          </cell>
        </row>
        <row r="4409">
          <cell r="D4409" t="str">
            <v>Yelm0</v>
          </cell>
          <cell r="E4409">
            <v>0</v>
          </cell>
        </row>
        <row r="4410">
          <cell r="D4410" t="str">
            <v>Yelm0</v>
          </cell>
          <cell r="E4410">
            <v>0</v>
          </cell>
        </row>
        <row r="4411">
          <cell r="D4411" t="str">
            <v>Yelm0</v>
          </cell>
          <cell r="E4411">
            <v>0</v>
          </cell>
        </row>
        <row r="4412">
          <cell r="D4412" t="str">
            <v>Yelm0</v>
          </cell>
          <cell r="E4412">
            <v>0</v>
          </cell>
        </row>
        <row r="4413">
          <cell r="D4413" t="str">
            <v>Yelm0</v>
          </cell>
          <cell r="E4413">
            <v>0</v>
          </cell>
        </row>
        <row r="4414">
          <cell r="D4414" t="str">
            <v>Yelm0</v>
          </cell>
          <cell r="E4414">
            <v>0</v>
          </cell>
        </row>
        <row r="4415">
          <cell r="D4415" t="str">
            <v>Yelm0</v>
          </cell>
          <cell r="E4415">
            <v>0</v>
          </cell>
        </row>
        <row r="4416">
          <cell r="D4416" t="str">
            <v>Yelm0</v>
          </cell>
          <cell r="E4416">
            <v>0</v>
          </cell>
        </row>
        <row r="4417">
          <cell r="D4417" t="str">
            <v>Yelm0</v>
          </cell>
          <cell r="E4417">
            <v>0</v>
          </cell>
        </row>
        <row r="4418">
          <cell r="D4418" t="str">
            <v>Yelm0</v>
          </cell>
          <cell r="E4418">
            <v>0</v>
          </cell>
        </row>
        <row r="4419">
          <cell r="D4419" t="str">
            <v>Yelm0</v>
          </cell>
          <cell r="E4419">
            <v>0</v>
          </cell>
        </row>
        <row r="4420">
          <cell r="D4420" t="str">
            <v>Yelm0</v>
          </cell>
          <cell r="E4420">
            <v>0</v>
          </cell>
        </row>
        <row r="4421">
          <cell r="D4421" t="str">
            <v>Yelm0</v>
          </cell>
          <cell r="E4421">
            <v>0</v>
          </cell>
        </row>
        <row r="4422">
          <cell r="D4422" t="str">
            <v>Yelm0</v>
          </cell>
          <cell r="E4422">
            <v>0</v>
          </cell>
        </row>
        <row r="4423">
          <cell r="D4423" t="str">
            <v>Yelm0</v>
          </cell>
          <cell r="E4423">
            <v>0</v>
          </cell>
        </row>
        <row r="4424">
          <cell r="D4424" t="str">
            <v>Yelm0</v>
          </cell>
          <cell r="E4424">
            <v>0</v>
          </cell>
        </row>
        <row r="4425">
          <cell r="D4425" t="str">
            <v>Yelm0</v>
          </cell>
          <cell r="E4425">
            <v>0</v>
          </cell>
        </row>
        <row r="4426">
          <cell r="D4426" t="str">
            <v>Yelm0</v>
          </cell>
          <cell r="E4426">
            <v>0</v>
          </cell>
        </row>
        <row r="4427">
          <cell r="D4427" t="str">
            <v>Yelm0</v>
          </cell>
          <cell r="E4427">
            <v>0</v>
          </cell>
        </row>
        <row r="4428">
          <cell r="D4428" t="str">
            <v>Yelm0</v>
          </cell>
          <cell r="E4428">
            <v>0</v>
          </cell>
        </row>
        <row r="4429">
          <cell r="D4429" t="str">
            <v>Yelm0</v>
          </cell>
          <cell r="E4429">
            <v>0</v>
          </cell>
        </row>
        <row r="4430">
          <cell r="D4430" t="str">
            <v>Yelm0</v>
          </cell>
          <cell r="E4430">
            <v>0</v>
          </cell>
        </row>
        <row r="4431">
          <cell r="D4431" t="str">
            <v>Yelm0</v>
          </cell>
          <cell r="E4431">
            <v>0</v>
          </cell>
        </row>
        <row r="4432">
          <cell r="D4432" t="str">
            <v>Yelm0</v>
          </cell>
          <cell r="E4432">
            <v>0</v>
          </cell>
        </row>
        <row r="4433">
          <cell r="D4433" t="str">
            <v>Yelm0</v>
          </cell>
          <cell r="E4433">
            <v>0</v>
          </cell>
        </row>
        <row r="4434">
          <cell r="D4434" t="str">
            <v>Yelm0</v>
          </cell>
          <cell r="E4434">
            <v>0</v>
          </cell>
        </row>
        <row r="4435">
          <cell r="D4435" t="str">
            <v>Yelm0</v>
          </cell>
          <cell r="E4435">
            <v>0</v>
          </cell>
        </row>
        <row r="4436">
          <cell r="D4436" t="str">
            <v>Yelm0</v>
          </cell>
          <cell r="E4436">
            <v>0</v>
          </cell>
        </row>
        <row r="4437">
          <cell r="D4437" t="str">
            <v>Yelm0</v>
          </cell>
          <cell r="E4437">
            <v>0</v>
          </cell>
        </row>
        <row r="4438">
          <cell r="D4438" t="str">
            <v>Yelm0</v>
          </cell>
          <cell r="E4438">
            <v>0</v>
          </cell>
        </row>
        <row r="4439">
          <cell r="D4439" t="str">
            <v>Yelm0</v>
          </cell>
          <cell r="E4439">
            <v>0</v>
          </cell>
        </row>
        <row r="4440">
          <cell r="D4440" t="str">
            <v>Yelm0</v>
          </cell>
          <cell r="E4440">
            <v>0</v>
          </cell>
        </row>
        <row r="4441">
          <cell r="D4441" t="str">
            <v>Yelm0</v>
          </cell>
          <cell r="E4441">
            <v>0</v>
          </cell>
        </row>
        <row r="4442">
          <cell r="D4442" t="str">
            <v>Yelm0</v>
          </cell>
          <cell r="E4442">
            <v>0</v>
          </cell>
        </row>
        <row r="4443">
          <cell r="D4443" t="str">
            <v>Yelm0</v>
          </cell>
          <cell r="E4443">
            <v>0</v>
          </cell>
        </row>
        <row r="4444">
          <cell r="D4444" t="str">
            <v>Yelm0</v>
          </cell>
          <cell r="E4444">
            <v>0</v>
          </cell>
        </row>
        <row r="4445">
          <cell r="D4445" t="str">
            <v>Yelm0</v>
          </cell>
          <cell r="E4445">
            <v>0</v>
          </cell>
        </row>
        <row r="4446">
          <cell r="D4446" t="str">
            <v>Yelm0</v>
          </cell>
          <cell r="E4446">
            <v>0</v>
          </cell>
        </row>
        <row r="4447">
          <cell r="D4447" t="str">
            <v>Yelm0</v>
          </cell>
          <cell r="E4447">
            <v>0</v>
          </cell>
        </row>
        <row r="4448">
          <cell r="D4448" t="str">
            <v>Yelm0</v>
          </cell>
          <cell r="E4448">
            <v>0</v>
          </cell>
        </row>
        <row r="4449">
          <cell r="D4449" t="str">
            <v>Yelm0</v>
          </cell>
          <cell r="E4449">
            <v>0</v>
          </cell>
        </row>
        <row r="4450">
          <cell r="D4450" t="str">
            <v>Yelm0</v>
          </cell>
          <cell r="E4450">
            <v>0</v>
          </cell>
        </row>
        <row r="4451">
          <cell r="D4451" t="str">
            <v>Yelm0</v>
          </cell>
          <cell r="E4451">
            <v>0</v>
          </cell>
        </row>
        <row r="4452">
          <cell r="D4452" t="str">
            <v>Yelm0</v>
          </cell>
          <cell r="E4452">
            <v>0</v>
          </cell>
        </row>
        <row r="4453">
          <cell r="D4453" t="str">
            <v>Yelm0</v>
          </cell>
          <cell r="E4453">
            <v>0</v>
          </cell>
        </row>
        <row r="4454">
          <cell r="D4454" t="str">
            <v>Yelm0</v>
          </cell>
          <cell r="E4454">
            <v>0</v>
          </cell>
        </row>
        <row r="4455">
          <cell r="D4455" t="str">
            <v>Yelm0</v>
          </cell>
          <cell r="E4455">
            <v>0</v>
          </cell>
        </row>
        <row r="4456">
          <cell r="D4456" t="str">
            <v>Yelm0</v>
          </cell>
          <cell r="E4456">
            <v>0</v>
          </cell>
        </row>
        <row r="4457">
          <cell r="D4457" t="str">
            <v>Yelm0</v>
          </cell>
          <cell r="E4457">
            <v>0</v>
          </cell>
        </row>
        <row r="4458">
          <cell r="D4458" t="str">
            <v>Yelm0</v>
          </cell>
          <cell r="E4458">
            <v>0</v>
          </cell>
        </row>
        <row r="4459">
          <cell r="D4459" t="str">
            <v>Yelm0</v>
          </cell>
          <cell r="E4459">
            <v>0</v>
          </cell>
        </row>
        <row r="4460">
          <cell r="D4460" t="str">
            <v>Yelm0</v>
          </cell>
          <cell r="E4460">
            <v>0</v>
          </cell>
        </row>
        <row r="4461">
          <cell r="D4461" t="str">
            <v>Yelm0</v>
          </cell>
          <cell r="E4461">
            <v>0</v>
          </cell>
        </row>
        <row r="4462">
          <cell r="D4462" t="str">
            <v>Yelm0</v>
          </cell>
          <cell r="E4462">
            <v>0</v>
          </cell>
        </row>
        <row r="4463">
          <cell r="D4463" t="str">
            <v>Yelm0</v>
          </cell>
          <cell r="E4463">
            <v>0</v>
          </cell>
        </row>
        <row r="4464">
          <cell r="D4464" t="str">
            <v>Yelm0</v>
          </cell>
          <cell r="E4464">
            <v>0</v>
          </cell>
        </row>
        <row r="4465">
          <cell r="D4465" t="str">
            <v>Yelm0</v>
          </cell>
          <cell r="E4465">
            <v>0</v>
          </cell>
        </row>
        <row r="4466">
          <cell r="D4466" t="str">
            <v>Yelm0</v>
          </cell>
          <cell r="E4466">
            <v>0</v>
          </cell>
        </row>
        <row r="4467">
          <cell r="D4467" t="str">
            <v>Yelm0</v>
          </cell>
          <cell r="E4467">
            <v>0</v>
          </cell>
        </row>
        <row r="4468">
          <cell r="D4468" t="str">
            <v>Yelm0</v>
          </cell>
          <cell r="E4468">
            <v>0</v>
          </cell>
        </row>
        <row r="4469">
          <cell r="D4469" t="str">
            <v>Yelm0</v>
          </cell>
          <cell r="E4469">
            <v>0</v>
          </cell>
        </row>
        <row r="4470">
          <cell r="D4470" t="str">
            <v>Yelm0</v>
          </cell>
          <cell r="E4470">
            <v>0</v>
          </cell>
        </row>
        <row r="4471">
          <cell r="D4471" t="str">
            <v>Yelm0</v>
          </cell>
          <cell r="E4471">
            <v>0</v>
          </cell>
        </row>
        <row r="4472">
          <cell r="D4472" t="str">
            <v>Yelm0</v>
          </cell>
          <cell r="E4472">
            <v>0</v>
          </cell>
        </row>
        <row r="4473">
          <cell r="D4473" t="str">
            <v>Yelm0</v>
          </cell>
          <cell r="E4473">
            <v>0</v>
          </cell>
        </row>
        <row r="4474">
          <cell r="D4474" t="str">
            <v>Yelm0</v>
          </cell>
          <cell r="E4474">
            <v>0</v>
          </cell>
        </row>
        <row r="4475">
          <cell r="D4475" t="str">
            <v>Yelm0</v>
          </cell>
          <cell r="E4475">
            <v>0</v>
          </cell>
        </row>
        <row r="4476">
          <cell r="D4476" t="str">
            <v>Yelm0</v>
          </cell>
          <cell r="E4476">
            <v>0</v>
          </cell>
        </row>
        <row r="4477">
          <cell r="D4477" t="str">
            <v>Yelm0</v>
          </cell>
          <cell r="E4477">
            <v>0</v>
          </cell>
        </row>
        <row r="4478">
          <cell r="D4478" t="str">
            <v>Yelm0</v>
          </cell>
          <cell r="E4478">
            <v>0</v>
          </cell>
        </row>
        <row r="4479">
          <cell r="D4479" t="str">
            <v>Yelm0</v>
          </cell>
          <cell r="E4479">
            <v>0</v>
          </cell>
        </row>
        <row r="4480">
          <cell r="D4480" t="str">
            <v>Yelm0</v>
          </cell>
          <cell r="E4480">
            <v>0</v>
          </cell>
        </row>
        <row r="4481">
          <cell r="D4481" t="str">
            <v>Yelm0</v>
          </cell>
          <cell r="E4481">
            <v>0</v>
          </cell>
        </row>
        <row r="4482">
          <cell r="D4482" t="str">
            <v>Yelm0</v>
          </cell>
          <cell r="E4482">
            <v>0</v>
          </cell>
        </row>
        <row r="4483">
          <cell r="D4483" t="str">
            <v>Yelm0</v>
          </cell>
          <cell r="E4483">
            <v>0</v>
          </cell>
        </row>
        <row r="4484">
          <cell r="D4484" t="str">
            <v>Yelm0</v>
          </cell>
          <cell r="E4484">
            <v>0</v>
          </cell>
        </row>
        <row r="4485">
          <cell r="D4485" t="str">
            <v>Yelm0</v>
          </cell>
          <cell r="E4485">
            <v>0</v>
          </cell>
        </row>
        <row r="4486">
          <cell r="D4486" t="str">
            <v>Yelm0</v>
          </cell>
          <cell r="E4486">
            <v>0</v>
          </cell>
        </row>
        <row r="4487">
          <cell r="D4487" t="str">
            <v>Yelm0</v>
          </cell>
          <cell r="E4487">
            <v>0</v>
          </cell>
        </row>
        <row r="4488">
          <cell r="D4488" t="str">
            <v>Yelm0</v>
          </cell>
          <cell r="E4488">
            <v>0</v>
          </cell>
        </row>
        <row r="4489">
          <cell r="D4489" t="str">
            <v>Yelm0</v>
          </cell>
          <cell r="E4489">
            <v>0</v>
          </cell>
        </row>
        <row r="4490">
          <cell r="D4490" t="str">
            <v>Yelm0</v>
          </cell>
          <cell r="E4490">
            <v>0</v>
          </cell>
        </row>
        <row r="4491">
          <cell r="D4491" t="str">
            <v>Yelm0</v>
          </cell>
          <cell r="E4491">
            <v>0</v>
          </cell>
        </row>
        <row r="4492">
          <cell r="D4492" t="str">
            <v>Yelm0</v>
          </cell>
          <cell r="E4492">
            <v>0</v>
          </cell>
        </row>
        <row r="4493">
          <cell r="D4493" t="str">
            <v>Yelm0</v>
          </cell>
          <cell r="E4493">
            <v>0</v>
          </cell>
        </row>
        <row r="4494">
          <cell r="D4494" t="str">
            <v>Yelm0</v>
          </cell>
          <cell r="E4494">
            <v>0</v>
          </cell>
        </row>
        <row r="4495">
          <cell r="D4495" t="str">
            <v>Yelm0</v>
          </cell>
          <cell r="E4495">
            <v>0</v>
          </cell>
        </row>
        <row r="4496">
          <cell r="D4496" t="str">
            <v>Yelm0</v>
          </cell>
          <cell r="E4496">
            <v>0</v>
          </cell>
        </row>
        <row r="4497">
          <cell r="D4497" t="str">
            <v>Yelm0</v>
          </cell>
          <cell r="E4497">
            <v>0</v>
          </cell>
        </row>
        <row r="4498">
          <cell r="D4498" t="str">
            <v>Yelm0</v>
          </cell>
          <cell r="E4498">
            <v>0</v>
          </cell>
        </row>
        <row r="4499">
          <cell r="D4499" t="str">
            <v>Yelm0</v>
          </cell>
          <cell r="E4499">
            <v>0</v>
          </cell>
        </row>
        <row r="4500">
          <cell r="D4500" t="str">
            <v>Yelm0</v>
          </cell>
          <cell r="E4500">
            <v>0</v>
          </cell>
        </row>
        <row r="4501">
          <cell r="D4501" t="str">
            <v>Yelm0</v>
          </cell>
          <cell r="E4501">
            <v>0</v>
          </cell>
        </row>
        <row r="4502">
          <cell r="D4502" t="str">
            <v>Yelm0</v>
          </cell>
          <cell r="E4502">
            <v>0</v>
          </cell>
        </row>
        <row r="4503">
          <cell r="D4503" t="str">
            <v>Yelm0</v>
          </cell>
          <cell r="E4503">
            <v>0</v>
          </cell>
        </row>
        <row r="4504">
          <cell r="D4504" t="str">
            <v>Yelm0</v>
          </cell>
          <cell r="E4504">
            <v>0</v>
          </cell>
        </row>
        <row r="4505">
          <cell r="D4505" t="str">
            <v>Yelm0</v>
          </cell>
          <cell r="E4505">
            <v>0</v>
          </cell>
        </row>
        <row r="4506">
          <cell r="D4506" t="str">
            <v>Yelm0</v>
          </cell>
          <cell r="E4506">
            <v>0</v>
          </cell>
        </row>
        <row r="4507">
          <cell r="D4507" t="str">
            <v>Yelm0</v>
          </cell>
          <cell r="E4507">
            <v>0</v>
          </cell>
        </row>
        <row r="4508">
          <cell r="D4508" t="str">
            <v>Yelm0</v>
          </cell>
          <cell r="E4508">
            <v>0</v>
          </cell>
        </row>
        <row r="4509">
          <cell r="D4509" t="str">
            <v>Yelm0</v>
          </cell>
          <cell r="E4509">
            <v>0</v>
          </cell>
        </row>
        <row r="4510">
          <cell r="D4510" t="str">
            <v>Yelm0</v>
          </cell>
          <cell r="E4510">
            <v>0</v>
          </cell>
        </row>
        <row r="4511">
          <cell r="D4511" t="str">
            <v>Yelm0</v>
          </cell>
          <cell r="E4511">
            <v>0</v>
          </cell>
        </row>
        <row r="4512">
          <cell r="D4512" t="str">
            <v>Yelm0</v>
          </cell>
          <cell r="E4512">
            <v>0</v>
          </cell>
        </row>
        <row r="4513">
          <cell r="D4513" t="str">
            <v>Yelm0</v>
          </cell>
          <cell r="E4513">
            <v>0</v>
          </cell>
        </row>
        <row r="4514">
          <cell r="D4514" t="str">
            <v>Yelm0</v>
          </cell>
          <cell r="E4514">
            <v>0</v>
          </cell>
        </row>
        <row r="4515">
          <cell r="D4515" t="str">
            <v>Yelm0</v>
          </cell>
          <cell r="E4515">
            <v>0</v>
          </cell>
        </row>
        <row r="4516">
          <cell r="D4516" t="str">
            <v>Yelm0</v>
          </cell>
          <cell r="E4516">
            <v>0</v>
          </cell>
        </row>
        <row r="4517">
          <cell r="D4517" t="str">
            <v>Yelm0</v>
          </cell>
          <cell r="E4517">
            <v>0</v>
          </cell>
        </row>
        <row r="4518">
          <cell r="D4518" t="str">
            <v>Yelm0</v>
          </cell>
          <cell r="E4518">
            <v>0</v>
          </cell>
        </row>
        <row r="4519">
          <cell r="D4519" t="str">
            <v>Yelm0</v>
          </cell>
          <cell r="E4519">
            <v>0</v>
          </cell>
        </row>
        <row r="4520">
          <cell r="D4520" t="str">
            <v>Yelm0</v>
          </cell>
          <cell r="E4520">
            <v>0</v>
          </cell>
        </row>
        <row r="4521">
          <cell r="D4521" t="str">
            <v>Yelm0</v>
          </cell>
          <cell r="E4521">
            <v>0</v>
          </cell>
        </row>
        <row r="4522">
          <cell r="D4522" t="str">
            <v>Yelm0</v>
          </cell>
          <cell r="E4522">
            <v>0</v>
          </cell>
        </row>
        <row r="4523">
          <cell r="D4523" t="str">
            <v>Yelm0</v>
          </cell>
          <cell r="E4523">
            <v>0</v>
          </cell>
        </row>
        <row r="4524">
          <cell r="D4524" t="str">
            <v>Yelm0</v>
          </cell>
          <cell r="E4524">
            <v>0</v>
          </cell>
        </row>
        <row r="4525">
          <cell r="D4525" t="str">
            <v>Yelm0</v>
          </cell>
          <cell r="E4525">
            <v>0</v>
          </cell>
        </row>
        <row r="4526">
          <cell r="D4526" t="str">
            <v>Yelm0</v>
          </cell>
          <cell r="E4526">
            <v>0</v>
          </cell>
        </row>
        <row r="4527">
          <cell r="D4527" t="str">
            <v>Yelm0</v>
          </cell>
          <cell r="E4527">
            <v>0</v>
          </cell>
        </row>
        <row r="4528">
          <cell r="D4528" t="str">
            <v>Yelm0</v>
          </cell>
          <cell r="E4528">
            <v>0</v>
          </cell>
        </row>
        <row r="4529">
          <cell r="D4529" t="str">
            <v>Yelm0</v>
          </cell>
          <cell r="E4529">
            <v>0</v>
          </cell>
        </row>
        <row r="4530">
          <cell r="D4530" t="str">
            <v>Yelm0</v>
          </cell>
          <cell r="E4530">
            <v>0</v>
          </cell>
        </row>
        <row r="4531">
          <cell r="D4531" t="str">
            <v>Yelm0</v>
          </cell>
          <cell r="E4531">
            <v>0</v>
          </cell>
        </row>
        <row r="4532">
          <cell r="D4532" t="str">
            <v>Yelm0</v>
          </cell>
          <cell r="E4532">
            <v>0</v>
          </cell>
        </row>
        <row r="4533">
          <cell r="D4533" t="str">
            <v>Yelm0</v>
          </cell>
          <cell r="E4533">
            <v>0</v>
          </cell>
        </row>
        <row r="4534">
          <cell r="D4534" t="str">
            <v>Yelm0</v>
          </cell>
          <cell r="E4534">
            <v>0</v>
          </cell>
        </row>
        <row r="4535">
          <cell r="D4535" t="str">
            <v>Yelm0</v>
          </cell>
          <cell r="E4535">
            <v>0</v>
          </cell>
        </row>
        <row r="4536">
          <cell r="D4536" t="str">
            <v>Yelm0</v>
          </cell>
          <cell r="E4536">
            <v>0</v>
          </cell>
        </row>
        <row r="4537">
          <cell r="D4537" t="str">
            <v>Yelm0</v>
          </cell>
          <cell r="E4537">
            <v>0</v>
          </cell>
        </row>
        <row r="4538">
          <cell r="D4538" t="str">
            <v>Yelm0</v>
          </cell>
          <cell r="E4538">
            <v>0</v>
          </cell>
        </row>
        <row r="4539">
          <cell r="D4539" t="str">
            <v>Yelm0</v>
          </cell>
          <cell r="E4539">
            <v>0</v>
          </cell>
        </row>
        <row r="4540">
          <cell r="D4540" t="str">
            <v>Yelm0</v>
          </cell>
          <cell r="E4540">
            <v>0</v>
          </cell>
        </row>
        <row r="4541">
          <cell r="D4541" t="str">
            <v>Yelm0</v>
          </cell>
          <cell r="E4541">
            <v>0</v>
          </cell>
        </row>
        <row r="4542">
          <cell r="D4542" t="str">
            <v>Yelm0</v>
          </cell>
          <cell r="E4542">
            <v>0</v>
          </cell>
        </row>
        <row r="4543">
          <cell r="D4543" t="str">
            <v>Yelm0</v>
          </cell>
          <cell r="E4543">
            <v>0</v>
          </cell>
        </row>
        <row r="4544">
          <cell r="D4544" t="str">
            <v>Yelm0</v>
          </cell>
          <cell r="E4544">
            <v>0</v>
          </cell>
        </row>
        <row r="4545">
          <cell r="D4545" t="str">
            <v>Yelm0</v>
          </cell>
          <cell r="E4545">
            <v>0</v>
          </cell>
        </row>
        <row r="4546">
          <cell r="D4546" t="str">
            <v>Yelm0</v>
          </cell>
          <cell r="E4546">
            <v>0</v>
          </cell>
        </row>
        <row r="4547">
          <cell r="D4547" t="str">
            <v>Yelm0</v>
          </cell>
          <cell r="E4547">
            <v>0</v>
          </cell>
        </row>
        <row r="4548">
          <cell r="D4548" t="str">
            <v>Yelm0</v>
          </cell>
          <cell r="E4548">
            <v>0</v>
          </cell>
        </row>
        <row r="4549">
          <cell r="D4549" t="str">
            <v>Yelm0</v>
          </cell>
          <cell r="E4549">
            <v>0</v>
          </cell>
        </row>
        <row r="4550">
          <cell r="D4550" t="str">
            <v>Yelm0</v>
          </cell>
          <cell r="E4550">
            <v>0</v>
          </cell>
        </row>
        <row r="4551">
          <cell r="D4551" t="str">
            <v>Yelm0</v>
          </cell>
          <cell r="E4551">
            <v>0</v>
          </cell>
        </row>
        <row r="4552">
          <cell r="D4552" t="str">
            <v>Yelm0</v>
          </cell>
          <cell r="E4552">
            <v>0</v>
          </cell>
        </row>
        <row r="4553">
          <cell r="D4553" t="str">
            <v>Yelm0</v>
          </cell>
          <cell r="E4553">
            <v>0</v>
          </cell>
        </row>
        <row r="4554">
          <cell r="D4554" t="str">
            <v>Yelm0</v>
          </cell>
          <cell r="E4554">
            <v>0</v>
          </cell>
        </row>
        <row r="4555">
          <cell r="D4555" t="str">
            <v>Yelm0</v>
          </cell>
          <cell r="E4555">
            <v>0</v>
          </cell>
        </row>
        <row r="4556">
          <cell r="D4556" t="str">
            <v>Yelm0</v>
          </cell>
          <cell r="E4556">
            <v>0</v>
          </cell>
        </row>
        <row r="4557">
          <cell r="D4557" t="str">
            <v>Yelm0</v>
          </cell>
          <cell r="E4557">
            <v>0</v>
          </cell>
        </row>
        <row r="4558">
          <cell r="D4558" t="str">
            <v>Yelm0</v>
          </cell>
          <cell r="E4558">
            <v>0</v>
          </cell>
        </row>
        <row r="4559">
          <cell r="D4559" t="str">
            <v>Yelm0</v>
          </cell>
          <cell r="E4559">
            <v>0</v>
          </cell>
        </row>
        <row r="4560">
          <cell r="D4560" t="str">
            <v>Yelm0</v>
          </cell>
          <cell r="E4560">
            <v>0</v>
          </cell>
        </row>
        <row r="4561">
          <cell r="D4561" t="str">
            <v>Yelm0</v>
          </cell>
          <cell r="E4561">
            <v>0</v>
          </cell>
        </row>
        <row r="4562">
          <cell r="D4562" t="str">
            <v>Yelm0</v>
          </cell>
          <cell r="E4562">
            <v>0</v>
          </cell>
        </row>
        <row r="4563">
          <cell r="D4563" t="str">
            <v>Yelm0</v>
          </cell>
          <cell r="E4563">
            <v>0</v>
          </cell>
        </row>
        <row r="4564">
          <cell r="D4564" t="str">
            <v>Yelm0</v>
          </cell>
          <cell r="E4564">
            <v>0</v>
          </cell>
        </row>
        <row r="4565">
          <cell r="D4565" t="str">
            <v>Yelm0</v>
          </cell>
          <cell r="E4565">
            <v>0</v>
          </cell>
        </row>
        <row r="4566">
          <cell r="D4566" t="str">
            <v>Yelm0</v>
          </cell>
          <cell r="E4566">
            <v>0</v>
          </cell>
        </row>
        <row r="4567">
          <cell r="D4567" t="str">
            <v>Yelm0</v>
          </cell>
          <cell r="E4567">
            <v>0</v>
          </cell>
        </row>
        <row r="4568">
          <cell r="D4568" t="str">
            <v>Yelm0</v>
          </cell>
          <cell r="E4568">
            <v>0</v>
          </cell>
        </row>
        <row r="4569">
          <cell r="D4569" t="str">
            <v>Yelm0</v>
          </cell>
          <cell r="E4569">
            <v>0</v>
          </cell>
        </row>
        <row r="4570">
          <cell r="D4570" t="str">
            <v>Yelm0</v>
          </cell>
          <cell r="E4570">
            <v>0</v>
          </cell>
        </row>
        <row r="4571">
          <cell r="D4571" t="str">
            <v>Yelm0</v>
          </cell>
          <cell r="E4571">
            <v>0</v>
          </cell>
        </row>
        <row r="4572">
          <cell r="D4572" t="str">
            <v>Yelm0</v>
          </cell>
          <cell r="E4572">
            <v>0</v>
          </cell>
        </row>
        <row r="4573">
          <cell r="D4573" t="str">
            <v>Yelm0</v>
          </cell>
          <cell r="E4573">
            <v>0</v>
          </cell>
        </row>
        <row r="4574">
          <cell r="D4574" t="str">
            <v>Yelm0</v>
          </cell>
          <cell r="E4574">
            <v>0</v>
          </cell>
        </row>
        <row r="4575">
          <cell r="D4575" t="str">
            <v>Yelm0</v>
          </cell>
          <cell r="E4575">
            <v>0</v>
          </cell>
        </row>
        <row r="4576">
          <cell r="D4576" t="str">
            <v>Yelm0</v>
          </cell>
          <cell r="E4576">
            <v>0</v>
          </cell>
        </row>
        <row r="4577">
          <cell r="D4577" t="str">
            <v>Yelm0</v>
          </cell>
          <cell r="E4577">
            <v>0</v>
          </cell>
        </row>
        <row r="4578">
          <cell r="D4578" t="str">
            <v>Yelm0</v>
          </cell>
          <cell r="E4578">
            <v>0</v>
          </cell>
        </row>
        <row r="4579">
          <cell r="D4579" t="str">
            <v>Yelm0</v>
          </cell>
          <cell r="E4579">
            <v>0</v>
          </cell>
        </row>
        <row r="4580">
          <cell r="D4580" t="str">
            <v>Yelm0</v>
          </cell>
          <cell r="E4580">
            <v>0</v>
          </cell>
        </row>
        <row r="4581">
          <cell r="D4581" t="str">
            <v>Yelm0</v>
          </cell>
          <cell r="E4581">
            <v>0</v>
          </cell>
        </row>
        <row r="4582">
          <cell r="D4582" t="str">
            <v>Yelm0</v>
          </cell>
          <cell r="E4582">
            <v>0</v>
          </cell>
        </row>
        <row r="4583">
          <cell r="D4583" t="str">
            <v>Yelm0</v>
          </cell>
          <cell r="E4583">
            <v>0</v>
          </cell>
        </row>
        <row r="4584">
          <cell r="D4584" t="str">
            <v>Yelm0</v>
          </cell>
          <cell r="E4584">
            <v>0</v>
          </cell>
        </row>
        <row r="4585">
          <cell r="D4585" t="str">
            <v>Yelm0</v>
          </cell>
          <cell r="E4585">
            <v>0</v>
          </cell>
        </row>
        <row r="4586">
          <cell r="D4586" t="str">
            <v>Yelm0</v>
          </cell>
          <cell r="E4586">
            <v>0</v>
          </cell>
        </row>
        <row r="4587">
          <cell r="D4587" t="str">
            <v>Yelm0</v>
          </cell>
          <cell r="E4587">
            <v>0</v>
          </cell>
        </row>
        <row r="4588">
          <cell r="D4588" t="str">
            <v>Yelm0</v>
          </cell>
          <cell r="E4588">
            <v>0</v>
          </cell>
        </row>
        <row r="4589">
          <cell r="D4589" t="str">
            <v>Yelm0</v>
          </cell>
          <cell r="E4589">
            <v>0</v>
          </cell>
        </row>
        <row r="4590">
          <cell r="D4590" t="str">
            <v>Yelm0</v>
          </cell>
          <cell r="E4590">
            <v>0</v>
          </cell>
        </row>
        <row r="4591">
          <cell r="D4591" t="str">
            <v>Yelm0</v>
          </cell>
          <cell r="E4591">
            <v>0</v>
          </cell>
        </row>
        <row r="4592">
          <cell r="D4592" t="str">
            <v>Yelm0</v>
          </cell>
          <cell r="E4592">
            <v>0</v>
          </cell>
        </row>
        <row r="4593">
          <cell r="D4593" t="str">
            <v>Yelm0</v>
          </cell>
          <cell r="E4593">
            <v>0</v>
          </cell>
        </row>
        <row r="4594">
          <cell r="D4594" t="str">
            <v>Yelm0</v>
          </cell>
          <cell r="E4594">
            <v>0</v>
          </cell>
        </row>
        <row r="4595">
          <cell r="D4595" t="str">
            <v>Yelm0</v>
          </cell>
          <cell r="E4595">
            <v>0</v>
          </cell>
        </row>
        <row r="4596">
          <cell r="D4596" t="str">
            <v>Yelm0</v>
          </cell>
          <cell r="E4596">
            <v>0</v>
          </cell>
        </row>
        <row r="4597">
          <cell r="D4597" t="str">
            <v>Yelm0</v>
          </cell>
          <cell r="E4597">
            <v>0</v>
          </cell>
        </row>
        <row r="4598">
          <cell r="D4598" t="str">
            <v>Yelm0</v>
          </cell>
          <cell r="E4598">
            <v>0</v>
          </cell>
        </row>
        <row r="4599">
          <cell r="D4599" t="str">
            <v>Yelm0</v>
          </cell>
          <cell r="E4599">
            <v>0</v>
          </cell>
        </row>
        <row r="4600">
          <cell r="D4600" t="str">
            <v>Yelm0</v>
          </cell>
          <cell r="E4600">
            <v>0</v>
          </cell>
        </row>
        <row r="4601">
          <cell r="D4601" t="str">
            <v>Yelm0</v>
          </cell>
          <cell r="E4601">
            <v>0</v>
          </cell>
        </row>
        <row r="4602">
          <cell r="D4602" t="str">
            <v>Yelm0</v>
          </cell>
          <cell r="E4602">
            <v>0</v>
          </cell>
        </row>
        <row r="4603">
          <cell r="D4603" t="str">
            <v>Yelm0</v>
          </cell>
          <cell r="E4603">
            <v>0</v>
          </cell>
        </row>
        <row r="4604">
          <cell r="D4604" t="str">
            <v>Yelm0</v>
          </cell>
          <cell r="E4604">
            <v>0</v>
          </cell>
        </row>
        <row r="4605">
          <cell r="D4605" t="str">
            <v>Yelm0</v>
          </cell>
          <cell r="E4605">
            <v>0</v>
          </cell>
        </row>
        <row r="4606">
          <cell r="D4606" t="str">
            <v>Yelm0</v>
          </cell>
          <cell r="E4606">
            <v>0</v>
          </cell>
        </row>
        <row r="4607">
          <cell r="D4607" t="str">
            <v>Yelm0</v>
          </cell>
          <cell r="E4607">
            <v>0</v>
          </cell>
        </row>
        <row r="4608">
          <cell r="D4608" t="str">
            <v>Yelm0</v>
          </cell>
          <cell r="E4608">
            <v>0</v>
          </cell>
        </row>
        <row r="4609">
          <cell r="D4609" t="str">
            <v>Yelm0</v>
          </cell>
          <cell r="E4609">
            <v>0</v>
          </cell>
        </row>
        <row r="4610">
          <cell r="D4610" t="str">
            <v>Yelm0</v>
          </cell>
          <cell r="E4610">
            <v>0</v>
          </cell>
        </row>
        <row r="4611">
          <cell r="D4611" t="str">
            <v>Yelm0</v>
          </cell>
          <cell r="E4611">
            <v>0</v>
          </cell>
        </row>
        <row r="4612">
          <cell r="D4612" t="str">
            <v>Yelm0</v>
          </cell>
          <cell r="E4612">
            <v>0</v>
          </cell>
        </row>
        <row r="4613">
          <cell r="D4613" t="str">
            <v>Yelm0</v>
          </cell>
          <cell r="E4613">
            <v>0</v>
          </cell>
        </row>
        <row r="4614">
          <cell r="D4614" t="str">
            <v>Yelm0</v>
          </cell>
          <cell r="E4614">
            <v>0</v>
          </cell>
        </row>
        <row r="4615">
          <cell r="D4615" t="str">
            <v>Yelm0</v>
          </cell>
          <cell r="E4615">
            <v>0</v>
          </cell>
        </row>
        <row r="4616">
          <cell r="D4616" t="str">
            <v>Yelm0</v>
          </cell>
          <cell r="E4616">
            <v>0</v>
          </cell>
        </row>
        <row r="4617">
          <cell r="D4617" t="str">
            <v>Yelm0</v>
          </cell>
          <cell r="E4617">
            <v>0</v>
          </cell>
        </row>
        <row r="4618">
          <cell r="D4618" t="str">
            <v>Yelm0</v>
          </cell>
          <cell r="E4618">
            <v>0</v>
          </cell>
        </row>
        <row r="4619">
          <cell r="D4619" t="str">
            <v>Yelm0</v>
          </cell>
          <cell r="E4619">
            <v>0</v>
          </cell>
        </row>
        <row r="4620">
          <cell r="D4620" t="str">
            <v>Yelm0</v>
          </cell>
          <cell r="E4620">
            <v>0</v>
          </cell>
        </row>
        <row r="4621">
          <cell r="D4621" t="str">
            <v>Yelm0</v>
          </cell>
          <cell r="E4621">
            <v>0</v>
          </cell>
        </row>
        <row r="4622">
          <cell r="D4622" t="str">
            <v>Yelm0</v>
          </cell>
          <cell r="E4622">
            <v>0</v>
          </cell>
        </row>
        <row r="4623">
          <cell r="D4623" t="str">
            <v>Yelm0</v>
          </cell>
          <cell r="E4623">
            <v>0</v>
          </cell>
        </row>
        <row r="4624">
          <cell r="D4624" t="str">
            <v>Yelm0</v>
          </cell>
          <cell r="E4624">
            <v>0</v>
          </cell>
        </row>
        <row r="4625">
          <cell r="D4625" t="str">
            <v>Yelm0</v>
          </cell>
          <cell r="E4625">
            <v>0</v>
          </cell>
        </row>
        <row r="4626">
          <cell r="D4626" t="str">
            <v>Yelm0</v>
          </cell>
          <cell r="E4626">
            <v>0</v>
          </cell>
        </row>
        <row r="4627">
          <cell r="D4627" t="str">
            <v>Yelm0</v>
          </cell>
          <cell r="E4627">
            <v>0</v>
          </cell>
        </row>
        <row r="4628">
          <cell r="D4628" t="str">
            <v>Yelm0</v>
          </cell>
          <cell r="E4628">
            <v>0</v>
          </cell>
        </row>
        <row r="4629">
          <cell r="D4629" t="str">
            <v>Yelm0</v>
          </cell>
          <cell r="E4629">
            <v>0</v>
          </cell>
        </row>
        <row r="4630">
          <cell r="D4630" t="str">
            <v>Yelm0</v>
          </cell>
          <cell r="E4630">
            <v>0</v>
          </cell>
        </row>
        <row r="4631">
          <cell r="D4631" t="str">
            <v>Yelm0</v>
          </cell>
          <cell r="E4631">
            <v>0</v>
          </cell>
        </row>
        <row r="4632">
          <cell r="D4632" t="str">
            <v>Yelm0</v>
          </cell>
          <cell r="E4632">
            <v>0</v>
          </cell>
        </row>
        <row r="4633">
          <cell r="D4633" t="str">
            <v>Yelm0</v>
          </cell>
          <cell r="E4633">
            <v>0</v>
          </cell>
        </row>
        <row r="4634">
          <cell r="D4634" t="str">
            <v>Yelm0</v>
          </cell>
          <cell r="E4634">
            <v>0</v>
          </cell>
        </row>
        <row r="4635">
          <cell r="D4635" t="str">
            <v>Yelm0</v>
          </cell>
          <cell r="E4635">
            <v>0</v>
          </cell>
        </row>
        <row r="4636">
          <cell r="D4636" t="str">
            <v>Yelm0</v>
          </cell>
          <cell r="E4636">
            <v>0</v>
          </cell>
        </row>
        <row r="4637">
          <cell r="D4637" t="str">
            <v>Yelm0</v>
          </cell>
          <cell r="E4637">
            <v>0</v>
          </cell>
        </row>
        <row r="4638">
          <cell r="D4638" t="str">
            <v>Yelm0</v>
          </cell>
          <cell r="E4638">
            <v>0</v>
          </cell>
        </row>
        <row r="4639">
          <cell r="D4639" t="str">
            <v>Yelm0</v>
          </cell>
          <cell r="E4639">
            <v>0</v>
          </cell>
        </row>
        <row r="4640">
          <cell r="D4640" t="str">
            <v>Yelm0</v>
          </cell>
          <cell r="E4640">
            <v>0</v>
          </cell>
        </row>
        <row r="4641">
          <cell r="D4641" t="str">
            <v>Yelm0</v>
          </cell>
          <cell r="E4641">
            <v>0</v>
          </cell>
        </row>
        <row r="4642">
          <cell r="D4642" t="str">
            <v>Yelm0</v>
          </cell>
          <cell r="E4642">
            <v>0</v>
          </cell>
        </row>
        <row r="4643">
          <cell r="D4643" t="str">
            <v>Yelm0</v>
          </cell>
          <cell r="E4643">
            <v>0</v>
          </cell>
        </row>
        <row r="4644">
          <cell r="D4644" t="str">
            <v>Yelm0</v>
          </cell>
          <cell r="E4644">
            <v>0</v>
          </cell>
        </row>
        <row r="4645">
          <cell r="D4645" t="str">
            <v>Yelm0</v>
          </cell>
          <cell r="E4645">
            <v>0</v>
          </cell>
        </row>
        <row r="4646">
          <cell r="D4646" t="str">
            <v>Yelm0</v>
          </cell>
          <cell r="E4646">
            <v>0</v>
          </cell>
        </row>
        <row r="4647">
          <cell r="D4647" t="str">
            <v>Yelm0</v>
          </cell>
          <cell r="E4647">
            <v>0</v>
          </cell>
        </row>
        <row r="4648">
          <cell r="D4648" t="str">
            <v>Yelm0</v>
          </cell>
          <cell r="E4648">
            <v>0</v>
          </cell>
        </row>
        <row r="4649">
          <cell r="D4649" t="str">
            <v>Yelm0</v>
          </cell>
          <cell r="E4649">
            <v>0</v>
          </cell>
        </row>
        <row r="4650">
          <cell r="D4650" t="str">
            <v>Yelm0</v>
          </cell>
          <cell r="E4650">
            <v>0</v>
          </cell>
        </row>
        <row r="4651">
          <cell r="D4651" t="str">
            <v>Yelm0</v>
          </cell>
          <cell r="E4651">
            <v>0</v>
          </cell>
        </row>
        <row r="4652">
          <cell r="D4652" t="str">
            <v>Yelm0</v>
          </cell>
          <cell r="E4652">
            <v>0</v>
          </cell>
        </row>
        <row r="4653">
          <cell r="D4653" t="str">
            <v>Yelm0</v>
          </cell>
          <cell r="E4653">
            <v>0</v>
          </cell>
        </row>
        <row r="4654">
          <cell r="D4654" t="str">
            <v>Yelm0</v>
          </cell>
          <cell r="E4654">
            <v>0</v>
          </cell>
        </row>
        <row r="4655">
          <cell r="D4655" t="str">
            <v>Yelm0</v>
          </cell>
          <cell r="E4655">
            <v>0</v>
          </cell>
        </row>
        <row r="4656">
          <cell r="D4656" t="str">
            <v>Yelm0</v>
          </cell>
          <cell r="E4656">
            <v>0</v>
          </cell>
        </row>
        <row r="4657">
          <cell r="D4657" t="str">
            <v>Yelm0</v>
          </cell>
          <cell r="E4657">
            <v>0</v>
          </cell>
        </row>
        <row r="4658">
          <cell r="D4658" t="str">
            <v>Yelm0</v>
          </cell>
          <cell r="E4658">
            <v>0</v>
          </cell>
        </row>
        <row r="4659">
          <cell r="D4659" t="str">
            <v>Yelm0</v>
          </cell>
          <cell r="E4659">
            <v>0</v>
          </cell>
        </row>
        <row r="4660">
          <cell r="D4660" t="str">
            <v>Yelm0</v>
          </cell>
          <cell r="E4660">
            <v>0</v>
          </cell>
        </row>
        <row r="4661">
          <cell r="D4661" t="str">
            <v>Yelm0</v>
          </cell>
          <cell r="E4661">
            <v>0</v>
          </cell>
        </row>
        <row r="4662">
          <cell r="D4662" t="str">
            <v>Yelm0</v>
          </cell>
          <cell r="E4662">
            <v>0</v>
          </cell>
        </row>
        <row r="4663">
          <cell r="D4663" t="str">
            <v>Yelm0</v>
          </cell>
          <cell r="E4663">
            <v>0</v>
          </cell>
        </row>
        <row r="4664">
          <cell r="D4664" t="str">
            <v>Yelm0</v>
          </cell>
          <cell r="E4664">
            <v>0</v>
          </cell>
        </row>
        <row r="4665">
          <cell r="D4665" t="str">
            <v>Yelm0</v>
          </cell>
          <cell r="E4665">
            <v>0</v>
          </cell>
        </row>
        <row r="4666">
          <cell r="D4666" t="str">
            <v>Yelm0</v>
          </cell>
          <cell r="E4666">
            <v>0</v>
          </cell>
        </row>
        <row r="4667">
          <cell r="D4667" t="str">
            <v>Yelm0</v>
          </cell>
          <cell r="E4667">
            <v>0</v>
          </cell>
        </row>
        <row r="4668">
          <cell r="D4668" t="str">
            <v>Yelm0</v>
          </cell>
          <cell r="E4668">
            <v>0</v>
          </cell>
        </row>
        <row r="4669">
          <cell r="D4669" t="str">
            <v>Yelm0</v>
          </cell>
          <cell r="E4669">
            <v>0</v>
          </cell>
        </row>
        <row r="4670">
          <cell r="D4670" t="str">
            <v>Yelm0</v>
          </cell>
          <cell r="E4670">
            <v>0</v>
          </cell>
        </row>
        <row r="4671">
          <cell r="D4671" t="str">
            <v>Yelm0</v>
          </cell>
          <cell r="E4671">
            <v>0</v>
          </cell>
        </row>
        <row r="4672">
          <cell r="D4672" t="str">
            <v>Yelm0</v>
          </cell>
          <cell r="E4672">
            <v>0</v>
          </cell>
        </row>
        <row r="4673">
          <cell r="D4673" t="str">
            <v>Yelm0</v>
          </cell>
          <cell r="E4673">
            <v>0</v>
          </cell>
        </row>
        <row r="4674">
          <cell r="D4674" t="str">
            <v>Yelm0</v>
          </cell>
          <cell r="E4674">
            <v>0</v>
          </cell>
        </row>
        <row r="4675">
          <cell r="D4675" t="str">
            <v>Yelm0</v>
          </cell>
          <cell r="E4675">
            <v>0</v>
          </cell>
        </row>
        <row r="4676">
          <cell r="D4676" t="str">
            <v>Yelm0</v>
          </cell>
          <cell r="E4676">
            <v>0</v>
          </cell>
        </row>
        <row r="4677">
          <cell r="D4677" t="str">
            <v>Yelm0</v>
          </cell>
          <cell r="E4677">
            <v>0</v>
          </cell>
        </row>
        <row r="4678">
          <cell r="D4678" t="str">
            <v>Yelm0</v>
          </cell>
          <cell r="E4678">
            <v>0</v>
          </cell>
        </row>
        <row r="4679">
          <cell r="D4679" t="str">
            <v>Yelm0</v>
          </cell>
          <cell r="E4679">
            <v>0</v>
          </cell>
        </row>
        <row r="4680">
          <cell r="D4680" t="str">
            <v>Yelm0</v>
          </cell>
          <cell r="E4680">
            <v>0</v>
          </cell>
        </row>
        <row r="4681">
          <cell r="D4681" t="str">
            <v>Yelm0</v>
          </cell>
          <cell r="E4681">
            <v>0</v>
          </cell>
        </row>
        <row r="4682">
          <cell r="D4682" t="str">
            <v>Yelm0</v>
          </cell>
          <cell r="E4682">
            <v>0</v>
          </cell>
        </row>
        <row r="4683">
          <cell r="D4683" t="str">
            <v>Yelm0</v>
          </cell>
          <cell r="E4683">
            <v>0</v>
          </cell>
        </row>
        <row r="4684">
          <cell r="D4684" t="str">
            <v>Yelm0</v>
          </cell>
          <cell r="E4684">
            <v>0</v>
          </cell>
        </row>
        <row r="4685">
          <cell r="D4685" t="str">
            <v>Yelm0</v>
          </cell>
          <cell r="E4685">
            <v>0</v>
          </cell>
        </row>
        <row r="4686">
          <cell r="D4686" t="str">
            <v>Yelm0</v>
          </cell>
          <cell r="E4686">
            <v>0</v>
          </cell>
        </row>
        <row r="4687">
          <cell r="D4687" t="str">
            <v>Yelm0</v>
          </cell>
          <cell r="E4687">
            <v>0</v>
          </cell>
        </row>
        <row r="4688">
          <cell r="D4688" t="str">
            <v>Yelm0</v>
          </cell>
          <cell r="E4688">
            <v>0</v>
          </cell>
        </row>
        <row r="4689">
          <cell r="D4689" t="str">
            <v>Yelm0</v>
          </cell>
          <cell r="E4689">
            <v>0</v>
          </cell>
        </row>
        <row r="4690">
          <cell r="D4690" t="str">
            <v>Yelm0</v>
          </cell>
          <cell r="E4690">
            <v>0</v>
          </cell>
        </row>
        <row r="4691">
          <cell r="D4691" t="str">
            <v>Yelm0</v>
          </cell>
          <cell r="E4691">
            <v>0</v>
          </cell>
        </row>
        <row r="4692">
          <cell r="D4692" t="str">
            <v>Yelm0</v>
          </cell>
          <cell r="E4692">
            <v>0</v>
          </cell>
        </row>
        <row r="4693">
          <cell r="D4693" t="str">
            <v>Yelm0</v>
          </cell>
          <cell r="E4693">
            <v>0</v>
          </cell>
        </row>
        <row r="4694">
          <cell r="D4694" t="str">
            <v>Yelm0</v>
          </cell>
          <cell r="E4694">
            <v>0</v>
          </cell>
        </row>
        <row r="4695">
          <cell r="D4695" t="str">
            <v>Yelm0</v>
          </cell>
          <cell r="E4695">
            <v>0</v>
          </cell>
        </row>
        <row r="4696">
          <cell r="D4696" t="str">
            <v>Yelm0</v>
          </cell>
          <cell r="E4696">
            <v>0</v>
          </cell>
        </row>
        <row r="4697">
          <cell r="D4697" t="str">
            <v>Yelm0</v>
          </cell>
          <cell r="E4697">
            <v>0</v>
          </cell>
        </row>
        <row r="4698">
          <cell r="D4698" t="str">
            <v>Yelm0</v>
          </cell>
          <cell r="E4698">
            <v>0</v>
          </cell>
        </row>
        <row r="4699">
          <cell r="D4699" t="str">
            <v>Yelm0</v>
          </cell>
          <cell r="E4699">
            <v>0</v>
          </cell>
        </row>
        <row r="4700">
          <cell r="D4700" t="str">
            <v>Yelm0</v>
          </cell>
          <cell r="E4700">
            <v>0</v>
          </cell>
        </row>
        <row r="4701">
          <cell r="D4701" t="str">
            <v>Yelm0</v>
          </cell>
          <cell r="E4701">
            <v>0</v>
          </cell>
        </row>
        <row r="4702">
          <cell r="D4702" t="str">
            <v>Yelm0</v>
          </cell>
          <cell r="E4702">
            <v>0</v>
          </cell>
        </row>
        <row r="4703">
          <cell r="D4703" t="str">
            <v>Yelm0</v>
          </cell>
          <cell r="E4703">
            <v>0</v>
          </cell>
        </row>
        <row r="4704">
          <cell r="D4704" t="str">
            <v>Yelm0</v>
          </cell>
          <cell r="E4704">
            <v>0</v>
          </cell>
        </row>
        <row r="4705">
          <cell r="D4705" t="str">
            <v>Yelm0</v>
          </cell>
          <cell r="E4705">
            <v>0</v>
          </cell>
        </row>
        <row r="4706">
          <cell r="D4706" t="str">
            <v>Yelm0</v>
          </cell>
          <cell r="E4706">
            <v>0</v>
          </cell>
        </row>
        <row r="4707">
          <cell r="D4707" t="str">
            <v>Yelm0</v>
          </cell>
          <cell r="E4707">
            <v>0</v>
          </cell>
        </row>
        <row r="4708">
          <cell r="D4708" t="str">
            <v>Yelm0</v>
          </cell>
          <cell r="E4708">
            <v>0</v>
          </cell>
        </row>
        <row r="4709">
          <cell r="D4709" t="str">
            <v>Yelm0</v>
          </cell>
          <cell r="E4709">
            <v>0</v>
          </cell>
        </row>
        <row r="4710">
          <cell r="D4710" t="str">
            <v>Yelm0</v>
          </cell>
          <cell r="E4710">
            <v>0</v>
          </cell>
        </row>
        <row r="4711">
          <cell r="D4711" t="str">
            <v>Yelm0</v>
          </cell>
          <cell r="E4711">
            <v>0</v>
          </cell>
        </row>
        <row r="4712">
          <cell r="D4712" t="str">
            <v>Yelm0</v>
          </cell>
          <cell r="E4712">
            <v>0</v>
          </cell>
        </row>
        <row r="4713">
          <cell r="D4713" t="str">
            <v>Yelm0</v>
          </cell>
          <cell r="E4713">
            <v>0</v>
          </cell>
        </row>
        <row r="4714">
          <cell r="D4714" t="str">
            <v>Yelm0</v>
          </cell>
          <cell r="E4714">
            <v>0</v>
          </cell>
        </row>
        <row r="4715">
          <cell r="D4715" t="str">
            <v>Yelm0</v>
          </cell>
          <cell r="E4715">
            <v>0</v>
          </cell>
        </row>
        <row r="4716">
          <cell r="D4716" t="str">
            <v>Yelm0</v>
          </cell>
          <cell r="E4716">
            <v>0</v>
          </cell>
        </row>
        <row r="4717">
          <cell r="D4717" t="str">
            <v>Yelm0</v>
          </cell>
          <cell r="E4717">
            <v>0</v>
          </cell>
        </row>
        <row r="4718">
          <cell r="D4718" t="str">
            <v>Yelm0</v>
          </cell>
          <cell r="E4718">
            <v>0</v>
          </cell>
        </row>
        <row r="4719">
          <cell r="D4719" t="str">
            <v>Yelm0</v>
          </cell>
          <cell r="E4719">
            <v>0</v>
          </cell>
        </row>
        <row r="4720">
          <cell r="D4720" t="str">
            <v>Yelm0</v>
          </cell>
          <cell r="E4720">
            <v>0</v>
          </cell>
        </row>
        <row r="4721">
          <cell r="D4721" t="str">
            <v>Yelm0</v>
          </cell>
          <cell r="E4721">
            <v>0</v>
          </cell>
        </row>
        <row r="4722">
          <cell r="D4722" t="str">
            <v>Yelm0</v>
          </cell>
          <cell r="E4722">
            <v>0</v>
          </cell>
        </row>
        <row r="4723">
          <cell r="D4723" t="str">
            <v>Yelm0</v>
          </cell>
          <cell r="E4723">
            <v>0</v>
          </cell>
        </row>
        <row r="4724">
          <cell r="D4724" t="str">
            <v>Yelm0</v>
          </cell>
          <cell r="E4724">
            <v>0</v>
          </cell>
        </row>
        <row r="4725">
          <cell r="D4725" t="str">
            <v>Yelm0</v>
          </cell>
          <cell r="E4725">
            <v>0</v>
          </cell>
        </row>
        <row r="4726">
          <cell r="D4726" t="str">
            <v>Yelm0</v>
          </cell>
          <cell r="E4726">
            <v>0</v>
          </cell>
        </row>
        <row r="4727">
          <cell r="D4727" t="str">
            <v>Yelm0</v>
          </cell>
          <cell r="E4727">
            <v>0</v>
          </cell>
        </row>
        <row r="4728">
          <cell r="D4728" t="str">
            <v>Yelm0</v>
          </cell>
          <cell r="E4728">
            <v>0</v>
          </cell>
        </row>
        <row r="4729">
          <cell r="D4729" t="str">
            <v>Yelm0</v>
          </cell>
          <cell r="E4729">
            <v>0</v>
          </cell>
        </row>
        <row r="4730">
          <cell r="D4730" t="str">
            <v>Yelm0</v>
          </cell>
          <cell r="E4730">
            <v>0</v>
          </cell>
        </row>
        <row r="4731">
          <cell r="D4731" t="str">
            <v>Yelm0</v>
          </cell>
          <cell r="E4731">
            <v>0</v>
          </cell>
        </row>
        <row r="4732">
          <cell r="D4732" t="str">
            <v>Yelm0</v>
          </cell>
          <cell r="E4732">
            <v>0</v>
          </cell>
        </row>
        <row r="4733">
          <cell r="D4733" t="str">
            <v>Yelm0</v>
          </cell>
          <cell r="E4733">
            <v>0</v>
          </cell>
        </row>
        <row r="4734">
          <cell r="D4734" t="str">
            <v>Yelm0</v>
          </cell>
          <cell r="E4734">
            <v>0</v>
          </cell>
        </row>
        <row r="4735">
          <cell r="D4735" t="str">
            <v>Yelm0</v>
          </cell>
          <cell r="E4735">
            <v>0</v>
          </cell>
        </row>
        <row r="4736">
          <cell r="D4736" t="str">
            <v>Yelm0</v>
          </cell>
          <cell r="E4736">
            <v>0</v>
          </cell>
        </row>
        <row r="4737">
          <cell r="D4737" t="str">
            <v>Yelm0</v>
          </cell>
          <cell r="E4737">
            <v>0</v>
          </cell>
        </row>
        <row r="4738">
          <cell r="D4738" t="str">
            <v>Yelm0</v>
          </cell>
          <cell r="E4738">
            <v>0</v>
          </cell>
        </row>
        <row r="4739">
          <cell r="D4739" t="str">
            <v>Yelm0</v>
          </cell>
          <cell r="E4739">
            <v>0</v>
          </cell>
        </row>
        <row r="4740">
          <cell r="D4740" t="str">
            <v>Yelm0</v>
          </cell>
          <cell r="E4740">
            <v>0</v>
          </cell>
        </row>
        <row r="4741">
          <cell r="D4741" t="str">
            <v>Yelm0</v>
          </cell>
          <cell r="E4741">
            <v>0</v>
          </cell>
        </row>
        <row r="4742">
          <cell r="D4742" t="str">
            <v>Yelm0</v>
          </cell>
          <cell r="E4742">
            <v>0</v>
          </cell>
        </row>
        <row r="4743">
          <cell r="D4743" t="str">
            <v>Yelm0</v>
          </cell>
          <cell r="E4743">
            <v>0</v>
          </cell>
        </row>
        <row r="4744">
          <cell r="D4744" t="str">
            <v>Yelm0</v>
          </cell>
          <cell r="E4744">
            <v>0</v>
          </cell>
        </row>
        <row r="4745">
          <cell r="D4745" t="str">
            <v>Yelm0</v>
          </cell>
          <cell r="E4745">
            <v>0</v>
          </cell>
        </row>
        <row r="4746">
          <cell r="D4746" t="str">
            <v>Yelm0</v>
          </cell>
          <cell r="E4746">
            <v>0</v>
          </cell>
        </row>
        <row r="4747">
          <cell r="D4747" t="str">
            <v>Yelm0</v>
          </cell>
          <cell r="E4747">
            <v>0</v>
          </cell>
        </row>
        <row r="4748">
          <cell r="D4748" t="str">
            <v>Yelm0</v>
          </cell>
          <cell r="E4748">
            <v>0</v>
          </cell>
        </row>
        <row r="4749">
          <cell r="D4749" t="str">
            <v>Yelm0</v>
          </cell>
          <cell r="E4749">
            <v>0</v>
          </cell>
        </row>
        <row r="4750">
          <cell r="D4750" t="str">
            <v>Yelm0</v>
          </cell>
          <cell r="E4750">
            <v>0</v>
          </cell>
        </row>
        <row r="4751">
          <cell r="D4751" t="str">
            <v>Yelm0</v>
          </cell>
          <cell r="E4751">
            <v>0</v>
          </cell>
        </row>
        <row r="4752">
          <cell r="D4752" t="str">
            <v>Yelm0</v>
          </cell>
          <cell r="E4752">
            <v>0</v>
          </cell>
        </row>
        <row r="4753">
          <cell r="D4753" t="str">
            <v>Yelm0</v>
          </cell>
          <cell r="E4753">
            <v>0</v>
          </cell>
        </row>
        <row r="4754">
          <cell r="D4754" t="str">
            <v>Yelm0</v>
          </cell>
          <cell r="E4754">
            <v>0</v>
          </cell>
        </row>
        <row r="4755">
          <cell r="D4755" t="str">
            <v>Yelm0</v>
          </cell>
          <cell r="E4755">
            <v>0</v>
          </cell>
        </row>
        <row r="4756">
          <cell r="D4756" t="str">
            <v>Yelm0</v>
          </cell>
          <cell r="E4756">
            <v>0</v>
          </cell>
        </row>
        <row r="4757">
          <cell r="D4757" t="str">
            <v>Yelm0</v>
          </cell>
          <cell r="E4757">
            <v>0</v>
          </cell>
        </row>
        <row r="4758">
          <cell r="D4758" t="str">
            <v>Yelm0</v>
          </cell>
          <cell r="E4758">
            <v>0</v>
          </cell>
        </row>
        <row r="4759">
          <cell r="D4759" t="str">
            <v>Yelm0</v>
          </cell>
          <cell r="E4759">
            <v>0</v>
          </cell>
        </row>
        <row r="4760">
          <cell r="D4760" t="str">
            <v>Yelm0</v>
          </cell>
          <cell r="E4760">
            <v>0</v>
          </cell>
        </row>
        <row r="4761">
          <cell r="D4761" t="str">
            <v>Yelm0</v>
          </cell>
          <cell r="E4761">
            <v>0</v>
          </cell>
        </row>
        <row r="4762">
          <cell r="D4762" t="str">
            <v>Yelm0</v>
          </cell>
          <cell r="E4762">
            <v>0</v>
          </cell>
        </row>
        <row r="4763">
          <cell r="D4763" t="str">
            <v>Yelm0</v>
          </cell>
          <cell r="E4763">
            <v>0</v>
          </cell>
        </row>
        <row r="4764">
          <cell r="D4764" t="str">
            <v>Yelm0</v>
          </cell>
          <cell r="E4764">
            <v>0</v>
          </cell>
        </row>
        <row r="4765">
          <cell r="D4765" t="str">
            <v>Yelm0</v>
          </cell>
          <cell r="E4765">
            <v>0</v>
          </cell>
        </row>
        <row r="4766">
          <cell r="D4766" t="str">
            <v>Yelm0</v>
          </cell>
          <cell r="E4766">
            <v>0</v>
          </cell>
        </row>
        <row r="4767">
          <cell r="D4767" t="str">
            <v>Yelm0</v>
          </cell>
          <cell r="E4767">
            <v>0</v>
          </cell>
        </row>
        <row r="4768">
          <cell r="D4768" t="str">
            <v>Yelm0</v>
          </cell>
          <cell r="E4768">
            <v>0</v>
          </cell>
        </row>
        <row r="4769">
          <cell r="D4769" t="str">
            <v>Yelm0</v>
          </cell>
          <cell r="E4769">
            <v>0</v>
          </cell>
        </row>
        <row r="4770">
          <cell r="D4770" t="str">
            <v>Yelm0</v>
          </cell>
          <cell r="E4770">
            <v>0</v>
          </cell>
        </row>
        <row r="4771">
          <cell r="D4771" t="str">
            <v>Yelm0</v>
          </cell>
          <cell r="E4771">
            <v>0</v>
          </cell>
        </row>
        <row r="4772">
          <cell r="D4772" t="str">
            <v>Yelm0</v>
          </cell>
          <cell r="E4772">
            <v>0</v>
          </cell>
        </row>
        <row r="4773">
          <cell r="D4773" t="str">
            <v>Yelm0</v>
          </cell>
          <cell r="E4773">
            <v>0</v>
          </cell>
        </row>
        <row r="4774">
          <cell r="D4774" t="str">
            <v>Yelm0</v>
          </cell>
          <cell r="E4774">
            <v>0</v>
          </cell>
        </row>
        <row r="4775">
          <cell r="D4775" t="str">
            <v>Yelm0</v>
          </cell>
          <cell r="E4775">
            <v>0</v>
          </cell>
        </row>
        <row r="4776">
          <cell r="D4776" t="str">
            <v>Yelm0</v>
          </cell>
          <cell r="E4776">
            <v>0</v>
          </cell>
        </row>
        <row r="4777">
          <cell r="D4777" t="str">
            <v>Yelm0</v>
          </cell>
          <cell r="E4777">
            <v>0</v>
          </cell>
        </row>
        <row r="4778">
          <cell r="D4778" t="str">
            <v>Yelm0</v>
          </cell>
          <cell r="E4778">
            <v>0</v>
          </cell>
        </row>
        <row r="4779">
          <cell r="D4779" t="str">
            <v>Yelm0</v>
          </cell>
          <cell r="E4779">
            <v>0</v>
          </cell>
        </row>
        <row r="4780">
          <cell r="D4780" t="str">
            <v>Yelm0</v>
          </cell>
          <cell r="E4780">
            <v>0</v>
          </cell>
        </row>
        <row r="4781">
          <cell r="D4781" t="str">
            <v>Yelm0</v>
          </cell>
          <cell r="E4781">
            <v>0</v>
          </cell>
        </row>
        <row r="4782">
          <cell r="D4782" t="str">
            <v>Yelm0</v>
          </cell>
          <cell r="E4782">
            <v>0</v>
          </cell>
        </row>
        <row r="4783">
          <cell r="D4783" t="str">
            <v>Yelm0</v>
          </cell>
          <cell r="E4783">
            <v>0</v>
          </cell>
        </row>
        <row r="4784">
          <cell r="D4784" t="str">
            <v>Yelm0</v>
          </cell>
          <cell r="E4784">
            <v>0</v>
          </cell>
        </row>
        <row r="4785">
          <cell r="D4785" t="str">
            <v>Yelm0</v>
          </cell>
          <cell r="E4785">
            <v>0</v>
          </cell>
        </row>
        <row r="4786">
          <cell r="D4786" t="str">
            <v>Yelm0</v>
          </cell>
          <cell r="E4786">
            <v>0</v>
          </cell>
        </row>
        <row r="4787">
          <cell r="D4787" t="str">
            <v>Yelm0</v>
          </cell>
          <cell r="E4787">
            <v>0</v>
          </cell>
        </row>
        <row r="4788">
          <cell r="D4788" t="str">
            <v>Yelm0</v>
          </cell>
          <cell r="E4788">
            <v>0</v>
          </cell>
        </row>
        <row r="4789">
          <cell r="D4789" t="str">
            <v>Yelm0</v>
          </cell>
          <cell r="E4789">
            <v>0</v>
          </cell>
        </row>
        <row r="4790">
          <cell r="D4790" t="str">
            <v>Yelm0</v>
          </cell>
          <cell r="E4790">
            <v>0</v>
          </cell>
        </row>
        <row r="4791">
          <cell r="D4791" t="str">
            <v>Yelm0</v>
          </cell>
          <cell r="E4791">
            <v>0</v>
          </cell>
        </row>
        <row r="4792">
          <cell r="D4792" t="str">
            <v>Yelm0</v>
          </cell>
          <cell r="E4792">
            <v>0</v>
          </cell>
        </row>
        <row r="4793">
          <cell r="D4793" t="str">
            <v>Yelm0</v>
          </cell>
          <cell r="E4793">
            <v>0</v>
          </cell>
        </row>
        <row r="4794">
          <cell r="D4794" t="str">
            <v>Yelm0</v>
          </cell>
          <cell r="E4794">
            <v>0</v>
          </cell>
        </row>
        <row r="4795">
          <cell r="D4795" t="str">
            <v>Yelm0</v>
          </cell>
          <cell r="E4795">
            <v>0</v>
          </cell>
        </row>
        <row r="4796">
          <cell r="D4796" t="str">
            <v>Yelm0</v>
          </cell>
          <cell r="E4796">
            <v>0</v>
          </cell>
        </row>
        <row r="4797">
          <cell r="D4797" t="str">
            <v>Yelm0</v>
          </cell>
          <cell r="E4797">
            <v>0</v>
          </cell>
        </row>
        <row r="4798">
          <cell r="D4798" t="str">
            <v>Yelm0</v>
          </cell>
          <cell r="E4798">
            <v>0</v>
          </cell>
        </row>
        <row r="4799">
          <cell r="D4799" t="str">
            <v>Yelm0</v>
          </cell>
          <cell r="E4799">
            <v>0</v>
          </cell>
        </row>
        <row r="4800">
          <cell r="D4800" t="str">
            <v>Yelm0</v>
          </cell>
          <cell r="E4800">
            <v>0</v>
          </cell>
        </row>
        <row r="4801">
          <cell r="D4801" t="str">
            <v>Yelm0</v>
          </cell>
          <cell r="E4801">
            <v>0</v>
          </cell>
        </row>
        <row r="4802">
          <cell r="D4802" t="str">
            <v>Yelm0</v>
          </cell>
          <cell r="E4802">
            <v>0</v>
          </cell>
        </row>
        <row r="4803">
          <cell r="D4803" t="str">
            <v>Yelm0</v>
          </cell>
          <cell r="E4803">
            <v>0</v>
          </cell>
        </row>
        <row r="4804">
          <cell r="D4804" t="str">
            <v>Yelm0</v>
          </cell>
          <cell r="E4804">
            <v>0</v>
          </cell>
        </row>
        <row r="4805">
          <cell r="D4805" t="str">
            <v>Yelm0</v>
          </cell>
          <cell r="E4805">
            <v>0</v>
          </cell>
        </row>
        <row r="4806">
          <cell r="D4806" t="str">
            <v>Yelm0</v>
          </cell>
          <cell r="E4806">
            <v>0</v>
          </cell>
        </row>
        <row r="4807">
          <cell r="D4807" t="str">
            <v>Yelm0</v>
          </cell>
          <cell r="E4807">
            <v>0</v>
          </cell>
        </row>
        <row r="4808">
          <cell r="D4808" t="str">
            <v>Yelm0</v>
          </cell>
          <cell r="E4808">
            <v>0</v>
          </cell>
        </row>
        <row r="4809">
          <cell r="D4809" t="str">
            <v>Yelm0</v>
          </cell>
          <cell r="E4809">
            <v>0</v>
          </cell>
        </row>
        <row r="4810">
          <cell r="D4810" t="str">
            <v>Yelm0</v>
          </cell>
          <cell r="E4810">
            <v>0</v>
          </cell>
        </row>
        <row r="4811">
          <cell r="D4811" t="str">
            <v>Yelm0</v>
          </cell>
          <cell r="E4811">
            <v>0</v>
          </cell>
        </row>
        <row r="4812">
          <cell r="D4812" t="str">
            <v>Yelm0</v>
          </cell>
          <cell r="E4812">
            <v>0</v>
          </cell>
        </row>
        <row r="4813">
          <cell r="D4813" t="str">
            <v>Yelm0</v>
          </cell>
          <cell r="E4813">
            <v>0</v>
          </cell>
        </row>
        <row r="4814">
          <cell r="D4814" t="str">
            <v>Yelm0</v>
          </cell>
          <cell r="E4814">
            <v>0</v>
          </cell>
        </row>
        <row r="4815">
          <cell r="D4815" t="str">
            <v>Yelm0</v>
          </cell>
          <cell r="E4815">
            <v>0</v>
          </cell>
        </row>
        <row r="4816">
          <cell r="D4816" t="str">
            <v>Yelm0</v>
          </cell>
          <cell r="E4816">
            <v>0</v>
          </cell>
        </row>
        <row r="4817">
          <cell r="D4817" t="str">
            <v>Yelm0</v>
          </cell>
          <cell r="E4817">
            <v>0</v>
          </cell>
        </row>
        <row r="4818">
          <cell r="D4818" t="str">
            <v>Yelm0</v>
          </cell>
          <cell r="E4818">
            <v>0</v>
          </cell>
        </row>
        <row r="4819">
          <cell r="D4819" t="str">
            <v>Yelm0</v>
          </cell>
          <cell r="E4819">
            <v>0</v>
          </cell>
        </row>
        <row r="4820">
          <cell r="D4820" t="str">
            <v>Yelm0</v>
          </cell>
          <cell r="E4820">
            <v>0</v>
          </cell>
        </row>
        <row r="4821">
          <cell r="D4821" t="str">
            <v>Yelm0</v>
          </cell>
          <cell r="E4821">
            <v>0</v>
          </cell>
        </row>
        <row r="4822">
          <cell r="D4822" t="str">
            <v>Yelm0</v>
          </cell>
          <cell r="E4822">
            <v>0</v>
          </cell>
        </row>
        <row r="4823">
          <cell r="D4823" t="str">
            <v>Yelm0</v>
          </cell>
          <cell r="E4823">
            <v>0</v>
          </cell>
        </row>
        <row r="4824">
          <cell r="D4824" t="str">
            <v>Yelm0</v>
          </cell>
          <cell r="E4824">
            <v>0</v>
          </cell>
        </row>
        <row r="4825">
          <cell r="D4825" t="str">
            <v>Yelm0</v>
          </cell>
          <cell r="E4825">
            <v>0</v>
          </cell>
        </row>
        <row r="4826">
          <cell r="D4826" t="str">
            <v>Yelm0</v>
          </cell>
          <cell r="E4826">
            <v>0</v>
          </cell>
        </row>
        <row r="4827">
          <cell r="D4827" t="str">
            <v>Yelm0</v>
          </cell>
          <cell r="E4827">
            <v>0</v>
          </cell>
        </row>
        <row r="4828">
          <cell r="D4828" t="str">
            <v>Yelm0</v>
          </cell>
          <cell r="E4828">
            <v>0</v>
          </cell>
        </row>
        <row r="4829">
          <cell r="D4829" t="str">
            <v>Yelm0</v>
          </cell>
          <cell r="E4829">
            <v>0</v>
          </cell>
        </row>
        <row r="4830">
          <cell r="D4830" t="str">
            <v>Yelm0</v>
          </cell>
          <cell r="E4830">
            <v>0</v>
          </cell>
        </row>
        <row r="4831">
          <cell r="D4831" t="str">
            <v>Yelm0</v>
          </cell>
          <cell r="E4831">
            <v>0</v>
          </cell>
        </row>
        <row r="4832">
          <cell r="D4832" t="str">
            <v>Yelm0</v>
          </cell>
          <cell r="E4832">
            <v>0</v>
          </cell>
        </row>
        <row r="4833">
          <cell r="D4833" t="str">
            <v>Yelm0</v>
          </cell>
          <cell r="E4833">
            <v>0</v>
          </cell>
        </row>
        <row r="4834">
          <cell r="D4834" t="str">
            <v>Yelm0</v>
          </cell>
          <cell r="E4834">
            <v>0</v>
          </cell>
        </row>
        <row r="4835">
          <cell r="D4835" t="str">
            <v>Yelm0</v>
          </cell>
          <cell r="E4835">
            <v>0</v>
          </cell>
        </row>
        <row r="4836">
          <cell r="D4836" t="str">
            <v>Yelm0</v>
          </cell>
          <cell r="E4836">
            <v>0</v>
          </cell>
        </row>
        <row r="4837">
          <cell r="D4837" t="str">
            <v>Yelm0</v>
          </cell>
          <cell r="E4837">
            <v>0</v>
          </cell>
        </row>
        <row r="4838">
          <cell r="D4838" t="str">
            <v>Yelm0</v>
          </cell>
          <cell r="E4838">
            <v>0</v>
          </cell>
        </row>
        <row r="4839">
          <cell r="D4839" t="str">
            <v>Yelm0</v>
          </cell>
          <cell r="E4839">
            <v>0</v>
          </cell>
        </row>
        <row r="4840">
          <cell r="D4840" t="str">
            <v>Yelm0</v>
          </cell>
          <cell r="E4840">
            <v>0</v>
          </cell>
        </row>
        <row r="4841">
          <cell r="D4841" t="str">
            <v>Yelm0</v>
          </cell>
          <cell r="E4841">
            <v>0</v>
          </cell>
        </row>
        <row r="4842">
          <cell r="D4842" t="str">
            <v>Yelm0</v>
          </cell>
          <cell r="E4842">
            <v>0</v>
          </cell>
        </row>
        <row r="4843">
          <cell r="D4843" t="str">
            <v>Yelm0</v>
          </cell>
          <cell r="E4843">
            <v>0</v>
          </cell>
        </row>
        <row r="4844">
          <cell r="D4844" t="str">
            <v>Yelm0</v>
          </cell>
          <cell r="E4844">
            <v>0</v>
          </cell>
        </row>
        <row r="4845">
          <cell r="D4845" t="str">
            <v>Yelm0</v>
          </cell>
          <cell r="E4845">
            <v>0</v>
          </cell>
        </row>
        <row r="4846">
          <cell r="D4846" t="str">
            <v>Yelm0</v>
          </cell>
          <cell r="E4846">
            <v>0</v>
          </cell>
        </row>
        <row r="4847">
          <cell r="D4847" t="str">
            <v>Yelm0</v>
          </cell>
          <cell r="E4847">
            <v>0</v>
          </cell>
        </row>
        <row r="4848">
          <cell r="D4848" t="str">
            <v>Yelm0</v>
          </cell>
          <cell r="E4848">
            <v>0</v>
          </cell>
        </row>
        <row r="4849">
          <cell r="D4849" t="str">
            <v>Yelm0</v>
          </cell>
          <cell r="E4849">
            <v>0</v>
          </cell>
        </row>
        <row r="4850">
          <cell r="D4850" t="str">
            <v>Yelm0</v>
          </cell>
          <cell r="E4850">
            <v>0</v>
          </cell>
        </row>
        <row r="4851">
          <cell r="D4851" t="str">
            <v>Yelm0</v>
          </cell>
          <cell r="E4851">
            <v>0</v>
          </cell>
        </row>
        <row r="4852">
          <cell r="D4852" t="str">
            <v>Yelm0</v>
          </cell>
          <cell r="E4852">
            <v>0</v>
          </cell>
        </row>
        <row r="4853">
          <cell r="D4853" t="str">
            <v>Yelm0</v>
          </cell>
          <cell r="E4853">
            <v>0</v>
          </cell>
        </row>
        <row r="4854">
          <cell r="D4854" t="str">
            <v>Yelm0</v>
          </cell>
          <cell r="E4854">
            <v>0</v>
          </cell>
        </row>
        <row r="4855">
          <cell r="D4855" t="str">
            <v>Yelm0</v>
          </cell>
          <cell r="E4855">
            <v>0</v>
          </cell>
        </row>
        <row r="4856">
          <cell r="D4856" t="str">
            <v>Yelm0</v>
          </cell>
          <cell r="E4856">
            <v>0</v>
          </cell>
        </row>
        <row r="4857">
          <cell r="D4857" t="str">
            <v>Yelm0</v>
          </cell>
          <cell r="E4857">
            <v>0</v>
          </cell>
        </row>
        <row r="4858">
          <cell r="D4858" t="str">
            <v>Yelm0</v>
          </cell>
          <cell r="E4858">
            <v>0</v>
          </cell>
        </row>
        <row r="4859">
          <cell r="D4859" t="str">
            <v>Yelm0</v>
          </cell>
          <cell r="E4859">
            <v>0</v>
          </cell>
        </row>
        <row r="4860">
          <cell r="D4860" t="str">
            <v>Yelm0</v>
          </cell>
          <cell r="E4860">
            <v>0</v>
          </cell>
        </row>
        <row r="4861">
          <cell r="D4861" t="str">
            <v>Yelm0</v>
          </cell>
          <cell r="E4861">
            <v>0</v>
          </cell>
        </row>
        <row r="4862">
          <cell r="D4862" t="str">
            <v>Yelm0</v>
          </cell>
          <cell r="E4862">
            <v>0</v>
          </cell>
        </row>
        <row r="4863">
          <cell r="D4863" t="str">
            <v>Yelm0</v>
          </cell>
          <cell r="E4863">
            <v>0</v>
          </cell>
        </row>
        <row r="4864">
          <cell r="D4864" t="str">
            <v>Yelm0</v>
          </cell>
          <cell r="E4864">
            <v>0</v>
          </cell>
        </row>
        <row r="4865">
          <cell r="D4865" t="str">
            <v>Yelm0</v>
          </cell>
          <cell r="E4865">
            <v>0</v>
          </cell>
        </row>
        <row r="4866">
          <cell r="D4866" t="str">
            <v>Yelm0</v>
          </cell>
          <cell r="E4866">
            <v>0</v>
          </cell>
        </row>
        <row r="4867">
          <cell r="D4867" t="str">
            <v>Yelm0</v>
          </cell>
          <cell r="E4867">
            <v>0</v>
          </cell>
        </row>
        <row r="4868">
          <cell r="D4868" t="str">
            <v>Yelm0</v>
          </cell>
          <cell r="E4868">
            <v>0</v>
          </cell>
        </row>
        <row r="4869">
          <cell r="D4869" t="str">
            <v>Yelm0</v>
          </cell>
          <cell r="E4869">
            <v>0</v>
          </cell>
        </row>
        <row r="4870">
          <cell r="D4870" t="str">
            <v>Yelm0</v>
          </cell>
          <cell r="E4870">
            <v>0</v>
          </cell>
        </row>
        <row r="4871">
          <cell r="D4871" t="str">
            <v>Yelm0</v>
          </cell>
          <cell r="E4871">
            <v>0</v>
          </cell>
        </row>
        <row r="4872">
          <cell r="D4872" t="str">
            <v>Yelm0</v>
          </cell>
          <cell r="E4872">
            <v>0</v>
          </cell>
        </row>
        <row r="4873">
          <cell r="D4873" t="str">
            <v>Yelm0</v>
          </cell>
          <cell r="E4873">
            <v>0</v>
          </cell>
        </row>
        <row r="4874">
          <cell r="D4874" t="str">
            <v>Yelm0</v>
          </cell>
          <cell r="E4874">
            <v>0</v>
          </cell>
        </row>
        <row r="4875">
          <cell r="D4875" t="str">
            <v>Yelm0</v>
          </cell>
          <cell r="E4875">
            <v>0</v>
          </cell>
        </row>
        <row r="4876">
          <cell r="D4876" t="str">
            <v>Yelm0</v>
          </cell>
          <cell r="E4876">
            <v>0</v>
          </cell>
        </row>
        <row r="4877">
          <cell r="D4877" t="str">
            <v>Yelm0</v>
          </cell>
          <cell r="E4877">
            <v>0</v>
          </cell>
        </row>
        <row r="4878">
          <cell r="D4878" t="str">
            <v>Yelm0</v>
          </cell>
          <cell r="E4878">
            <v>0</v>
          </cell>
        </row>
        <row r="4879">
          <cell r="D4879" t="str">
            <v>Yelm0</v>
          </cell>
          <cell r="E4879">
            <v>0</v>
          </cell>
        </row>
        <row r="4880">
          <cell r="D4880" t="str">
            <v>Yelm0</v>
          </cell>
          <cell r="E4880">
            <v>0</v>
          </cell>
        </row>
        <row r="4881">
          <cell r="D4881" t="str">
            <v>Yelm0</v>
          </cell>
          <cell r="E4881">
            <v>0</v>
          </cell>
        </row>
        <row r="4882">
          <cell r="D4882" t="str">
            <v>Yelm0</v>
          </cell>
          <cell r="E4882">
            <v>0</v>
          </cell>
        </row>
        <row r="4883">
          <cell r="D4883" t="str">
            <v>Yelm0</v>
          </cell>
          <cell r="E4883">
            <v>0</v>
          </cell>
        </row>
        <row r="4884">
          <cell r="D4884" t="str">
            <v>Yelm0</v>
          </cell>
          <cell r="E4884">
            <v>0</v>
          </cell>
        </row>
        <row r="4885">
          <cell r="D4885" t="str">
            <v>Yelm0</v>
          </cell>
          <cell r="E4885">
            <v>0</v>
          </cell>
        </row>
        <row r="4886">
          <cell r="D4886" t="str">
            <v>Yelm0</v>
          </cell>
          <cell r="E4886">
            <v>0</v>
          </cell>
        </row>
        <row r="4887">
          <cell r="D4887" t="str">
            <v>Yelm0</v>
          </cell>
          <cell r="E4887">
            <v>0</v>
          </cell>
        </row>
        <row r="4888">
          <cell r="D4888" t="str">
            <v>Yelm0</v>
          </cell>
          <cell r="E4888">
            <v>0</v>
          </cell>
        </row>
        <row r="4889">
          <cell r="D4889" t="str">
            <v>Yelm0</v>
          </cell>
          <cell r="E4889">
            <v>0</v>
          </cell>
        </row>
        <row r="4890">
          <cell r="D4890" t="str">
            <v>Yelm0</v>
          </cell>
          <cell r="E4890">
            <v>0</v>
          </cell>
        </row>
        <row r="4891">
          <cell r="D4891" t="str">
            <v>Yelm0</v>
          </cell>
          <cell r="E4891">
            <v>0</v>
          </cell>
        </row>
        <row r="4892">
          <cell r="D4892" t="str">
            <v>Yelm0</v>
          </cell>
          <cell r="E4892">
            <v>0</v>
          </cell>
        </row>
        <row r="4893">
          <cell r="D4893" t="str">
            <v>Yelm0</v>
          </cell>
          <cell r="E4893">
            <v>0</v>
          </cell>
        </row>
        <row r="4894">
          <cell r="D4894" t="str">
            <v>Yelm0</v>
          </cell>
          <cell r="E4894">
            <v>0</v>
          </cell>
        </row>
        <row r="4895">
          <cell r="D4895" t="str">
            <v>Yelm0</v>
          </cell>
          <cell r="E4895">
            <v>0</v>
          </cell>
        </row>
        <row r="4896">
          <cell r="D4896" t="str">
            <v>Yelm0</v>
          </cell>
          <cell r="E4896">
            <v>0</v>
          </cell>
        </row>
        <row r="4897">
          <cell r="D4897" t="str">
            <v>Yelm0</v>
          </cell>
          <cell r="E4897">
            <v>0</v>
          </cell>
        </row>
        <row r="4898">
          <cell r="D4898" t="str">
            <v>Yelm0</v>
          </cell>
          <cell r="E4898">
            <v>0</v>
          </cell>
        </row>
        <row r="4899">
          <cell r="D4899" t="str">
            <v>Yelm0</v>
          </cell>
          <cell r="E4899">
            <v>0</v>
          </cell>
        </row>
        <row r="4900">
          <cell r="D4900" t="str">
            <v>Yelm0</v>
          </cell>
          <cell r="E4900">
            <v>0</v>
          </cell>
        </row>
        <row r="4901">
          <cell r="D4901" t="str">
            <v>Yelm0</v>
          </cell>
          <cell r="E4901">
            <v>0</v>
          </cell>
        </row>
        <row r="4902">
          <cell r="D4902" t="str">
            <v>Yelm0</v>
          </cell>
          <cell r="E4902">
            <v>0</v>
          </cell>
        </row>
        <row r="4903">
          <cell r="D4903" t="str">
            <v>Yelm0</v>
          </cell>
          <cell r="E4903">
            <v>0</v>
          </cell>
        </row>
        <row r="4904">
          <cell r="D4904" t="str">
            <v>Yelm0</v>
          </cell>
          <cell r="E4904">
            <v>0</v>
          </cell>
        </row>
        <row r="4905">
          <cell r="D4905" t="str">
            <v>Yelm0</v>
          </cell>
          <cell r="E4905">
            <v>0</v>
          </cell>
        </row>
        <row r="4906">
          <cell r="D4906" t="str">
            <v>Yelm0</v>
          </cell>
          <cell r="E4906">
            <v>0</v>
          </cell>
        </row>
        <row r="4907">
          <cell r="D4907" t="str">
            <v>Yelm0</v>
          </cell>
          <cell r="E4907">
            <v>0</v>
          </cell>
        </row>
        <row r="4908">
          <cell r="D4908" t="str">
            <v>Yelm0</v>
          </cell>
          <cell r="E4908">
            <v>0</v>
          </cell>
        </row>
        <row r="4909">
          <cell r="D4909" t="str">
            <v>Yelm0</v>
          </cell>
          <cell r="E4909">
            <v>0</v>
          </cell>
        </row>
        <row r="4910">
          <cell r="D4910" t="str">
            <v>Yelm0</v>
          </cell>
          <cell r="E4910">
            <v>0</v>
          </cell>
        </row>
        <row r="4911">
          <cell r="D4911" t="str">
            <v>Yelm0</v>
          </cell>
          <cell r="E4911">
            <v>0</v>
          </cell>
        </row>
        <row r="4912">
          <cell r="D4912" t="str">
            <v>Yelm0</v>
          </cell>
          <cell r="E4912">
            <v>0</v>
          </cell>
        </row>
        <row r="4913">
          <cell r="D4913" t="str">
            <v>Yelm0</v>
          </cell>
          <cell r="E4913">
            <v>0</v>
          </cell>
        </row>
        <row r="4914">
          <cell r="D4914" t="str">
            <v>Yelm0</v>
          </cell>
          <cell r="E4914">
            <v>0</v>
          </cell>
        </row>
        <row r="4915">
          <cell r="D4915" t="str">
            <v>Yelm0</v>
          </cell>
          <cell r="E4915">
            <v>0</v>
          </cell>
        </row>
        <row r="4916">
          <cell r="D4916" t="str">
            <v>Yelm0</v>
          </cell>
          <cell r="E4916">
            <v>0</v>
          </cell>
        </row>
        <row r="4917">
          <cell r="D4917" t="str">
            <v>Yelm0</v>
          </cell>
          <cell r="E4917">
            <v>0</v>
          </cell>
        </row>
        <row r="4918">
          <cell r="D4918" t="str">
            <v>Yelm0</v>
          </cell>
          <cell r="E4918">
            <v>0</v>
          </cell>
        </row>
        <row r="4919">
          <cell r="D4919" t="str">
            <v>Yelm0</v>
          </cell>
          <cell r="E4919">
            <v>0</v>
          </cell>
        </row>
        <row r="4920">
          <cell r="D4920" t="str">
            <v>Yelm0</v>
          </cell>
          <cell r="E4920">
            <v>0</v>
          </cell>
        </row>
        <row r="4921">
          <cell r="D4921" t="str">
            <v>Yelm0</v>
          </cell>
          <cell r="E4921">
            <v>0</v>
          </cell>
        </row>
        <row r="4922">
          <cell r="D4922" t="str">
            <v>Yelm0</v>
          </cell>
          <cell r="E4922">
            <v>0</v>
          </cell>
        </row>
        <row r="4923">
          <cell r="D4923" t="str">
            <v>Yelm0</v>
          </cell>
          <cell r="E4923">
            <v>0</v>
          </cell>
        </row>
        <row r="4924">
          <cell r="D4924" t="str">
            <v>Yelm0</v>
          </cell>
          <cell r="E4924">
            <v>0</v>
          </cell>
        </row>
        <row r="4925">
          <cell r="D4925" t="str">
            <v>Yelm0</v>
          </cell>
          <cell r="E4925">
            <v>0</v>
          </cell>
        </row>
        <row r="4926">
          <cell r="D4926" t="str">
            <v>Yelm0</v>
          </cell>
          <cell r="E4926">
            <v>0</v>
          </cell>
        </row>
        <row r="4927">
          <cell r="D4927" t="str">
            <v>Yelm0</v>
          </cell>
          <cell r="E4927">
            <v>0</v>
          </cell>
        </row>
        <row r="4928">
          <cell r="D4928" t="str">
            <v>Yelm0</v>
          </cell>
          <cell r="E4928">
            <v>0</v>
          </cell>
        </row>
        <row r="4929">
          <cell r="D4929" t="str">
            <v>Yelm0</v>
          </cell>
          <cell r="E4929">
            <v>0</v>
          </cell>
        </row>
        <row r="4930">
          <cell r="D4930" t="str">
            <v>Yelm0</v>
          </cell>
          <cell r="E4930">
            <v>0</v>
          </cell>
        </row>
        <row r="4931">
          <cell r="D4931" t="str">
            <v>Yelm0</v>
          </cell>
          <cell r="E4931">
            <v>0</v>
          </cell>
        </row>
        <row r="4932">
          <cell r="D4932" t="str">
            <v>Yelm0</v>
          </cell>
          <cell r="E4932">
            <v>0</v>
          </cell>
        </row>
        <row r="4933">
          <cell r="D4933" t="str">
            <v>Yelm0</v>
          </cell>
          <cell r="E4933">
            <v>0</v>
          </cell>
        </row>
        <row r="4934">
          <cell r="D4934" t="str">
            <v>Yelm0</v>
          </cell>
          <cell r="E4934">
            <v>0</v>
          </cell>
        </row>
        <row r="4935">
          <cell r="D4935" t="str">
            <v>Yelm0</v>
          </cell>
          <cell r="E4935">
            <v>0</v>
          </cell>
        </row>
        <row r="4936">
          <cell r="D4936" t="str">
            <v>Yelm0</v>
          </cell>
          <cell r="E4936">
            <v>0</v>
          </cell>
        </row>
        <row r="4937">
          <cell r="D4937" t="str">
            <v>Yelm0</v>
          </cell>
          <cell r="E4937">
            <v>0</v>
          </cell>
        </row>
        <row r="4938">
          <cell r="D4938" t="str">
            <v>Yelm0</v>
          </cell>
          <cell r="E4938">
            <v>0</v>
          </cell>
        </row>
        <row r="4939">
          <cell r="D4939" t="str">
            <v>Yelm0</v>
          </cell>
          <cell r="E4939">
            <v>0</v>
          </cell>
        </row>
        <row r="4940">
          <cell r="D4940" t="str">
            <v>Yelm0</v>
          </cell>
          <cell r="E4940">
            <v>0</v>
          </cell>
        </row>
        <row r="4941">
          <cell r="D4941" t="str">
            <v>Yelm0</v>
          </cell>
          <cell r="E4941">
            <v>0</v>
          </cell>
        </row>
        <row r="4942">
          <cell r="D4942" t="str">
            <v>Yelm0</v>
          </cell>
          <cell r="E4942">
            <v>0</v>
          </cell>
        </row>
        <row r="4943">
          <cell r="D4943" t="str">
            <v>Yelm0</v>
          </cell>
          <cell r="E4943">
            <v>0</v>
          </cell>
        </row>
        <row r="4944">
          <cell r="D4944" t="str">
            <v>Yelm0</v>
          </cell>
          <cell r="E4944">
            <v>0</v>
          </cell>
        </row>
        <row r="4945">
          <cell r="D4945" t="str">
            <v>Yelm0</v>
          </cell>
          <cell r="E4945">
            <v>0</v>
          </cell>
        </row>
        <row r="4946">
          <cell r="D4946" t="str">
            <v>Yelm0</v>
          </cell>
          <cell r="E4946">
            <v>0</v>
          </cell>
        </row>
        <row r="4947">
          <cell r="D4947" t="str">
            <v>Yelm0</v>
          </cell>
          <cell r="E4947">
            <v>0</v>
          </cell>
        </row>
        <row r="4948">
          <cell r="D4948" t="str">
            <v>Yelm0</v>
          </cell>
          <cell r="E4948">
            <v>0</v>
          </cell>
        </row>
        <row r="4949">
          <cell r="D4949" t="str">
            <v>Yelm0</v>
          </cell>
          <cell r="E4949">
            <v>0</v>
          </cell>
        </row>
        <row r="4950">
          <cell r="D4950" t="str">
            <v>Yelm0</v>
          </cell>
          <cell r="E4950">
            <v>0</v>
          </cell>
        </row>
        <row r="4951">
          <cell r="D4951" t="str">
            <v>Yelm0</v>
          </cell>
          <cell r="E4951">
            <v>0</v>
          </cell>
        </row>
        <row r="4952">
          <cell r="D4952" t="str">
            <v>Yelm0</v>
          </cell>
          <cell r="E4952">
            <v>0</v>
          </cell>
        </row>
        <row r="4953">
          <cell r="D4953" t="str">
            <v>Yelm0</v>
          </cell>
          <cell r="E4953">
            <v>0</v>
          </cell>
        </row>
        <row r="4954">
          <cell r="D4954" t="str">
            <v>Yelm0</v>
          </cell>
          <cell r="E4954">
            <v>0</v>
          </cell>
        </row>
        <row r="4955">
          <cell r="D4955" t="str">
            <v>Yelm0</v>
          </cell>
          <cell r="E4955">
            <v>0</v>
          </cell>
        </row>
        <row r="4956">
          <cell r="D4956" t="str">
            <v>Yelm0</v>
          </cell>
          <cell r="E4956">
            <v>0</v>
          </cell>
        </row>
        <row r="4957">
          <cell r="D4957" t="str">
            <v>Yelm0</v>
          </cell>
          <cell r="E4957">
            <v>0</v>
          </cell>
        </row>
        <row r="4958">
          <cell r="D4958" t="str">
            <v>Yelm0</v>
          </cell>
          <cell r="E4958">
            <v>0</v>
          </cell>
        </row>
        <row r="4959">
          <cell r="D4959" t="str">
            <v>Yelm0</v>
          </cell>
          <cell r="E4959">
            <v>0</v>
          </cell>
        </row>
        <row r="4960">
          <cell r="D4960" t="str">
            <v>Yelm0</v>
          </cell>
          <cell r="E4960">
            <v>0</v>
          </cell>
        </row>
        <row r="4961">
          <cell r="D4961" t="str">
            <v>Yelm0</v>
          </cell>
          <cell r="E4961">
            <v>0</v>
          </cell>
        </row>
        <row r="4962">
          <cell r="D4962" t="str">
            <v>Yelm0</v>
          </cell>
          <cell r="E4962">
            <v>0</v>
          </cell>
        </row>
        <row r="4963">
          <cell r="D4963" t="str">
            <v>Yelm0</v>
          </cell>
          <cell r="E4963">
            <v>0</v>
          </cell>
        </row>
        <row r="4964">
          <cell r="D4964" t="str">
            <v>Yelm0</v>
          </cell>
          <cell r="E4964">
            <v>0</v>
          </cell>
        </row>
        <row r="4965">
          <cell r="D4965" t="str">
            <v>Yelm0</v>
          </cell>
          <cell r="E4965">
            <v>0</v>
          </cell>
        </row>
        <row r="4966">
          <cell r="D4966" t="str">
            <v>Yelm0</v>
          </cell>
          <cell r="E4966">
            <v>0</v>
          </cell>
        </row>
        <row r="4967">
          <cell r="D4967" t="str">
            <v>Yelm0</v>
          </cell>
          <cell r="E4967">
            <v>0</v>
          </cell>
        </row>
        <row r="4968">
          <cell r="D4968" t="str">
            <v>Yelm0</v>
          </cell>
          <cell r="E4968">
            <v>0</v>
          </cell>
        </row>
        <row r="4969">
          <cell r="D4969" t="str">
            <v>Yelm0</v>
          </cell>
          <cell r="E4969">
            <v>0</v>
          </cell>
        </row>
        <row r="4970">
          <cell r="D4970" t="str">
            <v>Yelm0</v>
          </cell>
          <cell r="E4970">
            <v>0</v>
          </cell>
        </row>
        <row r="4971">
          <cell r="D4971" t="str">
            <v>Yelm0</v>
          </cell>
          <cell r="E4971">
            <v>0</v>
          </cell>
        </row>
        <row r="4972">
          <cell r="D4972" t="str">
            <v>Yelm0</v>
          </cell>
          <cell r="E4972">
            <v>0</v>
          </cell>
        </row>
        <row r="4973">
          <cell r="D4973" t="str">
            <v>Yelm0</v>
          </cell>
          <cell r="E4973">
            <v>0</v>
          </cell>
        </row>
        <row r="4974">
          <cell r="D4974" t="str">
            <v>Yelm0</v>
          </cell>
          <cell r="E4974">
            <v>0</v>
          </cell>
        </row>
        <row r="4975">
          <cell r="D4975" t="str">
            <v>Yelm0</v>
          </cell>
          <cell r="E4975">
            <v>0</v>
          </cell>
        </row>
        <row r="4976">
          <cell r="D4976" t="str">
            <v>Yelm0</v>
          </cell>
          <cell r="E4976">
            <v>0</v>
          </cell>
        </row>
        <row r="4977">
          <cell r="D4977" t="str">
            <v>Yelm0</v>
          </cell>
          <cell r="E4977">
            <v>0</v>
          </cell>
        </row>
        <row r="4978">
          <cell r="D4978" t="str">
            <v>Yelm0</v>
          </cell>
          <cell r="E4978">
            <v>0</v>
          </cell>
        </row>
        <row r="4979">
          <cell r="D4979" t="str">
            <v>Yelm0</v>
          </cell>
          <cell r="E4979">
            <v>0</v>
          </cell>
        </row>
        <row r="4980">
          <cell r="D4980" t="str">
            <v>Yelm0</v>
          </cell>
          <cell r="E4980">
            <v>0</v>
          </cell>
        </row>
        <row r="4981">
          <cell r="D4981" t="str">
            <v>Yelm0</v>
          </cell>
          <cell r="E4981">
            <v>0</v>
          </cell>
        </row>
        <row r="4982">
          <cell r="D4982" t="str">
            <v>Yelm0</v>
          </cell>
          <cell r="E4982">
            <v>0</v>
          </cell>
        </row>
        <row r="4983">
          <cell r="D4983" t="str">
            <v>Yelm0</v>
          </cell>
          <cell r="E4983">
            <v>0</v>
          </cell>
        </row>
        <row r="4984">
          <cell r="D4984" t="str">
            <v>Yelm0</v>
          </cell>
          <cell r="E4984">
            <v>0</v>
          </cell>
        </row>
        <row r="4985">
          <cell r="D4985" t="str">
            <v>Yelm0</v>
          </cell>
          <cell r="E4985">
            <v>0</v>
          </cell>
        </row>
        <row r="4986">
          <cell r="D4986" t="str">
            <v>Yelm0</v>
          </cell>
          <cell r="E4986">
            <v>0</v>
          </cell>
        </row>
        <row r="4987">
          <cell r="D4987" t="str">
            <v>Yelm0</v>
          </cell>
          <cell r="E4987">
            <v>0</v>
          </cell>
        </row>
        <row r="4988">
          <cell r="D4988" t="str">
            <v>Yelm0</v>
          </cell>
          <cell r="E4988">
            <v>0</v>
          </cell>
        </row>
        <row r="4989">
          <cell r="D4989" t="str">
            <v>Yelm0</v>
          </cell>
          <cell r="E4989">
            <v>0</v>
          </cell>
        </row>
        <row r="4990">
          <cell r="D4990" t="str">
            <v>Yelm0</v>
          </cell>
          <cell r="E4990">
            <v>0</v>
          </cell>
        </row>
        <row r="4991">
          <cell r="D4991" t="str">
            <v>Yelm0</v>
          </cell>
          <cell r="E4991">
            <v>0</v>
          </cell>
        </row>
        <row r="4992">
          <cell r="D4992" t="str">
            <v>Yelm0</v>
          </cell>
          <cell r="E4992">
            <v>0</v>
          </cell>
        </row>
        <row r="4993">
          <cell r="D4993" t="str">
            <v>Yelm0</v>
          </cell>
          <cell r="E4993">
            <v>0</v>
          </cell>
        </row>
        <row r="4994">
          <cell r="D4994" t="str">
            <v>Yelm0</v>
          </cell>
          <cell r="E4994">
            <v>0</v>
          </cell>
        </row>
        <row r="4995">
          <cell r="D4995" t="str">
            <v>Yelm0</v>
          </cell>
          <cell r="E4995">
            <v>0</v>
          </cell>
        </row>
        <row r="4996">
          <cell r="D4996" t="str">
            <v>Yelm0</v>
          </cell>
          <cell r="E4996">
            <v>0</v>
          </cell>
        </row>
        <row r="4997">
          <cell r="D4997" t="str">
            <v>Yelm0</v>
          </cell>
          <cell r="E4997">
            <v>0</v>
          </cell>
        </row>
        <row r="4998">
          <cell r="D4998" t="str">
            <v>Yelm0</v>
          </cell>
          <cell r="E4998">
            <v>0</v>
          </cell>
        </row>
        <row r="4999">
          <cell r="D4999" t="str">
            <v>Yelm0</v>
          </cell>
          <cell r="E4999">
            <v>0</v>
          </cell>
        </row>
        <row r="5000">
          <cell r="D5000" t="str">
            <v>Yelm0</v>
          </cell>
          <cell r="E5000">
            <v>0</v>
          </cell>
        </row>
        <row r="5001">
          <cell r="D5001" t="str">
            <v>Yelm0</v>
          </cell>
          <cell r="E5001">
            <v>0</v>
          </cell>
        </row>
        <row r="5002">
          <cell r="D5002" t="str">
            <v>Yelm0</v>
          </cell>
          <cell r="E5002">
            <v>0</v>
          </cell>
        </row>
        <row r="5003">
          <cell r="D5003" t="str">
            <v>Yelm0</v>
          </cell>
          <cell r="E5003">
            <v>0</v>
          </cell>
        </row>
        <row r="5004">
          <cell r="D5004" t="str">
            <v>Yelm0</v>
          </cell>
          <cell r="E5004">
            <v>0</v>
          </cell>
        </row>
        <row r="5005">
          <cell r="D5005" t="str">
            <v>Yelm0</v>
          </cell>
          <cell r="E5005">
            <v>0</v>
          </cell>
        </row>
        <row r="5006">
          <cell r="D5006" t="str">
            <v>Yelm0</v>
          </cell>
          <cell r="E5006">
            <v>0</v>
          </cell>
        </row>
        <row r="5007">
          <cell r="D5007" t="str">
            <v>Yelm0</v>
          </cell>
          <cell r="E5007">
            <v>0</v>
          </cell>
        </row>
        <row r="5008">
          <cell r="D5008" t="str">
            <v>Yelm0</v>
          </cell>
          <cell r="E5008">
            <v>0</v>
          </cell>
        </row>
        <row r="5009">
          <cell r="D5009" t="str">
            <v>Yelm0</v>
          </cell>
          <cell r="E5009">
            <v>0</v>
          </cell>
        </row>
        <row r="5010">
          <cell r="D5010" t="str">
            <v>Yelm0</v>
          </cell>
          <cell r="E5010">
            <v>0</v>
          </cell>
        </row>
        <row r="5011">
          <cell r="D5011" t="str">
            <v>Yelm0</v>
          </cell>
          <cell r="E5011">
            <v>0</v>
          </cell>
        </row>
        <row r="5012">
          <cell r="D5012" t="str">
            <v>Yelm0</v>
          </cell>
          <cell r="E5012">
            <v>0</v>
          </cell>
        </row>
        <row r="5013">
          <cell r="D5013" t="str">
            <v>Yelm0</v>
          </cell>
          <cell r="E5013">
            <v>0</v>
          </cell>
        </row>
        <row r="5014">
          <cell r="D5014" t="str">
            <v>Yelm0</v>
          </cell>
          <cell r="E5014">
            <v>0</v>
          </cell>
        </row>
        <row r="5015">
          <cell r="D5015" t="str">
            <v>Yelm0</v>
          </cell>
          <cell r="E5015">
            <v>0</v>
          </cell>
        </row>
        <row r="5016">
          <cell r="D5016" t="str">
            <v>Yelm0</v>
          </cell>
          <cell r="E5016">
            <v>0</v>
          </cell>
        </row>
        <row r="5017">
          <cell r="D5017" t="str">
            <v>Yelm0</v>
          </cell>
          <cell r="E5017">
            <v>0</v>
          </cell>
        </row>
        <row r="5018">
          <cell r="D5018" t="str">
            <v>Yelm0</v>
          </cell>
          <cell r="E5018">
            <v>0</v>
          </cell>
        </row>
        <row r="5019">
          <cell r="D5019" t="str">
            <v>Yelm0</v>
          </cell>
          <cell r="E5019">
            <v>0</v>
          </cell>
        </row>
        <row r="5020">
          <cell r="D5020" t="str">
            <v>Yelm0</v>
          </cell>
          <cell r="E5020">
            <v>0</v>
          </cell>
        </row>
        <row r="5021">
          <cell r="D5021" t="str">
            <v>Yelm0</v>
          </cell>
          <cell r="E5021">
            <v>0</v>
          </cell>
        </row>
        <row r="5022">
          <cell r="D5022" t="str">
            <v>Yelm0</v>
          </cell>
          <cell r="E5022">
            <v>0</v>
          </cell>
        </row>
        <row r="5023">
          <cell r="D5023" t="str">
            <v>Yelm0</v>
          </cell>
          <cell r="E5023">
            <v>0</v>
          </cell>
        </row>
        <row r="5024">
          <cell r="D5024" t="str">
            <v>Yelm0</v>
          </cell>
          <cell r="E5024">
            <v>0</v>
          </cell>
        </row>
        <row r="5025">
          <cell r="D5025" t="str">
            <v>Yelm0</v>
          </cell>
          <cell r="E5025">
            <v>0</v>
          </cell>
        </row>
        <row r="5026">
          <cell r="D5026" t="str">
            <v>Yelm0</v>
          </cell>
          <cell r="E5026">
            <v>0</v>
          </cell>
        </row>
        <row r="5027">
          <cell r="D5027" t="str">
            <v>Yelm0</v>
          </cell>
          <cell r="E5027">
            <v>0</v>
          </cell>
        </row>
        <row r="5028">
          <cell r="D5028" t="str">
            <v>Yelm0</v>
          </cell>
          <cell r="E5028">
            <v>0</v>
          </cell>
        </row>
        <row r="5029">
          <cell r="D5029" t="str">
            <v>Yelm0</v>
          </cell>
          <cell r="E5029">
            <v>0</v>
          </cell>
        </row>
        <row r="5030">
          <cell r="D5030" t="str">
            <v>Yelm0</v>
          </cell>
          <cell r="E5030">
            <v>0</v>
          </cell>
        </row>
        <row r="5031">
          <cell r="D5031" t="str">
            <v>Yelm0</v>
          </cell>
          <cell r="E5031">
            <v>0</v>
          </cell>
        </row>
        <row r="5032">
          <cell r="D5032" t="str">
            <v>Yelm0</v>
          </cell>
          <cell r="E5032">
            <v>0</v>
          </cell>
        </row>
        <row r="5033">
          <cell r="D5033" t="str">
            <v>Yelm0</v>
          </cell>
          <cell r="E5033">
            <v>0</v>
          </cell>
        </row>
        <row r="5034">
          <cell r="D5034" t="str">
            <v>Yelm0</v>
          </cell>
          <cell r="E5034">
            <v>0</v>
          </cell>
        </row>
        <row r="5035">
          <cell r="D5035" t="str">
            <v>Yelm0</v>
          </cell>
          <cell r="E5035">
            <v>0</v>
          </cell>
        </row>
        <row r="5036">
          <cell r="D5036" t="str">
            <v>Yelm0</v>
          </cell>
          <cell r="E5036">
            <v>0</v>
          </cell>
        </row>
        <row r="5037">
          <cell r="D5037" t="str">
            <v>Yelm0</v>
          </cell>
          <cell r="E5037">
            <v>0</v>
          </cell>
        </row>
        <row r="5038">
          <cell r="D5038" t="str">
            <v>Yelm0</v>
          </cell>
          <cell r="E5038">
            <v>0</v>
          </cell>
        </row>
        <row r="5039">
          <cell r="D5039" t="str">
            <v>Yelm0</v>
          </cell>
          <cell r="E5039">
            <v>0</v>
          </cell>
        </row>
        <row r="5040">
          <cell r="D5040" t="str">
            <v>Yelm0</v>
          </cell>
          <cell r="E5040">
            <v>0</v>
          </cell>
        </row>
        <row r="5041">
          <cell r="D5041" t="str">
            <v>Yelm0</v>
          </cell>
          <cell r="E5041">
            <v>0</v>
          </cell>
        </row>
        <row r="5042">
          <cell r="D5042" t="str">
            <v>Yelm0</v>
          </cell>
          <cell r="E5042">
            <v>0</v>
          </cell>
        </row>
        <row r="5043">
          <cell r="D5043" t="str">
            <v>Yelm0</v>
          </cell>
          <cell r="E5043">
            <v>0</v>
          </cell>
        </row>
        <row r="5044">
          <cell r="D5044" t="str">
            <v>Yelm0</v>
          </cell>
          <cell r="E5044">
            <v>0</v>
          </cell>
        </row>
        <row r="5045">
          <cell r="D5045" t="str">
            <v>Yelm0</v>
          </cell>
          <cell r="E5045">
            <v>0</v>
          </cell>
        </row>
        <row r="5046">
          <cell r="D5046" t="str">
            <v>Yelm0</v>
          </cell>
          <cell r="E5046">
            <v>0</v>
          </cell>
        </row>
        <row r="5047">
          <cell r="D5047" t="str">
            <v>Yelm0</v>
          </cell>
          <cell r="E5047">
            <v>0</v>
          </cell>
        </row>
        <row r="5048">
          <cell r="D5048" t="str">
            <v>Yelm0</v>
          </cell>
          <cell r="E5048">
            <v>0</v>
          </cell>
        </row>
        <row r="5049">
          <cell r="D5049" t="str">
            <v>Yelm0</v>
          </cell>
          <cell r="E5049">
            <v>0</v>
          </cell>
        </row>
        <row r="5050">
          <cell r="D5050" t="str">
            <v>Yelm0</v>
          </cell>
          <cell r="E5050">
            <v>0</v>
          </cell>
        </row>
        <row r="5051">
          <cell r="D5051" t="str">
            <v>Yelm0</v>
          </cell>
          <cell r="E5051">
            <v>0</v>
          </cell>
        </row>
        <row r="5052">
          <cell r="D5052" t="str">
            <v>Yelm0</v>
          </cell>
          <cell r="E5052">
            <v>0</v>
          </cell>
        </row>
        <row r="5053">
          <cell r="D5053" t="str">
            <v>Yelm0</v>
          </cell>
          <cell r="E5053">
            <v>0</v>
          </cell>
        </row>
        <row r="5054">
          <cell r="D5054" t="str">
            <v>Yelm0</v>
          </cell>
          <cell r="E5054">
            <v>0</v>
          </cell>
        </row>
        <row r="5055">
          <cell r="D5055" t="str">
            <v>Yelm0</v>
          </cell>
          <cell r="E5055">
            <v>0</v>
          </cell>
        </row>
        <row r="5056">
          <cell r="D5056" t="str">
            <v>Yelm0</v>
          </cell>
          <cell r="E5056">
            <v>0</v>
          </cell>
        </row>
        <row r="5057">
          <cell r="D5057" t="str">
            <v>Yelm0</v>
          </cell>
          <cell r="E5057">
            <v>0</v>
          </cell>
        </row>
        <row r="5058">
          <cell r="D5058" t="str">
            <v>Yelm0</v>
          </cell>
          <cell r="E5058">
            <v>0</v>
          </cell>
        </row>
        <row r="5059">
          <cell r="D5059" t="str">
            <v>Yelm0</v>
          </cell>
          <cell r="E5059">
            <v>0</v>
          </cell>
        </row>
        <row r="5060">
          <cell r="D5060" t="str">
            <v>Yelm0</v>
          </cell>
          <cell r="E5060">
            <v>0</v>
          </cell>
        </row>
        <row r="5061">
          <cell r="D5061" t="str">
            <v>Yelm0</v>
          </cell>
          <cell r="E5061">
            <v>0</v>
          </cell>
        </row>
        <row r="5062">
          <cell r="D5062" t="str">
            <v>Yelm0</v>
          </cell>
          <cell r="E5062">
            <v>0</v>
          </cell>
        </row>
        <row r="5063">
          <cell r="D5063" t="str">
            <v>Yelm0</v>
          </cell>
          <cell r="E5063">
            <v>0</v>
          </cell>
        </row>
        <row r="5064">
          <cell r="D5064" t="str">
            <v>Yelm0</v>
          </cell>
          <cell r="E5064">
            <v>0</v>
          </cell>
        </row>
        <row r="5065">
          <cell r="D5065" t="str">
            <v>Yelm0</v>
          </cell>
          <cell r="E5065">
            <v>0</v>
          </cell>
        </row>
        <row r="5066">
          <cell r="D5066" t="str">
            <v>Yelm0</v>
          </cell>
          <cell r="E5066">
            <v>0</v>
          </cell>
        </row>
        <row r="5067">
          <cell r="D5067" t="str">
            <v>Yelm0</v>
          </cell>
          <cell r="E5067">
            <v>0</v>
          </cell>
        </row>
        <row r="5068">
          <cell r="D5068" t="str">
            <v>Yelm0</v>
          </cell>
          <cell r="E5068">
            <v>0</v>
          </cell>
        </row>
        <row r="5069">
          <cell r="D5069" t="str">
            <v>Yelm0</v>
          </cell>
          <cell r="E5069">
            <v>0</v>
          </cell>
        </row>
        <row r="5070">
          <cell r="D5070" t="str">
            <v>Yelm0</v>
          </cell>
          <cell r="E5070">
            <v>0</v>
          </cell>
        </row>
        <row r="5071">
          <cell r="D5071" t="str">
            <v>Yelm0</v>
          </cell>
          <cell r="E5071">
            <v>0</v>
          </cell>
        </row>
        <row r="5072">
          <cell r="D5072" t="str">
            <v>Yelm0</v>
          </cell>
          <cell r="E5072">
            <v>0</v>
          </cell>
        </row>
        <row r="5073">
          <cell r="D5073" t="str">
            <v>Yelm0</v>
          </cell>
          <cell r="E5073">
            <v>0</v>
          </cell>
        </row>
        <row r="5074">
          <cell r="D5074" t="str">
            <v>Yelm0</v>
          </cell>
          <cell r="E5074">
            <v>0</v>
          </cell>
        </row>
        <row r="5075">
          <cell r="D5075" t="str">
            <v>Yelm0</v>
          </cell>
          <cell r="E5075">
            <v>0</v>
          </cell>
        </row>
        <row r="5076">
          <cell r="D5076" t="str">
            <v>Yelm0</v>
          </cell>
          <cell r="E5076">
            <v>0</v>
          </cell>
        </row>
        <row r="5077">
          <cell r="D5077" t="str">
            <v>Yelm0</v>
          </cell>
          <cell r="E5077">
            <v>0</v>
          </cell>
        </row>
        <row r="5078">
          <cell r="D5078" t="str">
            <v>Yelm0</v>
          </cell>
          <cell r="E5078">
            <v>0</v>
          </cell>
        </row>
        <row r="5079">
          <cell r="D5079" t="str">
            <v>Yelm0</v>
          </cell>
          <cell r="E5079">
            <v>0</v>
          </cell>
        </row>
        <row r="5080">
          <cell r="D5080" t="str">
            <v>Yelm0</v>
          </cell>
          <cell r="E5080">
            <v>0</v>
          </cell>
        </row>
        <row r="5081">
          <cell r="D5081" t="str">
            <v>Yelm0</v>
          </cell>
          <cell r="E5081">
            <v>0</v>
          </cell>
        </row>
        <row r="5082">
          <cell r="D5082" t="str">
            <v>Yelm0</v>
          </cell>
          <cell r="E5082">
            <v>0</v>
          </cell>
        </row>
        <row r="5083">
          <cell r="D5083" t="str">
            <v>Yelm0</v>
          </cell>
          <cell r="E5083">
            <v>0</v>
          </cell>
        </row>
        <row r="5084">
          <cell r="D5084" t="str">
            <v>Yelm0</v>
          </cell>
          <cell r="E5084">
            <v>0</v>
          </cell>
        </row>
        <row r="5085">
          <cell r="D5085" t="str">
            <v>Yelm0</v>
          </cell>
          <cell r="E5085">
            <v>0</v>
          </cell>
        </row>
        <row r="5086">
          <cell r="D5086" t="str">
            <v>Yelm0</v>
          </cell>
          <cell r="E5086">
            <v>0</v>
          </cell>
        </row>
        <row r="5087">
          <cell r="D5087" t="str">
            <v>Yelm0</v>
          </cell>
          <cell r="E5087">
            <v>0</v>
          </cell>
        </row>
        <row r="5088">
          <cell r="D5088" t="str">
            <v>Yelm0</v>
          </cell>
          <cell r="E5088">
            <v>0</v>
          </cell>
        </row>
        <row r="5089">
          <cell r="D5089" t="str">
            <v>Yelm0</v>
          </cell>
          <cell r="E5089">
            <v>0</v>
          </cell>
        </row>
        <row r="5090">
          <cell r="D5090" t="str">
            <v>Yelm0</v>
          </cell>
          <cell r="E5090">
            <v>0</v>
          </cell>
        </row>
        <row r="5091">
          <cell r="D5091" t="str">
            <v>Yelm0</v>
          </cell>
          <cell r="E5091">
            <v>0</v>
          </cell>
        </row>
        <row r="5092">
          <cell r="D5092" t="str">
            <v>Yelm0</v>
          </cell>
          <cell r="E5092">
            <v>0</v>
          </cell>
        </row>
        <row r="5093">
          <cell r="D5093" t="str">
            <v>Yelm0</v>
          </cell>
          <cell r="E5093">
            <v>0</v>
          </cell>
        </row>
        <row r="5094">
          <cell r="D5094" t="str">
            <v>Yelm0</v>
          </cell>
          <cell r="E5094">
            <v>0</v>
          </cell>
        </row>
        <row r="5095">
          <cell r="D5095" t="str">
            <v>Yelm0</v>
          </cell>
          <cell r="E5095">
            <v>0</v>
          </cell>
        </row>
        <row r="5096">
          <cell r="D5096" t="str">
            <v>Yelm0</v>
          </cell>
          <cell r="E5096">
            <v>0</v>
          </cell>
        </row>
        <row r="5097">
          <cell r="D5097" t="str">
            <v>Yelm0</v>
          </cell>
          <cell r="E5097">
            <v>0</v>
          </cell>
        </row>
        <row r="5098">
          <cell r="D5098" t="str">
            <v>Yelm0</v>
          </cell>
          <cell r="E5098">
            <v>0</v>
          </cell>
        </row>
        <row r="5099">
          <cell r="D5099" t="str">
            <v>Yelm0</v>
          </cell>
          <cell r="E5099">
            <v>0</v>
          </cell>
        </row>
        <row r="5100">
          <cell r="D5100" t="str">
            <v>Yelm0</v>
          </cell>
          <cell r="E5100">
            <v>0</v>
          </cell>
        </row>
        <row r="5101">
          <cell r="D5101" t="str">
            <v>Yelm0</v>
          </cell>
          <cell r="E5101">
            <v>0</v>
          </cell>
        </row>
        <row r="5102">
          <cell r="D5102" t="str">
            <v>Yelm0</v>
          </cell>
          <cell r="E5102">
            <v>0</v>
          </cell>
        </row>
        <row r="5103">
          <cell r="D5103" t="str">
            <v>Yelm0</v>
          </cell>
          <cell r="E5103">
            <v>0</v>
          </cell>
        </row>
        <row r="5104">
          <cell r="D5104" t="str">
            <v>Yelm0</v>
          </cell>
          <cell r="E5104">
            <v>0</v>
          </cell>
        </row>
        <row r="5105">
          <cell r="D5105" t="str">
            <v>Yelm0</v>
          </cell>
          <cell r="E5105">
            <v>0</v>
          </cell>
        </row>
        <row r="5106">
          <cell r="D5106" t="str">
            <v>Yelm0</v>
          </cell>
          <cell r="E5106">
            <v>0</v>
          </cell>
        </row>
        <row r="5107">
          <cell r="D5107" t="str">
            <v>Yelm0</v>
          </cell>
          <cell r="E5107">
            <v>0</v>
          </cell>
        </row>
        <row r="5108">
          <cell r="D5108" t="str">
            <v>Yelm0</v>
          </cell>
          <cell r="E5108">
            <v>0</v>
          </cell>
        </row>
        <row r="5109">
          <cell r="D5109" t="str">
            <v>Yelm0</v>
          </cell>
          <cell r="E5109">
            <v>0</v>
          </cell>
        </row>
        <row r="5110">
          <cell r="D5110" t="str">
            <v>Yelm0</v>
          </cell>
          <cell r="E5110">
            <v>0</v>
          </cell>
        </row>
        <row r="5111">
          <cell r="D5111" t="str">
            <v>Yelm0</v>
          </cell>
          <cell r="E5111">
            <v>0</v>
          </cell>
        </row>
        <row r="5112">
          <cell r="D5112" t="str">
            <v>Yelm0</v>
          </cell>
          <cell r="E5112">
            <v>0</v>
          </cell>
        </row>
        <row r="5113">
          <cell r="D5113" t="str">
            <v>Yelm0</v>
          </cell>
          <cell r="E5113">
            <v>0</v>
          </cell>
        </row>
        <row r="5114">
          <cell r="D5114" t="str">
            <v>Yelm0</v>
          </cell>
          <cell r="E5114">
            <v>0</v>
          </cell>
        </row>
        <row r="5115">
          <cell r="D5115" t="str">
            <v>Yelm0</v>
          </cell>
          <cell r="E5115">
            <v>0</v>
          </cell>
        </row>
        <row r="5116">
          <cell r="D5116" t="str">
            <v>Yelm0</v>
          </cell>
          <cell r="E5116">
            <v>0</v>
          </cell>
        </row>
        <row r="5117">
          <cell r="D5117" t="str">
            <v>Yelm0</v>
          </cell>
          <cell r="E5117">
            <v>0</v>
          </cell>
        </row>
        <row r="5118">
          <cell r="D5118" t="str">
            <v>Yelm0</v>
          </cell>
          <cell r="E5118">
            <v>0</v>
          </cell>
        </row>
        <row r="5119">
          <cell r="D5119" t="str">
            <v>Yelm0</v>
          </cell>
          <cell r="E5119">
            <v>0</v>
          </cell>
        </row>
        <row r="5120">
          <cell r="D5120" t="str">
            <v>Yelm0</v>
          </cell>
          <cell r="E5120">
            <v>0</v>
          </cell>
        </row>
        <row r="5121">
          <cell r="D5121" t="str">
            <v>Yelm0</v>
          </cell>
          <cell r="E5121">
            <v>0</v>
          </cell>
        </row>
        <row r="5122">
          <cell r="D5122" t="str">
            <v>Yelm0</v>
          </cell>
          <cell r="E5122">
            <v>0</v>
          </cell>
        </row>
        <row r="5123">
          <cell r="D5123" t="str">
            <v>Yelm0</v>
          </cell>
          <cell r="E5123">
            <v>0</v>
          </cell>
        </row>
        <row r="5124">
          <cell r="D5124" t="str">
            <v>Yelm0</v>
          </cell>
          <cell r="E5124">
            <v>0</v>
          </cell>
        </row>
        <row r="5125">
          <cell r="D5125" t="str">
            <v>Yelm0</v>
          </cell>
          <cell r="E5125">
            <v>0</v>
          </cell>
        </row>
        <row r="5126">
          <cell r="D5126" t="str">
            <v>Yelm0</v>
          </cell>
          <cell r="E5126">
            <v>0</v>
          </cell>
        </row>
        <row r="5127">
          <cell r="D5127" t="str">
            <v>Yelm0</v>
          </cell>
          <cell r="E5127">
            <v>0</v>
          </cell>
        </row>
        <row r="5128">
          <cell r="D5128" t="str">
            <v>Yelm0</v>
          </cell>
          <cell r="E5128">
            <v>0</v>
          </cell>
        </row>
        <row r="5129">
          <cell r="D5129" t="str">
            <v>Yelm0</v>
          </cell>
          <cell r="E5129">
            <v>0</v>
          </cell>
        </row>
        <row r="5130">
          <cell r="D5130" t="str">
            <v>Yelm0</v>
          </cell>
          <cell r="E5130">
            <v>0</v>
          </cell>
        </row>
        <row r="5131">
          <cell r="D5131" t="str">
            <v>Yelm0</v>
          </cell>
          <cell r="E5131">
            <v>0</v>
          </cell>
        </row>
        <row r="5132">
          <cell r="D5132" t="str">
            <v>Yelm0</v>
          </cell>
          <cell r="E5132">
            <v>0</v>
          </cell>
        </row>
        <row r="5133">
          <cell r="D5133" t="str">
            <v>Yelm0</v>
          </cell>
          <cell r="E5133">
            <v>0</v>
          </cell>
        </row>
        <row r="5134">
          <cell r="D5134" t="str">
            <v>Yelm0</v>
          </cell>
          <cell r="E5134">
            <v>0</v>
          </cell>
        </row>
        <row r="5135">
          <cell r="D5135" t="str">
            <v>Yelm0</v>
          </cell>
          <cell r="E5135">
            <v>0</v>
          </cell>
        </row>
        <row r="5136">
          <cell r="D5136" t="str">
            <v>Yelm0</v>
          </cell>
          <cell r="E5136">
            <v>0</v>
          </cell>
        </row>
        <row r="5137">
          <cell r="D5137" t="str">
            <v>Yelm0</v>
          </cell>
          <cell r="E5137">
            <v>0</v>
          </cell>
        </row>
        <row r="5138">
          <cell r="D5138" t="str">
            <v>Yelm0</v>
          </cell>
          <cell r="E5138">
            <v>0</v>
          </cell>
        </row>
        <row r="5139">
          <cell r="D5139" t="str">
            <v>Yelm0</v>
          </cell>
          <cell r="E5139">
            <v>0</v>
          </cell>
        </row>
        <row r="5140">
          <cell r="D5140" t="str">
            <v>Yelm0</v>
          </cell>
          <cell r="E5140">
            <v>0</v>
          </cell>
        </row>
        <row r="5141">
          <cell r="D5141" t="str">
            <v>Yelm0</v>
          </cell>
          <cell r="E5141">
            <v>0</v>
          </cell>
        </row>
        <row r="5142">
          <cell r="D5142" t="str">
            <v>Yelm0</v>
          </cell>
          <cell r="E5142">
            <v>0</v>
          </cell>
        </row>
        <row r="5143">
          <cell r="D5143" t="str">
            <v>Yelm0</v>
          </cell>
          <cell r="E5143">
            <v>0</v>
          </cell>
        </row>
        <row r="5144">
          <cell r="D5144" t="str">
            <v>Yelm0</v>
          </cell>
          <cell r="E5144">
            <v>0</v>
          </cell>
        </row>
        <row r="5145">
          <cell r="D5145" t="str">
            <v>Yelm0</v>
          </cell>
          <cell r="E5145">
            <v>0</v>
          </cell>
        </row>
        <row r="5146">
          <cell r="D5146" t="str">
            <v>Yelm0</v>
          </cell>
          <cell r="E5146">
            <v>0</v>
          </cell>
        </row>
        <row r="5147">
          <cell r="D5147" t="str">
            <v>Yelm0</v>
          </cell>
          <cell r="E5147">
            <v>0</v>
          </cell>
        </row>
        <row r="5148">
          <cell r="D5148" t="str">
            <v>Yelm0</v>
          </cell>
          <cell r="E5148">
            <v>0</v>
          </cell>
        </row>
        <row r="5149">
          <cell r="D5149" t="str">
            <v>Yelm0</v>
          </cell>
          <cell r="E5149">
            <v>0</v>
          </cell>
        </row>
        <row r="5150">
          <cell r="D5150" t="str">
            <v>Yelm0</v>
          </cell>
          <cell r="E5150">
            <v>0</v>
          </cell>
        </row>
        <row r="5151">
          <cell r="D5151" t="str">
            <v>Yelm0</v>
          </cell>
          <cell r="E5151">
            <v>0</v>
          </cell>
        </row>
        <row r="5152">
          <cell r="D5152" t="str">
            <v>Yelm0</v>
          </cell>
          <cell r="E5152">
            <v>0</v>
          </cell>
        </row>
        <row r="5153">
          <cell r="D5153" t="str">
            <v>Yelm0</v>
          </cell>
          <cell r="E5153">
            <v>0</v>
          </cell>
        </row>
        <row r="5154">
          <cell r="D5154" t="str">
            <v>Yelm0</v>
          </cell>
          <cell r="E5154">
            <v>0</v>
          </cell>
        </row>
        <row r="5155">
          <cell r="D5155" t="str">
            <v>Yelm0</v>
          </cell>
          <cell r="E5155">
            <v>0</v>
          </cell>
        </row>
        <row r="5156">
          <cell r="D5156" t="str">
            <v>Yelm0</v>
          </cell>
          <cell r="E5156">
            <v>0</v>
          </cell>
        </row>
        <row r="5157">
          <cell r="D5157" t="str">
            <v>Yelm0</v>
          </cell>
          <cell r="E5157">
            <v>0</v>
          </cell>
        </row>
        <row r="5158">
          <cell r="D5158" t="str">
            <v>Yelm0</v>
          </cell>
          <cell r="E5158">
            <v>0</v>
          </cell>
        </row>
        <row r="5159">
          <cell r="D5159" t="str">
            <v>Yelm0</v>
          </cell>
          <cell r="E5159">
            <v>0</v>
          </cell>
        </row>
        <row r="5160">
          <cell r="D5160" t="str">
            <v>Yelm0</v>
          </cell>
          <cell r="E5160">
            <v>0</v>
          </cell>
        </row>
        <row r="5161">
          <cell r="D5161" t="str">
            <v>Yelm0</v>
          </cell>
          <cell r="E5161">
            <v>0</v>
          </cell>
        </row>
        <row r="5162">
          <cell r="D5162" t="str">
            <v>Yelm0</v>
          </cell>
          <cell r="E5162">
            <v>0</v>
          </cell>
        </row>
        <row r="5163">
          <cell r="D5163" t="str">
            <v>Yelm0</v>
          </cell>
          <cell r="E5163">
            <v>0</v>
          </cell>
        </row>
        <row r="5164">
          <cell r="D5164" t="str">
            <v>Yelm0</v>
          </cell>
          <cell r="E5164">
            <v>0</v>
          </cell>
        </row>
        <row r="5165">
          <cell r="D5165" t="str">
            <v>Yelm0</v>
          </cell>
          <cell r="E5165">
            <v>0</v>
          </cell>
        </row>
        <row r="5166">
          <cell r="D5166" t="str">
            <v>Yelm0</v>
          </cell>
          <cell r="E5166">
            <v>0</v>
          </cell>
        </row>
        <row r="5167">
          <cell r="D5167" t="str">
            <v>Yelm0</v>
          </cell>
          <cell r="E5167">
            <v>0</v>
          </cell>
        </row>
        <row r="5168">
          <cell r="D5168" t="str">
            <v>Yelm0</v>
          </cell>
          <cell r="E5168">
            <v>0</v>
          </cell>
        </row>
        <row r="5169">
          <cell r="D5169" t="str">
            <v>Yelm0</v>
          </cell>
          <cell r="E5169">
            <v>0</v>
          </cell>
        </row>
        <row r="5170">
          <cell r="D5170" t="str">
            <v>Yelm0</v>
          </cell>
          <cell r="E5170">
            <v>0</v>
          </cell>
        </row>
        <row r="5171">
          <cell r="D5171" t="str">
            <v>Yelm0</v>
          </cell>
          <cell r="E5171">
            <v>0</v>
          </cell>
        </row>
        <row r="5172">
          <cell r="D5172" t="str">
            <v>Yelm0</v>
          </cell>
          <cell r="E5172">
            <v>0</v>
          </cell>
        </row>
        <row r="5173">
          <cell r="D5173" t="str">
            <v>Yelm0</v>
          </cell>
          <cell r="E5173">
            <v>0</v>
          </cell>
        </row>
        <row r="5174">
          <cell r="D5174" t="str">
            <v>Yelm0</v>
          </cell>
          <cell r="E5174">
            <v>0</v>
          </cell>
        </row>
        <row r="5175">
          <cell r="D5175" t="str">
            <v>Yelm0</v>
          </cell>
          <cell r="E5175">
            <v>0</v>
          </cell>
        </row>
        <row r="5176">
          <cell r="D5176" t="str">
            <v>Yelm0</v>
          </cell>
          <cell r="E5176">
            <v>0</v>
          </cell>
        </row>
        <row r="5177">
          <cell r="D5177" t="str">
            <v>Yelm0</v>
          </cell>
          <cell r="E5177">
            <v>0</v>
          </cell>
        </row>
        <row r="5178">
          <cell r="D5178" t="str">
            <v>Yelm0</v>
          </cell>
          <cell r="E5178">
            <v>0</v>
          </cell>
        </row>
        <row r="5179">
          <cell r="D5179" t="str">
            <v>Yelm0</v>
          </cell>
          <cell r="E5179">
            <v>0</v>
          </cell>
        </row>
        <row r="5180">
          <cell r="D5180" t="str">
            <v>Yelm0</v>
          </cell>
          <cell r="E5180">
            <v>0</v>
          </cell>
        </row>
        <row r="5181">
          <cell r="D5181" t="str">
            <v>Yelm0</v>
          </cell>
          <cell r="E5181">
            <v>0</v>
          </cell>
        </row>
        <row r="5182">
          <cell r="D5182" t="str">
            <v>Yelm0</v>
          </cell>
          <cell r="E5182">
            <v>0</v>
          </cell>
        </row>
        <row r="5183">
          <cell r="D5183" t="str">
            <v>Yelm0</v>
          </cell>
          <cell r="E5183">
            <v>0</v>
          </cell>
        </row>
        <row r="5184">
          <cell r="D5184" t="str">
            <v>Yelm0</v>
          </cell>
          <cell r="E5184">
            <v>0</v>
          </cell>
        </row>
        <row r="5185">
          <cell r="D5185" t="str">
            <v>Yelm0</v>
          </cell>
          <cell r="E5185">
            <v>0</v>
          </cell>
        </row>
        <row r="5186">
          <cell r="D5186" t="str">
            <v>Yelm0</v>
          </cell>
          <cell r="E5186">
            <v>0</v>
          </cell>
        </row>
        <row r="5187">
          <cell r="D5187" t="str">
            <v>Yelm0</v>
          </cell>
          <cell r="E5187">
            <v>0</v>
          </cell>
        </row>
        <row r="5188">
          <cell r="D5188" t="str">
            <v>Yelm0</v>
          </cell>
          <cell r="E5188">
            <v>0</v>
          </cell>
        </row>
        <row r="5189">
          <cell r="D5189" t="str">
            <v>Yelm0</v>
          </cell>
          <cell r="E5189">
            <v>0</v>
          </cell>
        </row>
        <row r="5190">
          <cell r="D5190" t="str">
            <v>Yelm0</v>
          </cell>
          <cell r="E5190">
            <v>0</v>
          </cell>
        </row>
        <row r="5191">
          <cell r="D5191" t="str">
            <v>Yelm0</v>
          </cell>
          <cell r="E5191">
            <v>0</v>
          </cell>
        </row>
        <row r="5192">
          <cell r="D5192" t="str">
            <v>Yelm0</v>
          </cell>
          <cell r="E5192">
            <v>0</v>
          </cell>
        </row>
        <row r="5193">
          <cell r="D5193" t="str">
            <v>Yelm0</v>
          </cell>
          <cell r="E5193">
            <v>0</v>
          </cell>
        </row>
        <row r="5194">
          <cell r="D5194" t="str">
            <v>Yelm0</v>
          </cell>
          <cell r="E5194">
            <v>0</v>
          </cell>
        </row>
        <row r="5195">
          <cell r="D5195" t="str">
            <v>Yelm0</v>
          </cell>
          <cell r="E5195">
            <v>0</v>
          </cell>
        </row>
        <row r="5196">
          <cell r="D5196" t="str">
            <v>Yelm0</v>
          </cell>
          <cell r="E5196">
            <v>0</v>
          </cell>
        </row>
        <row r="5197">
          <cell r="D5197" t="str">
            <v>Yelm0</v>
          </cell>
          <cell r="E5197">
            <v>0</v>
          </cell>
        </row>
        <row r="5198">
          <cell r="D5198" t="str">
            <v>Yelm0</v>
          </cell>
          <cell r="E5198">
            <v>0</v>
          </cell>
        </row>
        <row r="5199">
          <cell r="D5199" t="str">
            <v>Yelm0</v>
          </cell>
          <cell r="E5199">
            <v>0</v>
          </cell>
        </row>
        <row r="5200">
          <cell r="D5200" t="str">
            <v>Yelm0</v>
          </cell>
          <cell r="E5200">
            <v>0</v>
          </cell>
        </row>
        <row r="5201">
          <cell r="D5201" t="str">
            <v>Yelm0</v>
          </cell>
          <cell r="E5201">
            <v>0</v>
          </cell>
        </row>
        <row r="5202">
          <cell r="D5202" t="str">
            <v>Yelm0</v>
          </cell>
          <cell r="E5202">
            <v>0</v>
          </cell>
        </row>
        <row r="5203">
          <cell r="D5203" t="str">
            <v>Yelm0</v>
          </cell>
          <cell r="E5203">
            <v>0</v>
          </cell>
        </row>
        <row r="5204">
          <cell r="D5204" t="str">
            <v>Yelm0</v>
          </cell>
          <cell r="E5204">
            <v>0</v>
          </cell>
        </row>
        <row r="5205">
          <cell r="D5205" t="str">
            <v>Yelm0</v>
          </cell>
          <cell r="E5205">
            <v>0</v>
          </cell>
        </row>
        <row r="5206">
          <cell r="D5206" t="str">
            <v>Yelm0</v>
          </cell>
          <cell r="E5206">
            <v>0</v>
          </cell>
        </row>
        <row r="5207">
          <cell r="D5207" t="str">
            <v>Yelm0</v>
          </cell>
          <cell r="E5207">
            <v>0</v>
          </cell>
        </row>
        <row r="5208">
          <cell r="D5208" t="str">
            <v>Yelm0</v>
          </cell>
          <cell r="E5208">
            <v>0</v>
          </cell>
        </row>
        <row r="5209">
          <cell r="D5209" t="str">
            <v>Yelm0</v>
          </cell>
          <cell r="E5209">
            <v>0</v>
          </cell>
        </row>
        <row r="5210">
          <cell r="D5210" t="str">
            <v>Yelm0</v>
          </cell>
          <cell r="E5210">
            <v>0</v>
          </cell>
        </row>
        <row r="5211">
          <cell r="D5211" t="str">
            <v>Yelm0</v>
          </cell>
          <cell r="E5211">
            <v>0</v>
          </cell>
        </row>
        <row r="5212">
          <cell r="D5212" t="str">
            <v>Yelm0</v>
          </cell>
          <cell r="E5212">
            <v>0</v>
          </cell>
        </row>
        <row r="5213">
          <cell r="D5213" t="str">
            <v>Yelm0</v>
          </cell>
          <cell r="E5213">
            <v>0</v>
          </cell>
        </row>
        <row r="5214">
          <cell r="D5214" t="str">
            <v>Yelm0</v>
          </cell>
          <cell r="E5214">
            <v>0</v>
          </cell>
        </row>
        <row r="5215">
          <cell r="D5215" t="str">
            <v>Yelm0</v>
          </cell>
          <cell r="E5215">
            <v>0</v>
          </cell>
        </row>
        <row r="5216">
          <cell r="D5216" t="str">
            <v>Yelm0</v>
          </cell>
          <cell r="E5216">
            <v>0</v>
          </cell>
        </row>
        <row r="5217">
          <cell r="D5217" t="str">
            <v>Yelm0</v>
          </cell>
          <cell r="E5217">
            <v>0</v>
          </cell>
        </row>
        <row r="5218">
          <cell r="D5218" t="str">
            <v>Yelm0</v>
          </cell>
          <cell r="E5218">
            <v>0</v>
          </cell>
        </row>
        <row r="5219">
          <cell r="D5219" t="str">
            <v>Yelm0</v>
          </cell>
          <cell r="E5219">
            <v>0</v>
          </cell>
        </row>
        <row r="5220">
          <cell r="D5220" t="str">
            <v>Yelm0</v>
          </cell>
          <cell r="E5220">
            <v>0</v>
          </cell>
        </row>
        <row r="5221">
          <cell r="D5221" t="str">
            <v>Yelm0</v>
          </cell>
          <cell r="E5221">
            <v>0</v>
          </cell>
        </row>
        <row r="5222">
          <cell r="D5222" t="str">
            <v>Yelm0</v>
          </cell>
          <cell r="E5222">
            <v>0</v>
          </cell>
        </row>
        <row r="5223">
          <cell r="D5223" t="str">
            <v>Yelm0</v>
          </cell>
          <cell r="E5223">
            <v>0</v>
          </cell>
        </row>
        <row r="5224">
          <cell r="D5224" t="str">
            <v>Yelm0</v>
          </cell>
          <cell r="E5224">
            <v>0</v>
          </cell>
        </row>
        <row r="5225">
          <cell r="D5225" t="str">
            <v>Yelm0</v>
          </cell>
          <cell r="E5225">
            <v>0</v>
          </cell>
        </row>
        <row r="5226">
          <cell r="D5226" t="str">
            <v>Yelm0</v>
          </cell>
          <cell r="E5226">
            <v>0</v>
          </cell>
        </row>
        <row r="5227">
          <cell r="D5227" t="str">
            <v>Yelm0</v>
          </cell>
          <cell r="E5227">
            <v>0</v>
          </cell>
        </row>
        <row r="5228">
          <cell r="D5228" t="str">
            <v>Yelm0</v>
          </cell>
          <cell r="E5228">
            <v>0</v>
          </cell>
        </row>
        <row r="5229">
          <cell r="D5229" t="str">
            <v>Yelm0</v>
          </cell>
          <cell r="E5229">
            <v>0</v>
          </cell>
        </row>
        <row r="5230">
          <cell r="D5230" t="str">
            <v>Yelm0</v>
          </cell>
          <cell r="E5230">
            <v>0</v>
          </cell>
        </row>
        <row r="5231">
          <cell r="D5231" t="str">
            <v>Yelm0</v>
          </cell>
          <cell r="E5231">
            <v>0</v>
          </cell>
        </row>
        <row r="5232">
          <cell r="D5232" t="str">
            <v>Yelm0</v>
          </cell>
          <cell r="E5232">
            <v>0</v>
          </cell>
        </row>
        <row r="5233">
          <cell r="D5233" t="str">
            <v>Yelm0</v>
          </cell>
          <cell r="E5233">
            <v>0</v>
          </cell>
        </row>
        <row r="5234">
          <cell r="D5234" t="str">
            <v>Yelm0</v>
          </cell>
          <cell r="E5234">
            <v>0</v>
          </cell>
        </row>
        <row r="5235">
          <cell r="D5235" t="str">
            <v>Yelm0</v>
          </cell>
          <cell r="E5235">
            <v>0</v>
          </cell>
        </row>
        <row r="5236">
          <cell r="D5236" t="str">
            <v>Yelm0</v>
          </cell>
          <cell r="E5236">
            <v>0</v>
          </cell>
        </row>
        <row r="5237">
          <cell r="D5237" t="str">
            <v>Yelm0</v>
          </cell>
          <cell r="E5237">
            <v>0</v>
          </cell>
        </row>
        <row r="5238">
          <cell r="D5238" t="str">
            <v>Yelm0</v>
          </cell>
          <cell r="E5238">
            <v>0</v>
          </cell>
        </row>
        <row r="5239">
          <cell r="D5239" t="str">
            <v>Yelm0</v>
          </cell>
          <cell r="E5239">
            <v>0</v>
          </cell>
        </row>
        <row r="5240">
          <cell r="D5240" t="str">
            <v>Yelm0</v>
          </cell>
          <cell r="E5240">
            <v>0</v>
          </cell>
        </row>
        <row r="5241">
          <cell r="D5241" t="str">
            <v>Yelm0</v>
          </cell>
          <cell r="E5241">
            <v>0</v>
          </cell>
        </row>
        <row r="5242">
          <cell r="D5242" t="str">
            <v>Yelm0</v>
          </cell>
          <cell r="E5242">
            <v>0</v>
          </cell>
        </row>
        <row r="5243">
          <cell r="D5243" t="str">
            <v>Yelm0</v>
          </cell>
          <cell r="E5243">
            <v>0</v>
          </cell>
        </row>
        <row r="5244">
          <cell r="D5244" t="str">
            <v>Yelm0</v>
          </cell>
          <cell r="E5244">
            <v>0</v>
          </cell>
        </row>
        <row r="5245">
          <cell r="D5245" t="str">
            <v>Yelm0</v>
          </cell>
          <cell r="E5245">
            <v>0</v>
          </cell>
        </row>
        <row r="5246">
          <cell r="D5246" t="str">
            <v>Yelm0</v>
          </cell>
          <cell r="E5246">
            <v>0</v>
          </cell>
        </row>
        <row r="5247">
          <cell r="D5247" t="str">
            <v>Yelm0</v>
          </cell>
          <cell r="E5247">
            <v>0</v>
          </cell>
        </row>
        <row r="5248">
          <cell r="D5248" t="str">
            <v>Yelm0</v>
          </cell>
          <cell r="E5248">
            <v>0</v>
          </cell>
        </row>
        <row r="5249">
          <cell r="D5249" t="str">
            <v>Yelm0</v>
          </cell>
          <cell r="E5249">
            <v>0</v>
          </cell>
        </row>
        <row r="5250">
          <cell r="D5250" t="str">
            <v>Yelm0</v>
          </cell>
          <cell r="E5250">
            <v>0</v>
          </cell>
        </row>
        <row r="5251">
          <cell r="D5251" t="str">
            <v>Yelm0</v>
          </cell>
          <cell r="E5251">
            <v>0</v>
          </cell>
        </row>
        <row r="5252">
          <cell r="D5252" t="str">
            <v>Yelm0</v>
          </cell>
          <cell r="E5252">
            <v>0</v>
          </cell>
        </row>
        <row r="5253">
          <cell r="D5253" t="str">
            <v>Yelm0</v>
          </cell>
          <cell r="E5253">
            <v>0</v>
          </cell>
        </row>
        <row r="5254">
          <cell r="D5254" t="str">
            <v>Yelm0</v>
          </cell>
          <cell r="E5254">
            <v>0</v>
          </cell>
        </row>
        <row r="5255">
          <cell r="D5255" t="str">
            <v>Yelm0</v>
          </cell>
          <cell r="E5255">
            <v>0</v>
          </cell>
        </row>
        <row r="5256">
          <cell r="D5256" t="str">
            <v>Yelm0</v>
          </cell>
          <cell r="E5256">
            <v>0</v>
          </cell>
        </row>
        <row r="5257">
          <cell r="D5257" t="str">
            <v>Yelm0</v>
          </cell>
          <cell r="E5257">
            <v>0</v>
          </cell>
        </row>
        <row r="5258">
          <cell r="D5258" t="str">
            <v>Yelm0</v>
          </cell>
          <cell r="E5258">
            <v>0</v>
          </cell>
        </row>
        <row r="5259">
          <cell r="D5259" t="str">
            <v>Yelm0</v>
          </cell>
          <cell r="E5259">
            <v>0</v>
          </cell>
        </row>
        <row r="5260">
          <cell r="D5260" t="str">
            <v>Yelm0</v>
          </cell>
          <cell r="E5260">
            <v>0</v>
          </cell>
        </row>
        <row r="5261">
          <cell r="D5261" t="str">
            <v>Yelm0</v>
          </cell>
          <cell r="E5261">
            <v>0</v>
          </cell>
        </row>
        <row r="5262">
          <cell r="D5262" t="str">
            <v>Yelm0</v>
          </cell>
          <cell r="E5262">
            <v>0</v>
          </cell>
        </row>
        <row r="5263">
          <cell r="D5263" t="str">
            <v>Yelm0</v>
          </cell>
          <cell r="E5263">
            <v>0</v>
          </cell>
        </row>
        <row r="5264">
          <cell r="D5264" t="str">
            <v>Yelm0</v>
          </cell>
          <cell r="E5264">
            <v>0</v>
          </cell>
        </row>
        <row r="5265">
          <cell r="D5265" t="str">
            <v>Yelm0</v>
          </cell>
          <cell r="E5265">
            <v>0</v>
          </cell>
        </row>
        <row r="5266">
          <cell r="D5266" t="str">
            <v>Yelm0</v>
          </cell>
          <cell r="E5266">
            <v>0</v>
          </cell>
        </row>
        <row r="5267">
          <cell r="D5267" t="str">
            <v>Yelm0</v>
          </cell>
          <cell r="E5267">
            <v>0</v>
          </cell>
        </row>
        <row r="5268">
          <cell r="D5268" t="str">
            <v>Yelm0</v>
          </cell>
          <cell r="E5268">
            <v>0</v>
          </cell>
        </row>
        <row r="5269">
          <cell r="D5269" t="str">
            <v>Yelm0</v>
          </cell>
          <cell r="E5269">
            <v>0</v>
          </cell>
        </row>
        <row r="5270">
          <cell r="D5270" t="str">
            <v>Yelm0</v>
          </cell>
          <cell r="E5270">
            <v>0</v>
          </cell>
        </row>
        <row r="5271">
          <cell r="D5271" t="str">
            <v>Yelm0</v>
          </cell>
          <cell r="E5271">
            <v>0</v>
          </cell>
        </row>
        <row r="5272">
          <cell r="D5272" t="str">
            <v>Yelm0</v>
          </cell>
          <cell r="E5272">
            <v>0</v>
          </cell>
        </row>
        <row r="5273">
          <cell r="D5273" t="str">
            <v>Yelm0</v>
          </cell>
          <cell r="E5273">
            <v>0</v>
          </cell>
        </row>
        <row r="5274">
          <cell r="D5274" t="str">
            <v>Yelm0</v>
          </cell>
          <cell r="E5274">
            <v>0</v>
          </cell>
        </row>
        <row r="5275">
          <cell r="D5275" t="str">
            <v>Yelm0</v>
          </cell>
          <cell r="E5275">
            <v>0</v>
          </cell>
        </row>
        <row r="5276">
          <cell r="D5276" t="str">
            <v>Yelm0</v>
          </cell>
          <cell r="E5276">
            <v>0</v>
          </cell>
        </row>
        <row r="5277">
          <cell r="D5277" t="str">
            <v>Yelm0</v>
          </cell>
          <cell r="E5277">
            <v>0</v>
          </cell>
        </row>
        <row r="5278">
          <cell r="D5278" t="str">
            <v>Yelm0</v>
          </cell>
          <cell r="E5278">
            <v>0</v>
          </cell>
        </row>
        <row r="5279">
          <cell r="D5279" t="str">
            <v>Yelm0</v>
          </cell>
          <cell r="E5279">
            <v>0</v>
          </cell>
        </row>
        <row r="5280">
          <cell r="D5280" t="str">
            <v>Yelm0</v>
          </cell>
          <cell r="E5280">
            <v>0</v>
          </cell>
        </row>
        <row r="5281">
          <cell r="D5281" t="str">
            <v>Yelm0</v>
          </cell>
          <cell r="E5281">
            <v>0</v>
          </cell>
        </row>
        <row r="5282">
          <cell r="D5282" t="str">
            <v>Yelm0</v>
          </cell>
          <cell r="E5282">
            <v>0</v>
          </cell>
        </row>
        <row r="5283">
          <cell r="D5283" t="str">
            <v>Yelm0</v>
          </cell>
          <cell r="E5283">
            <v>0</v>
          </cell>
        </row>
        <row r="5284">
          <cell r="D5284" t="str">
            <v>Yelm0</v>
          </cell>
          <cell r="E5284">
            <v>0</v>
          </cell>
        </row>
        <row r="5285">
          <cell r="D5285" t="str">
            <v>Yelm0</v>
          </cell>
          <cell r="E5285">
            <v>0</v>
          </cell>
        </row>
        <row r="5286">
          <cell r="D5286" t="str">
            <v>Yelm0</v>
          </cell>
          <cell r="E5286">
            <v>0</v>
          </cell>
        </row>
        <row r="5287">
          <cell r="D5287" t="str">
            <v>Yelm0</v>
          </cell>
          <cell r="E5287">
            <v>0</v>
          </cell>
        </row>
        <row r="5288">
          <cell r="D5288" t="str">
            <v>Yelm0</v>
          </cell>
          <cell r="E5288">
            <v>0</v>
          </cell>
        </row>
        <row r="5289">
          <cell r="D5289" t="str">
            <v>Yelm0</v>
          </cell>
          <cell r="E5289">
            <v>0</v>
          </cell>
        </row>
        <row r="5290">
          <cell r="D5290" t="str">
            <v>Yelm0</v>
          </cell>
          <cell r="E5290">
            <v>0</v>
          </cell>
        </row>
        <row r="5291">
          <cell r="D5291" t="str">
            <v>Yelm0</v>
          </cell>
          <cell r="E5291">
            <v>0</v>
          </cell>
        </row>
        <row r="5292">
          <cell r="D5292" t="str">
            <v>Yelm0</v>
          </cell>
          <cell r="E5292">
            <v>0</v>
          </cell>
        </row>
        <row r="5293">
          <cell r="D5293" t="str">
            <v>Yelm0</v>
          </cell>
          <cell r="E5293">
            <v>0</v>
          </cell>
        </row>
        <row r="5294">
          <cell r="D5294" t="str">
            <v>Yelm0</v>
          </cell>
          <cell r="E5294">
            <v>0</v>
          </cell>
        </row>
        <row r="5295">
          <cell r="D5295" t="str">
            <v>Yelm0</v>
          </cell>
          <cell r="E5295">
            <v>0</v>
          </cell>
        </row>
        <row r="5296">
          <cell r="D5296" t="str">
            <v>Yelm0</v>
          </cell>
          <cell r="E5296">
            <v>0</v>
          </cell>
        </row>
        <row r="5297">
          <cell r="D5297" t="str">
            <v>Yelm0</v>
          </cell>
          <cell r="E5297">
            <v>0</v>
          </cell>
        </row>
        <row r="5298">
          <cell r="D5298" t="str">
            <v>Yelm0</v>
          </cell>
          <cell r="E5298">
            <v>0</v>
          </cell>
        </row>
        <row r="5299">
          <cell r="D5299" t="str">
            <v>Yelm0</v>
          </cell>
          <cell r="E5299">
            <v>0</v>
          </cell>
        </row>
        <row r="5300">
          <cell r="D5300" t="str">
            <v>Yelm0</v>
          </cell>
          <cell r="E5300">
            <v>0</v>
          </cell>
        </row>
        <row r="5301">
          <cell r="D5301" t="str">
            <v>Yelm0</v>
          </cell>
          <cell r="E5301">
            <v>0</v>
          </cell>
        </row>
        <row r="5302">
          <cell r="D5302" t="str">
            <v>Yelm0</v>
          </cell>
          <cell r="E5302">
            <v>0</v>
          </cell>
        </row>
        <row r="5303">
          <cell r="D5303" t="str">
            <v>Yelm0</v>
          </cell>
          <cell r="E5303">
            <v>0</v>
          </cell>
        </row>
        <row r="5304">
          <cell r="D5304" t="str">
            <v>Yelm0</v>
          </cell>
          <cell r="E5304">
            <v>0</v>
          </cell>
        </row>
        <row r="5305">
          <cell r="D5305" t="str">
            <v>Yelm0</v>
          </cell>
          <cell r="E5305">
            <v>0</v>
          </cell>
        </row>
        <row r="5306">
          <cell r="D5306" t="str">
            <v>Yelm0</v>
          </cell>
          <cell r="E5306">
            <v>0</v>
          </cell>
        </row>
        <row r="5307">
          <cell r="D5307" t="str">
            <v>Yelm0</v>
          </cell>
          <cell r="E5307">
            <v>0</v>
          </cell>
        </row>
        <row r="5308">
          <cell r="D5308" t="str">
            <v>Yelm0</v>
          </cell>
          <cell r="E5308">
            <v>0</v>
          </cell>
        </row>
        <row r="5309">
          <cell r="D5309" t="str">
            <v>Yelm0</v>
          </cell>
          <cell r="E5309">
            <v>0</v>
          </cell>
        </row>
        <row r="5310">
          <cell r="D5310" t="str">
            <v>Yelm0</v>
          </cell>
          <cell r="E5310">
            <v>0</v>
          </cell>
        </row>
        <row r="5311">
          <cell r="D5311" t="str">
            <v>Yelm0</v>
          </cell>
          <cell r="E5311">
            <v>0</v>
          </cell>
        </row>
        <row r="5312">
          <cell r="D5312" t="str">
            <v>Yelm0</v>
          </cell>
          <cell r="E5312">
            <v>0</v>
          </cell>
        </row>
        <row r="5313">
          <cell r="D5313" t="str">
            <v>Yelm0</v>
          </cell>
          <cell r="E5313">
            <v>0</v>
          </cell>
        </row>
        <row r="5314">
          <cell r="D5314" t="str">
            <v>Yelm0</v>
          </cell>
          <cell r="E5314">
            <v>0</v>
          </cell>
        </row>
        <row r="5315">
          <cell r="D5315" t="str">
            <v>Yelm0</v>
          </cell>
          <cell r="E5315">
            <v>0</v>
          </cell>
        </row>
        <row r="5316">
          <cell r="D5316" t="str">
            <v>Yelm0</v>
          </cell>
          <cell r="E5316">
            <v>0</v>
          </cell>
        </row>
        <row r="5317">
          <cell r="D5317" t="str">
            <v>Yelm0</v>
          </cell>
          <cell r="E5317">
            <v>0</v>
          </cell>
        </row>
        <row r="5318">
          <cell r="D5318" t="str">
            <v>Yelm0</v>
          </cell>
          <cell r="E5318">
            <v>0</v>
          </cell>
        </row>
        <row r="5319">
          <cell r="D5319" t="str">
            <v>Yelm0</v>
          </cell>
          <cell r="E5319">
            <v>0</v>
          </cell>
        </row>
        <row r="5320">
          <cell r="D5320" t="str">
            <v>Yelm0</v>
          </cell>
          <cell r="E5320">
            <v>0</v>
          </cell>
        </row>
        <row r="5321">
          <cell r="D5321" t="str">
            <v>Yelm0</v>
          </cell>
          <cell r="E5321">
            <v>0</v>
          </cell>
        </row>
        <row r="5322">
          <cell r="D5322" t="str">
            <v>Yelm0</v>
          </cell>
          <cell r="E5322">
            <v>0</v>
          </cell>
        </row>
        <row r="5323">
          <cell r="D5323" t="str">
            <v>Yelm0</v>
          </cell>
          <cell r="E5323">
            <v>0</v>
          </cell>
        </row>
        <row r="5324">
          <cell r="D5324" t="str">
            <v>Yelm0</v>
          </cell>
          <cell r="E5324">
            <v>0</v>
          </cell>
        </row>
        <row r="5325">
          <cell r="D5325" t="str">
            <v>Yelm0</v>
          </cell>
          <cell r="E5325">
            <v>0</v>
          </cell>
        </row>
        <row r="5326">
          <cell r="D5326" t="str">
            <v>Yelm0</v>
          </cell>
          <cell r="E5326">
            <v>0</v>
          </cell>
        </row>
        <row r="5327">
          <cell r="D5327" t="str">
            <v>Yelm0</v>
          </cell>
          <cell r="E5327">
            <v>0</v>
          </cell>
        </row>
        <row r="5328">
          <cell r="D5328" t="str">
            <v>Yelm0</v>
          </cell>
          <cell r="E5328">
            <v>0</v>
          </cell>
        </row>
        <row r="5329">
          <cell r="D5329" t="str">
            <v>Yelm0</v>
          </cell>
          <cell r="E5329">
            <v>0</v>
          </cell>
        </row>
        <row r="5330">
          <cell r="D5330" t="str">
            <v>Yelm0</v>
          </cell>
          <cell r="E5330">
            <v>0</v>
          </cell>
        </row>
        <row r="5331">
          <cell r="D5331" t="str">
            <v>Yelm0</v>
          </cell>
          <cell r="E5331">
            <v>0</v>
          </cell>
        </row>
        <row r="5332">
          <cell r="D5332" t="str">
            <v>Yelm0</v>
          </cell>
          <cell r="E5332">
            <v>0</v>
          </cell>
        </row>
        <row r="5333">
          <cell r="D5333" t="str">
            <v>Yelm0</v>
          </cell>
          <cell r="E5333">
            <v>0</v>
          </cell>
        </row>
        <row r="5334">
          <cell r="D5334" t="str">
            <v>Yelm0</v>
          </cell>
          <cell r="E5334">
            <v>0</v>
          </cell>
        </row>
        <row r="5335">
          <cell r="D5335" t="str">
            <v>Yelm0</v>
          </cell>
          <cell r="E5335">
            <v>0</v>
          </cell>
        </row>
        <row r="5336">
          <cell r="D5336" t="str">
            <v>Yelm0</v>
          </cell>
          <cell r="E5336">
            <v>0</v>
          </cell>
        </row>
        <row r="5337">
          <cell r="D5337" t="str">
            <v>Yelm0</v>
          </cell>
          <cell r="E5337">
            <v>0</v>
          </cell>
        </row>
        <row r="5338">
          <cell r="D5338" t="str">
            <v>Yelm0</v>
          </cell>
          <cell r="E5338">
            <v>0</v>
          </cell>
        </row>
        <row r="5339">
          <cell r="D5339" t="str">
            <v>Yelm0</v>
          </cell>
          <cell r="E5339">
            <v>0</v>
          </cell>
        </row>
        <row r="5340">
          <cell r="D5340" t="str">
            <v>Yelm0</v>
          </cell>
          <cell r="E5340">
            <v>0</v>
          </cell>
        </row>
        <row r="5341">
          <cell r="D5341" t="str">
            <v>Yelm0</v>
          </cell>
          <cell r="E5341">
            <v>0</v>
          </cell>
        </row>
        <row r="5342">
          <cell r="D5342" t="str">
            <v>Yelm0</v>
          </cell>
          <cell r="E5342">
            <v>0</v>
          </cell>
        </row>
        <row r="5343">
          <cell r="D5343" t="str">
            <v>Yelm0</v>
          </cell>
          <cell r="E5343">
            <v>0</v>
          </cell>
        </row>
        <row r="5344">
          <cell r="D5344" t="str">
            <v>Yelm0</v>
          </cell>
          <cell r="E5344">
            <v>0</v>
          </cell>
        </row>
        <row r="5345">
          <cell r="D5345" t="str">
            <v>Yelm0</v>
          </cell>
          <cell r="E5345">
            <v>0</v>
          </cell>
        </row>
        <row r="5346">
          <cell r="D5346" t="str">
            <v>Yelm0</v>
          </cell>
          <cell r="E5346">
            <v>0</v>
          </cell>
        </row>
        <row r="5347">
          <cell r="D5347" t="str">
            <v>Yelm0</v>
          </cell>
          <cell r="E5347">
            <v>0</v>
          </cell>
        </row>
        <row r="5348">
          <cell r="D5348" t="str">
            <v>Yelm0</v>
          </cell>
          <cell r="E5348">
            <v>0</v>
          </cell>
        </row>
        <row r="5349">
          <cell r="D5349" t="str">
            <v>Yelm0</v>
          </cell>
          <cell r="E5349">
            <v>0</v>
          </cell>
        </row>
        <row r="5350">
          <cell r="D5350" t="str">
            <v>Yelm0</v>
          </cell>
          <cell r="E5350">
            <v>0</v>
          </cell>
        </row>
        <row r="5351">
          <cell r="D5351" t="str">
            <v>Yelm0</v>
          </cell>
          <cell r="E5351">
            <v>0</v>
          </cell>
        </row>
        <row r="5352">
          <cell r="D5352" t="str">
            <v>Yelm0</v>
          </cell>
          <cell r="E5352">
            <v>0</v>
          </cell>
        </row>
        <row r="5353">
          <cell r="D5353" t="str">
            <v>Yelm0</v>
          </cell>
          <cell r="E5353">
            <v>0</v>
          </cell>
        </row>
        <row r="5354">
          <cell r="D5354" t="str">
            <v>Yelm0</v>
          </cell>
          <cell r="E5354">
            <v>0</v>
          </cell>
        </row>
        <row r="5355">
          <cell r="D5355" t="str">
            <v>Yelm0</v>
          </cell>
          <cell r="E5355">
            <v>0</v>
          </cell>
        </row>
        <row r="5356">
          <cell r="D5356" t="str">
            <v>Yelm0</v>
          </cell>
          <cell r="E5356">
            <v>0</v>
          </cell>
        </row>
        <row r="5357">
          <cell r="D5357" t="str">
            <v>Yelm0</v>
          </cell>
          <cell r="E5357">
            <v>0</v>
          </cell>
        </row>
        <row r="5358">
          <cell r="D5358" t="str">
            <v>Yelm0</v>
          </cell>
          <cell r="E5358">
            <v>0</v>
          </cell>
        </row>
        <row r="5359">
          <cell r="D5359" t="str">
            <v>Yelm0</v>
          </cell>
          <cell r="E5359">
            <v>0</v>
          </cell>
        </row>
        <row r="5360">
          <cell r="D5360" t="str">
            <v>Yelm0</v>
          </cell>
          <cell r="E5360">
            <v>0</v>
          </cell>
        </row>
        <row r="5361">
          <cell r="D5361" t="str">
            <v>Yelm0</v>
          </cell>
          <cell r="E5361">
            <v>0</v>
          </cell>
        </row>
        <row r="5362">
          <cell r="D5362" t="str">
            <v>Yelm0</v>
          </cell>
          <cell r="E5362">
            <v>0</v>
          </cell>
        </row>
        <row r="5363">
          <cell r="D5363" t="str">
            <v>Yelm0</v>
          </cell>
          <cell r="E5363">
            <v>0</v>
          </cell>
        </row>
        <row r="5364">
          <cell r="D5364" t="str">
            <v>Yelm0</v>
          </cell>
          <cell r="E5364">
            <v>0</v>
          </cell>
        </row>
        <row r="5365">
          <cell r="D5365" t="str">
            <v>Yelm0</v>
          </cell>
          <cell r="E5365">
            <v>0</v>
          </cell>
        </row>
        <row r="5366">
          <cell r="D5366" t="str">
            <v>Yelm0</v>
          </cell>
          <cell r="E5366">
            <v>0</v>
          </cell>
        </row>
        <row r="5367">
          <cell r="D5367" t="str">
            <v>Yelm0</v>
          </cell>
          <cell r="E5367">
            <v>0</v>
          </cell>
        </row>
        <row r="5368">
          <cell r="D5368" t="str">
            <v>Yelm0</v>
          </cell>
          <cell r="E5368">
            <v>0</v>
          </cell>
        </row>
        <row r="5369">
          <cell r="D5369" t="str">
            <v>Yelm0</v>
          </cell>
          <cell r="E5369">
            <v>0</v>
          </cell>
        </row>
        <row r="5370">
          <cell r="D5370" t="str">
            <v>Yelm0</v>
          </cell>
          <cell r="E5370">
            <v>0</v>
          </cell>
        </row>
        <row r="5371">
          <cell r="D5371" t="str">
            <v>Yelm0</v>
          </cell>
          <cell r="E5371">
            <v>0</v>
          </cell>
        </row>
        <row r="5372">
          <cell r="D5372" t="str">
            <v>Yelm0</v>
          </cell>
          <cell r="E5372">
            <v>0</v>
          </cell>
        </row>
        <row r="5373">
          <cell r="D5373" t="str">
            <v>Yelm0</v>
          </cell>
          <cell r="E5373">
            <v>0</v>
          </cell>
        </row>
        <row r="5374">
          <cell r="D5374" t="str">
            <v>Yelm0</v>
          </cell>
          <cell r="E5374">
            <v>0</v>
          </cell>
        </row>
        <row r="5375">
          <cell r="D5375" t="str">
            <v>Yelm0</v>
          </cell>
          <cell r="E5375">
            <v>0</v>
          </cell>
        </row>
        <row r="5376">
          <cell r="D5376" t="str">
            <v>Yelm0</v>
          </cell>
          <cell r="E5376">
            <v>0</v>
          </cell>
        </row>
        <row r="5377">
          <cell r="D5377" t="str">
            <v>Yelm0</v>
          </cell>
          <cell r="E5377">
            <v>0</v>
          </cell>
        </row>
        <row r="5378">
          <cell r="D5378" t="str">
            <v>Yelm0</v>
          </cell>
          <cell r="E5378">
            <v>0</v>
          </cell>
        </row>
        <row r="5379">
          <cell r="D5379" t="str">
            <v>Yelm0</v>
          </cell>
          <cell r="E5379">
            <v>0</v>
          </cell>
        </row>
        <row r="5380">
          <cell r="D5380" t="str">
            <v>Yelm0</v>
          </cell>
          <cell r="E5380">
            <v>0</v>
          </cell>
        </row>
        <row r="5381">
          <cell r="D5381" t="str">
            <v>Yelm0</v>
          </cell>
          <cell r="E5381">
            <v>0</v>
          </cell>
        </row>
        <row r="5382">
          <cell r="D5382" t="str">
            <v>Yelm0</v>
          </cell>
          <cell r="E5382">
            <v>0</v>
          </cell>
        </row>
        <row r="5383">
          <cell r="D5383" t="str">
            <v>Yelm0</v>
          </cell>
          <cell r="E5383">
            <v>0</v>
          </cell>
        </row>
        <row r="5384">
          <cell r="D5384" t="str">
            <v>Yelm0</v>
          </cell>
          <cell r="E5384">
            <v>0</v>
          </cell>
        </row>
        <row r="5385">
          <cell r="D5385" t="str">
            <v>Yelm0</v>
          </cell>
          <cell r="E5385">
            <v>0</v>
          </cell>
        </row>
        <row r="5386">
          <cell r="D5386" t="str">
            <v>Yelm0</v>
          </cell>
          <cell r="E5386">
            <v>0</v>
          </cell>
        </row>
        <row r="5387">
          <cell r="D5387" t="str">
            <v>Yelm0</v>
          </cell>
          <cell r="E5387">
            <v>0</v>
          </cell>
        </row>
        <row r="5388">
          <cell r="D5388" t="str">
            <v>Yelm0</v>
          </cell>
          <cell r="E5388">
            <v>0</v>
          </cell>
        </row>
        <row r="5389">
          <cell r="D5389" t="str">
            <v>Yelm0</v>
          </cell>
          <cell r="E5389">
            <v>0</v>
          </cell>
        </row>
        <row r="5390">
          <cell r="D5390" t="str">
            <v>Yelm0</v>
          </cell>
          <cell r="E5390">
            <v>0</v>
          </cell>
        </row>
        <row r="5391">
          <cell r="D5391" t="str">
            <v>Yelm0</v>
          </cell>
          <cell r="E5391">
            <v>0</v>
          </cell>
        </row>
        <row r="5392">
          <cell r="D5392" t="str">
            <v>Yelm0</v>
          </cell>
          <cell r="E5392">
            <v>0</v>
          </cell>
        </row>
        <row r="5393">
          <cell r="D5393" t="str">
            <v>Yelm0</v>
          </cell>
          <cell r="E5393">
            <v>0</v>
          </cell>
        </row>
        <row r="5394">
          <cell r="D5394" t="str">
            <v>Yelm0</v>
          </cell>
          <cell r="E5394">
            <v>0</v>
          </cell>
        </row>
        <row r="5395">
          <cell r="D5395" t="str">
            <v>Yelm0</v>
          </cell>
          <cell r="E5395">
            <v>0</v>
          </cell>
        </row>
        <row r="5396">
          <cell r="D5396" t="str">
            <v>Yelm0</v>
          </cell>
          <cell r="E5396">
            <v>0</v>
          </cell>
        </row>
        <row r="5397">
          <cell r="D5397" t="str">
            <v>Yelm0</v>
          </cell>
          <cell r="E5397">
            <v>0</v>
          </cell>
        </row>
        <row r="5398">
          <cell r="D5398" t="str">
            <v>Yelm0</v>
          </cell>
          <cell r="E5398">
            <v>0</v>
          </cell>
        </row>
        <row r="5399">
          <cell r="D5399" t="str">
            <v>Yelm0</v>
          </cell>
          <cell r="E5399">
            <v>0</v>
          </cell>
        </row>
        <row r="5400">
          <cell r="D5400" t="str">
            <v>Yelm0</v>
          </cell>
          <cell r="E5400">
            <v>0</v>
          </cell>
        </row>
        <row r="5401">
          <cell r="D5401" t="str">
            <v>Yelm0</v>
          </cell>
          <cell r="E5401">
            <v>0</v>
          </cell>
        </row>
        <row r="5402">
          <cell r="D5402" t="str">
            <v>Yelm0</v>
          </cell>
          <cell r="E5402">
            <v>0</v>
          </cell>
        </row>
        <row r="5403">
          <cell r="D5403" t="str">
            <v>Yelm0</v>
          </cell>
          <cell r="E5403">
            <v>0</v>
          </cell>
        </row>
        <row r="5404">
          <cell r="D5404" t="str">
            <v>Yelm0</v>
          </cell>
          <cell r="E5404">
            <v>0</v>
          </cell>
        </row>
        <row r="5405">
          <cell r="D5405" t="str">
            <v>Yelm0</v>
          </cell>
          <cell r="E5405">
            <v>0</v>
          </cell>
        </row>
        <row r="5406">
          <cell r="D5406" t="str">
            <v>Yelm0</v>
          </cell>
          <cell r="E5406">
            <v>0</v>
          </cell>
        </row>
        <row r="5407">
          <cell r="D5407" t="str">
            <v>Yelm0</v>
          </cell>
          <cell r="E5407">
            <v>0</v>
          </cell>
        </row>
        <row r="5408">
          <cell r="D5408" t="str">
            <v>Yelm0</v>
          </cell>
          <cell r="E5408">
            <v>0</v>
          </cell>
        </row>
        <row r="5409">
          <cell r="D5409" t="str">
            <v>Yelm0</v>
          </cell>
          <cell r="E5409">
            <v>0</v>
          </cell>
        </row>
        <row r="5410">
          <cell r="D5410" t="str">
            <v>Yelm0</v>
          </cell>
          <cell r="E5410">
            <v>0</v>
          </cell>
        </row>
        <row r="5411">
          <cell r="D5411" t="str">
            <v>Yelm0</v>
          </cell>
          <cell r="E5411">
            <v>0</v>
          </cell>
        </row>
        <row r="5412">
          <cell r="D5412" t="str">
            <v>Yelm0</v>
          </cell>
          <cell r="E5412">
            <v>0</v>
          </cell>
        </row>
        <row r="5413">
          <cell r="D5413" t="str">
            <v>Yelm0</v>
          </cell>
          <cell r="E5413">
            <v>0</v>
          </cell>
        </row>
        <row r="5414">
          <cell r="D5414" t="str">
            <v>Yelm0</v>
          </cell>
          <cell r="E5414">
            <v>0</v>
          </cell>
        </row>
        <row r="5415">
          <cell r="D5415" t="str">
            <v>Yelm0</v>
          </cell>
          <cell r="E5415">
            <v>0</v>
          </cell>
        </row>
        <row r="5416">
          <cell r="D5416" t="str">
            <v>Yelm0</v>
          </cell>
          <cell r="E5416">
            <v>0</v>
          </cell>
        </row>
        <row r="5417">
          <cell r="D5417" t="str">
            <v>Yelm0</v>
          </cell>
          <cell r="E5417">
            <v>0</v>
          </cell>
        </row>
        <row r="5418">
          <cell r="D5418" t="str">
            <v>Yelm0</v>
          </cell>
          <cell r="E5418">
            <v>0</v>
          </cell>
        </row>
        <row r="5419">
          <cell r="D5419" t="str">
            <v>Yelm0</v>
          </cell>
          <cell r="E5419">
            <v>0</v>
          </cell>
        </row>
        <row r="5420">
          <cell r="D5420" t="str">
            <v>Yelm0</v>
          </cell>
          <cell r="E5420">
            <v>0</v>
          </cell>
        </row>
        <row r="5421">
          <cell r="D5421" t="str">
            <v>Yelm0</v>
          </cell>
          <cell r="E5421">
            <v>0</v>
          </cell>
        </row>
        <row r="5422">
          <cell r="D5422" t="str">
            <v>Yelm0</v>
          </cell>
          <cell r="E5422">
            <v>0</v>
          </cell>
        </row>
        <row r="5423">
          <cell r="D5423" t="str">
            <v>Yelm0</v>
          </cell>
          <cell r="E5423">
            <v>0</v>
          </cell>
        </row>
        <row r="5424">
          <cell r="D5424" t="str">
            <v>Yelm0</v>
          </cell>
          <cell r="E5424">
            <v>0</v>
          </cell>
        </row>
        <row r="5425">
          <cell r="D5425" t="str">
            <v>Yelm0</v>
          </cell>
          <cell r="E5425">
            <v>0</v>
          </cell>
        </row>
        <row r="5426">
          <cell r="D5426" t="str">
            <v>Yelm0</v>
          </cell>
          <cell r="E5426">
            <v>0</v>
          </cell>
        </row>
        <row r="5427">
          <cell r="D5427" t="str">
            <v>Yelm0</v>
          </cell>
          <cell r="E5427">
            <v>0</v>
          </cell>
        </row>
        <row r="5428">
          <cell r="D5428" t="str">
            <v>Yelm0</v>
          </cell>
          <cell r="E5428">
            <v>0</v>
          </cell>
        </row>
        <row r="5429">
          <cell r="D5429" t="str">
            <v>Yelm0</v>
          </cell>
          <cell r="E5429">
            <v>0</v>
          </cell>
        </row>
        <row r="5430">
          <cell r="D5430" t="str">
            <v>Yelm0</v>
          </cell>
          <cell r="E5430">
            <v>0</v>
          </cell>
        </row>
        <row r="5431">
          <cell r="D5431" t="str">
            <v>Yelm0</v>
          </cell>
          <cell r="E5431">
            <v>0</v>
          </cell>
        </row>
        <row r="5432">
          <cell r="D5432" t="str">
            <v>Yelm0</v>
          </cell>
          <cell r="E5432">
            <v>0</v>
          </cell>
        </row>
        <row r="5433">
          <cell r="D5433" t="str">
            <v>Yelm0</v>
          </cell>
          <cell r="E5433">
            <v>0</v>
          </cell>
        </row>
        <row r="5434">
          <cell r="D5434" t="str">
            <v>Yelm0</v>
          </cell>
          <cell r="E5434">
            <v>0</v>
          </cell>
        </row>
        <row r="5435">
          <cell r="D5435" t="str">
            <v>Yelm0</v>
          </cell>
          <cell r="E5435">
            <v>0</v>
          </cell>
        </row>
        <row r="5436">
          <cell r="D5436" t="str">
            <v>Yelm0</v>
          </cell>
          <cell r="E5436">
            <v>0</v>
          </cell>
        </row>
        <row r="5437">
          <cell r="D5437" t="str">
            <v>Yelm0</v>
          </cell>
          <cell r="E5437">
            <v>0</v>
          </cell>
        </row>
        <row r="5438">
          <cell r="D5438" t="str">
            <v>Yelm0</v>
          </cell>
          <cell r="E5438">
            <v>0</v>
          </cell>
        </row>
        <row r="5439">
          <cell r="D5439" t="str">
            <v>Yelm0</v>
          </cell>
          <cell r="E5439">
            <v>0</v>
          </cell>
        </row>
        <row r="5440">
          <cell r="D5440" t="str">
            <v>Yelm0</v>
          </cell>
          <cell r="E5440">
            <v>0</v>
          </cell>
        </row>
        <row r="5441">
          <cell r="D5441" t="str">
            <v>Yelm0</v>
          </cell>
          <cell r="E5441">
            <v>0</v>
          </cell>
        </row>
        <row r="5442">
          <cell r="D5442" t="str">
            <v>Yelm0</v>
          </cell>
          <cell r="E5442">
            <v>0</v>
          </cell>
        </row>
        <row r="5443">
          <cell r="D5443" t="str">
            <v>Yelm0</v>
          </cell>
          <cell r="E5443">
            <v>0</v>
          </cell>
        </row>
        <row r="5444">
          <cell r="D5444" t="str">
            <v>Yelm0</v>
          </cell>
          <cell r="E5444">
            <v>0</v>
          </cell>
        </row>
        <row r="5445">
          <cell r="D5445" t="str">
            <v>Yelm0</v>
          </cell>
          <cell r="E5445">
            <v>0</v>
          </cell>
        </row>
        <row r="5446">
          <cell r="D5446" t="str">
            <v>Yelm0</v>
          </cell>
          <cell r="E5446">
            <v>0</v>
          </cell>
        </row>
        <row r="5447">
          <cell r="D5447" t="str">
            <v>Yelm0</v>
          </cell>
          <cell r="E5447">
            <v>0</v>
          </cell>
        </row>
        <row r="5448">
          <cell r="D5448" t="str">
            <v>Yelm0</v>
          </cell>
          <cell r="E5448">
            <v>0</v>
          </cell>
        </row>
        <row r="5449">
          <cell r="D5449" t="str">
            <v>Yelm0</v>
          </cell>
          <cell r="E5449">
            <v>0</v>
          </cell>
        </row>
        <row r="5450">
          <cell r="D5450" t="str">
            <v>Yelm0</v>
          </cell>
          <cell r="E5450">
            <v>0</v>
          </cell>
        </row>
        <row r="5451">
          <cell r="D5451" t="str">
            <v>Yelm0</v>
          </cell>
          <cell r="E5451">
            <v>0</v>
          </cell>
        </row>
        <row r="5452">
          <cell r="D5452" t="str">
            <v>Yelm0</v>
          </cell>
          <cell r="E5452">
            <v>0</v>
          </cell>
        </row>
        <row r="5453">
          <cell r="D5453" t="str">
            <v>Yelm0</v>
          </cell>
          <cell r="E5453">
            <v>0</v>
          </cell>
        </row>
        <row r="5454">
          <cell r="D5454" t="str">
            <v>Yelm0</v>
          </cell>
          <cell r="E5454">
            <v>0</v>
          </cell>
        </row>
        <row r="5455">
          <cell r="D5455" t="str">
            <v>Yelm0</v>
          </cell>
          <cell r="E5455">
            <v>0</v>
          </cell>
        </row>
        <row r="5456">
          <cell r="D5456" t="str">
            <v>Yelm0</v>
          </cell>
          <cell r="E5456">
            <v>0</v>
          </cell>
        </row>
        <row r="5457">
          <cell r="D5457" t="str">
            <v>Yelm0</v>
          </cell>
          <cell r="E5457">
            <v>0</v>
          </cell>
        </row>
        <row r="5458">
          <cell r="D5458" t="str">
            <v>Yelm0</v>
          </cell>
          <cell r="E5458">
            <v>0</v>
          </cell>
        </row>
        <row r="5459">
          <cell r="D5459" t="str">
            <v>Yelm0</v>
          </cell>
          <cell r="E5459">
            <v>0</v>
          </cell>
        </row>
        <row r="5460">
          <cell r="D5460" t="str">
            <v>Yelm0</v>
          </cell>
          <cell r="E5460">
            <v>0</v>
          </cell>
        </row>
        <row r="5461">
          <cell r="D5461" t="str">
            <v>Yelm0</v>
          </cell>
          <cell r="E5461">
            <v>0</v>
          </cell>
        </row>
        <row r="5462">
          <cell r="D5462" t="str">
            <v>Yelm0</v>
          </cell>
          <cell r="E5462">
            <v>0</v>
          </cell>
        </row>
        <row r="5463">
          <cell r="D5463" t="str">
            <v>Yelm0</v>
          </cell>
          <cell r="E5463">
            <v>0</v>
          </cell>
        </row>
        <row r="5464">
          <cell r="D5464" t="str">
            <v>Yelm0</v>
          </cell>
          <cell r="E5464">
            <v>0</v>
          </cell>
        </row>
        <row r="5465">
          <cell r="D5465" t="str">
            <v>Yelm0</v>
          </cell>
          <cell r="E5465">
            <v>0</v>
          </cell>
        </row>
        <row r="5466">
          <cell r="D5466" t="str">
            <v>Yelm0</v>
          </cell>
          <cell r="E5466">
            <v>0</v>
          </cell>
        </row>
        <row r="5467">
          <cell r="D5467" t="str">
            <v>Yelm0</v>
          </cell>
          <cell r="E5467">
            <v>0</v>
          </cell>
        </row>
        <row r="5468">
          <cell r="D5468" t="str">
            <v>Yelm0</v>
          </cell>
          <cell r="E5468">
            <v>0</v>
          </cell>
        </row>
        <row r="5469">
          <cell r="D5469" t="str">
            <v>Yelm0</v>
          </cell>
          <cell r="E5469">
            <v>0</v>
          </cell>
        </row>
        <row r="5470">
          <cell r="D5470" t="str">
            <v>Yelm0</v>
          </cell>
          <cell r="E5470">
            <v>0</v>
          </cell>
        </row>
        <row r="5471">
          <cell r="D5471" t="str">
            <v>Yelm0</v>
          </cell>
          <cell r="E5471">
            <v>0</v>
          </cell>
        </row>
        <row r="5472">
          <cell r="D5472" t="str">
            <v>Yelm0</v>
          </cell>
          <cell r="E5472">
            <v>0</v>
          </cell>
        </row>
        <row r="5473">
          <cell r="D5473" t="str">
            <v>Yelm0</v>
          </cell>
          <cell r="E5473">
            <v>0</v>
          </cell>
        </row>
        <row r="5474">
          <cell r="D5474" t="str">
            <v>Yelm0</v>
          </cell>
          <cell r="E5474">
            <v>0</v>
          </cell>
        </row>
        <row r="5475">
          <cell r="D5475" t="str">
            <v>Yelm0</v>
          </cell>
          <cell r="E5475">
            <v>0</v>
          </cell>
        </row>
        <row r="5476">
          <cell r="D5476" t="str">
            <v>Yelm0</v>
          </cell>
          <cell r="E5476">
            <v>0</v>
          </cell>
        </row>
        <row r="5477">
          <cell r="D5477" t="str">
            <v>Yelm0</v>
          </cell>
          <cell r="E5477">
            <v>0</v>
          </cell>
        </row>
        <row r="5478">
          <cell r="D5478" t="str">
            <v>Yelm0</v>
          </cell>
          <cell r="E5478">
            <v>0</v>
          </cell>
        </row>
        <row r="5479">
          <cell r="D5479" t="str">
            <v>Yelm0</v>
          </cell>
          <cell r="E5479">
            <v>0</v>
          </cell>
        </row>
        <row r="5480">
          <cell r="D5480" t="str">
            <v>Yelm0</v>
          </cell>
          <cell r="E5480">
            <v>0</v>
          </cell>
        </row>
        <row r="5481">
          <cell r="D5481" t="str">
            <v>Yelm0</v>
          </cell>
          <cell r="E5481">
            <v>0</v>
          </cell>
        </row>
        <row r="5482">
          <cell r="D5482" t="str">
            <v>Yelm0</v>
          </cell>
          <cell r="E5482">
            <v>0</v>
          </cell>
        </row>
        <row r="5483">
          <cell r="D5483" t="str">
            <v>Yelm0</v>
          </cell>
          <cell r="E5483">
            <v>0</v>
          </cell>
        </row>
        <row r="5484">
          <cell r="D5484" t="str">
            <v>Yelm0</v>
          </cell>
          <cell r="E5484">
            <v>0</v>
          </cell>
        </row>
        <row r="5485">
          <cell r="D5485" t="str">
            <v>Yelm0</v>
          </cell>
          <cell r="E5485">
            <v>0</v>
          </cell>
        </row>
        <row r="5486">
          <cell r="D5486" t="str">
            <v>Yelm0</v>
          </cell>
          <cell r="E5486">
            <v>0</v>
          </cell>
        </row>
        <row r="5487">
          <cell r="D5487" t="str">
            <v>Yelm0</v>
          </cell>
          <cell r="E5487">
            <v>0</v>
          </cell>
        </row>
        <row r="5488">
          <cell r="D5488" t="str">
            <v>Yelm0</v>
          </cell>
          <cell r="E5488">
            <v>0</v>
          </cell>
        </row>
        <row r="5489">
          <cell r="D5489" t="str">
            <v>Yelm0</v>
          </cell>
          <cell r="E5489">
            <v>0</v>
          </cell>
        </row>
        <row r="5490">
          <cell r="D5490" t="str">
            <v>Yelm0</v>
          </cell>
          <cell r="E5490">
            <v>0</v>
          </cell>
        </row>
        <row r="5491">
          <cell r="D5491" t="str">
            <v>Yelm0</v>
          </cell>
          <cell r="E5491">
            <v>0</v>
          </cell>
        </row>
        <row r="5492">
          <cell r="D5492" t="str">
            <v>Yelm0</v>
          </cell>
          <cell r="E5492">
            <v>0</v>
          </cell>
        </row>
        <row r="5493">
          <cell r="D5493" t="str">
            <v>Yelm0</v>
          </cell>
          <cell r="E5493">
            <v>0</v>
          </cell>
        </row>
        <row r="5494">
          <cell r="D5494" t="str">
            <v>Yelm0</v>
          </cell>
          <cell r="E5494">
            <v>0</v>
          </cell>
        </row>
        <row r="5495">
          <cell r="D5495" t="str">
            <v>Yelm0</v>
          </cell>
          <cell r="E5495">
            <v>0</v>
          </cell>
        </row>
        <row r="5496">
          <cell r="D5496" t="str">
            <v>Yelm0</v>
          </cell>
          <cell r="E5496">
            <v>0</v>
          </cell>
        </row>
        <row r="5497">
          <cell r="D5497" t="str">
            <v>Yelm0</v>
          </cell>
          <cell r="E5497">
            <v>0</v>
          </cell>
        </row>
        <row r="5498">
          <cell r="D5498" t="str">
            <v>Yelm0</v>
          </cell>
          <cell r="E5498">
            <v>0</v>
          </cell>
        </row>
        <row r="5499">
          <cell r="D5499" t="str">
            <v>Yelm0</v>
          </cell>
          <cell r="E5499">
            <v>0</v>
          </cell>
        </row>
        <row r="5500">
          <cell r="D5500" t="str">
            <v>Yelm0</v>
          </cell>
          <cell r="E5500">
            <v>0</v>
          </cell>
        </row>
        <row r="5501">
          <cell r="D5501" t="str">
            <v>Yelm0</v>
          </cell>
          <cell r="E5501">
            <v>0</v>
          </cell>
        </row>
        <row r="5502">
          <cell r="D5502" t="str">
            <v>Yelm0</v>
          </cell>
          <cell r="E5502">
            <v>0</v>
          </cell>
        </row>
        <row r="5503">
          <cell r="D5503" t="str">
            <v>Yelm0</v>
          </cell>
          <cell r="E5503">
            <v>0</v>
          </cell>
        </row>
        <row r="5504">
          <cell r="D5504" t="str">
            <v>Yelm0</v>
          </cell>
          <cell r="E5504">
            <v>0</v>
          </cell>
        </row>
        <row r="5505">
          <cell r="D5505" t="str">
            <v>Yelm0</v>
          </cell>
          <cell r="E5505">
            <v>0</v>
          </cell>
        </row>
        <row r="5506">
          <cell r="D5506" t="str">
            <v>Yelm0</v>
          </cell>
          <cell r="E5506">
            <v>0</v>
          </cell>
        </row>
        <row r="5507">
          <cell r="D5507" t="str">
            <v>Yelm0</v>
          </cell>
          <cell r="E5507">
            <v>0</v>
          </cell>
        </row>
        <row r="5508">
          <cell r="D5508" t="str">
            <v>Yelm0</v>
          </cell>
          <cell r="E5508">
            <v>0</v>
          </cell>
        </row>
        <row r="5509">
          <cell r="D5509" t="str">
            <v>Yelm0</v>
          </cell>
          <cell r="E5509">
            <v>0</v>
          </cell>
        </row>
        <row r="5510">
          <cell r="D5510" t="str">
            <v>Yelm0</v>
          </cell>
          <cell r="E5510">
            <v>0</v>
          </cell>
        </row>
        <row r="5511">
          <cell r="D5511" t="str">
            <v>Yelm0</v>
          </cell>
          <cell r="E5511">
            <v>0</v>
          </cell>
        </row>
        <row r="5512">
          <cell r="D5512" t="str">
            <v>Yelm0</v>
          </cell>
          <cell r="E5512">
            <v>0</v>
          </cell>
        </row>
        <row r="5513">
          <cell r="D5513" t="str">
            <v>Yelm0</v>
          </cell>
          <cell r="E5513">
            <v>0</v>
          </cell>
        </row>
        <row r="5514">
          <cell r="D5514" t="str">
            <v>Yelm0</v>
          </cell>
          <cell r="E5514">
            <v>0</v>
          </cell>
        </row>
        <row r="5515">
          <cell r="D5515" t="str">
            <v>Yelm0</v>
          </cell>
          <cell r="E5515">
            <v>0</v>
          </cell>
        </row>
        <row r="5516">
          <cell r="D5516" t="str">
            <v>Yelm0</v>
          </cell>
          <cell r="E5516">
            <v>0</v>
          </cell>
        </row>
        <row r="5517">
          <cell r="D5517" t="str">
            <v>Yelm0</v>
          </cell>
          <cell r="E5517">
            <v>0</v>
          </cell>
        </row>
        <row r="5518">
          <cell r="D5518" t="str">
            <v>Yelm0</v>
          </cell>
          <cell r="E5518">
            <v>0</v>
          </cell>
        </row>
        <row r="5519">
          <cell r="D5519" t="str">
            <v>Yelm0</v>
          </cell>
          <cell r="E5519">
            <v>0</v>
          </cell>
        </row>
        <row r="5520">
          <cell r="D5520" t="str">
            <v>Yelm0</v>
          </cell>
          <cell r="E5520">
            <v>0</v>
          </cell>
        </row>
        <row r="5521">
          <cell r="D5521" t="str">
            <v>Yelm0</v>
          </cell>
          <cell r="E5521">
            <v>0</v>
          </cell>
        </row>
        <row r="5522">
          <cell r="D5522" t="str">
            <v>Yelm0</v>
          </cell>
          <cell r="E5522">
            <v>0</v>
          </cell>
        </row>
        <row r="5523">
          <cell r="D5523" t="str">
            <v>Yelm0</v>
          </cell>
          <cell r="E5523">
            <v>0</v>
          </cell>
        </row>
        <row r="5524">
          <cell r="D5524" t="str">
            <v>Yelm0</v>
          </cell>
          <cell r="E5524">
            <v>0</v>
          </cell>
        </row>
        <row r="5525">
          <cell r="D5525" t="str">
            <v>Yelm0</v>
          </cell>
          <cell r="E5525">
            <v>0</v>
          </cell>
        </row>
        <row r="5526">
          <cell r="D5526" t="str">
            <v>Yelm0</v>
          </cell>
          <cell r="E5526">
            <v>0</v>
          </cell>
        </row>
        <row r="5527">
          <cell r="D5527" t="str">
            <v>Yelm0</v>
          </cell>
          <cell r="E5527">
            <v>0</v>
          </cell>
        </row>
        <row r="5528">
          <cell r="D5528" t="str">
            <v>Yelm0</v>
          </cell>
          <cell r="E5528">
            <v>0</v>
          </cell>
        </row>
        <row r="5529">
          <cell r="D5529" t="str">
            <v>Yelm0</v>
          </cell>
          <cell r="E5529">
            <v>0</v>
          </cell>
        </row>
        <row r="5530">
          <cell r="D5530" t="str">
            <v>Yelm0</v>
          </cell>
          <cell r="E5530">
            <v>0</v>
          </cell>
        </row>
        <row r="5531">
          <cell r="D5531" t="str">
            <v>Yelm0</v>
          </cell>
          <cell r="E5531">
            <v>0</v>
          </cell>
        </row>
        <row r="5532">
          <cell r="D5532" t="str">
            <v>Yelm0</v>
          </cell>
          <cell r="E5532">
            <v>0</v>
          </cell>
        </row>
        <row r="5533">
          <cell r="D5533" t="str">
            <v>Yelm0</v>
          </cell>
          <cell r="E5533">
            <v>0</v>
          </cell>
        </row>
        <row r="5534">
          <cell r="D5534" t="str">
            <v>Yelm0</v>
          </cell>
          <cell r="E5534">
            <v>0</v>
          </cell>
        </row>
        <row r="5535">
          <cell r="D5535" t="str">
            <v>Yelm0</v>
          </cell>
          <cell r="E5535">
            <v>0</v>
          </cell>
        </row>
        <row r="5536">
          <cell r="D5536" t="str">
            <v>Yelm0</v>
          </cell>
          <cell r="E5536">
            <v>0</v>
          </cell>
        </row>
        <row r="5537">
          <cell r="D5537" t="str">
            <v>Yelm0</v>
          </cell>
          <cell r="E5537">
            <v>0</v>
          </cell>
        </row>
        <row r="5538">
          <cell r="D5538" t="str">
            <v>Yelm0</v>
          </cell>
          <cell r="E5538">
            <v>0</v>
          </cell>
        </row>
        <row r="5539">
          <cell r="D5539" t="str">
            <v>Yelm0</v>
          </cell>
          <cell r="E5539">
            <v>0</v>
          </cell>
        </row>
        <row r="5540">
          <cell r="D5540" t="str">
            <v>Yelm0</v>
          </cell>
          <cell r="E5540">
            <v>0</v>
          </cell>
        </row>
        <row r="5541">
          <cell r="D5541" t="str">
            <v>Yelm0</v>
          </cell>
          <cell r="E5541">
            <v>0</v>
          </cell>
        </row>
        <row r="5542">
          <cell r="D5542" t="str">
            <v>Yelm0</v>
          </cell>
          <cell r="E5542">
            <v>0</v>
          </cell>
        </row>
        <row r="5543">
          <cell r="D5543" t="str">
            <v>Yelm0</v>
          </cell>
          <cell r="E5543">
            <v>0</v>
          </cell>
        </row>
        <row r="5544">
          <cell r="D5544" t="str">
            <v>Yelm0</v>
          </cell>
          <cell r="E5544">
            <v>0</v>
          </cell>
        </row>
        <row r="5545">
          <cell r="D5545" t="str">
            <v>Yelm0</v>
          </cell>
          <cell r="E5545">
            <v>0</v>
          </cell>
        </row>
        <row r="5546">
          <cell r="D5546" t="str">
            <v>Yelm0</v>
          </cell>
          <cell r="E5546">
            <v>0</v>
          </cell>
        </row>
        <row r="5547">
          <cell r="D5547" t="str">
            <v>Yelm0</v>
          </cell>
          <cell r="E5547">
            <v>0</v>
          </cell>
        </row>
        <row r="5548">
          <cell r="D5548" t="str">
            <v>Yelm0</v>
          </cell>
          <cell r="E5548">
            <v>0</v>
          </cell>
        </row>
        <row r="5549">
          <cell r="D5549" t="str">
            <v>Yelm0</v>
          </cell>
          <cell r="E5549">
            <v>0</v>
          </cell>
        </row>
        <row r="5550">
          <cell r="D5550" t="str">
            <v>Yelm0</v>
          </cell>
          <cell r="E5550">
            <v>0</v>
          </cell>
        </row>
        <row r="5551">
          <cell r="D5551" t="str">
            <v>Yelm0</v>
          </cell>
          <cell r="E5551">
            <v>0</v>
          </cell>
        </row>
        <row r="5552">
          <cell r="D5552" t="str">
            <v>Yelm0</v>
          </cell>
          <cell r="E5552">
            <v>0</v>
          </cell>
        </row>
        <row r="5553">
          <cell r="D5553" t="str">
            <v>Yelm0</v>
          </cell>
          <cell r="E5553">
            <v>0</v>
          </cell>
        </row>
        <row r="5554">
          <cell r="D5554" t="str">
            <v>Yelm0</v>
          </cell>
          <cell r="E5554">
            <v>0</v>
          </cell>
        </row>
        <row r="5555">
          <cell r="D5555" t="str">
            <v>Yelm0</v>
          </cell>
          <cell r="E5555">
            <v>0</v>
          </cell>
        </row>
        <row r="5556">
          <cell r="D5556" t="str">
            <v>Yelm0</v>
          </cell>
          <cell r="E5556">
            <v>0</v>
          </cell>
        </row>
        <row r="5557">
          <cell r="D5557" t="str">
            <v>Yelm0</v>
          </cell>
          <cell r="E5557">
            <v>0</v>
          </cell>
        </row>
        <row r="5558">
          <cell r="D5558" t="str">
            <v>Yelm0</v>
          </cell>
          <cell r="E5558">
            <v>0</v>
          </cell>
        </row>
        <row r="5559">
          <cell r="D5559" t="str">
            <v>Yelm0</v>
          </cell>
          <cell r="E5559">
            <v>0</v>
          </cell>
        </row>
        <row r="5560">
          <cell r="D5560" t="str">
            <v>Yelm0</v>
          </cell>
          <cell r="E5560">
            <v>0</v>
          </cell>
        </row>
        <row r="5561">
          <cell r="D5561" t="str">
            <v>Yelm0</v>
          </cell>
          <cell r="E5561">
            <v>0</v>
          </cell>
        </row>
        <row r="5562">
          <cell r="D5562" t="str">
            <v>Yelm0</v>
          </cell>
          <cell r="E5562">
            <v>0</v>
          </cell>
        </row>
        <row r="5563">
          <cell r="D5563" t="str">
            <v>Yelm0</v>
          </cell>
          <cell r="E5563">
            <v>0</v>
          </cell>
        </row>
        <row r="5564">
          <cell r="D5564" t="str">
            <v>Yelm0</v>
          </cell>
          <cell r="E5564">
            <v>0</v>
          </cell>
        </row>
        <row r="5565">
          <cell r="D5565" t="str">
            <v>Yelm0</v>
          </cell>
          <cell r="E5565">
            <v>0</v>
          </cell>
        </row>
        <row r="5566">
          <cell r="D5566" t="str">
            <v>Yelm0</v>
          </cell>
          <cell r="E5566">
            <v>0</v>
          </cell>
        </row>
        <row r="5567">
          <cell r="D5567" t="str">
            <v>Yelm0</v>
          </cell>
          <cell r="E5567">
            <v>0</v>
          </cell>
        </row>
        <row r="5568">
          <cell r="D5568" t="str">
            <v>Yelm0</v>
          </cell>
          <cell r="E5568">
            <v>0</v>
          </cell>
        </row>
        <row r="5569">
          <cell r="D5569" t="str">
            <v>Yelm0</v>
          </cell>
          <cell r="E5569">
            <v>0</v>
          </cell>
        </row>
        <row r="5570">
          <cell r="D5570" t="str">
            <v>Yelm0</v>
          </cell>
          <cell r="E5570">
            <v>0</v>
          </cell>
        </row>
        <row r="5571">
          <cell r="D5571" t="str">
            <v>Yelm0</v>
          </cell>
          <cell r="E5571">
            <v>0</v>
          </cell>
        </row>
        <row r="5572">
          <cell r="D5572" t="str">
            <v>Yelm0</v>
          </cell>
          <cell r="E5572">
            <v>0</v>
          </cell>
        </row>
        <row r="5573">
          <cell r="D5573" t="str">
            <v>Yelm0</v>
          </cell>
          <cell r="E5573">
            <v>0</v>
          </cell>
        </row>
        <row r="5574">
          <cell r="D5574" t="str">
            <v>Yelm0</v>
          </cell>
          <cell r="E5574">
            <v>0</v>
          </cell>
        </row>
        <row r="5575">
          <cell r="D5575" t="str">
            <v>Yelm0</v>
          </cell>
          <cell r="E5575">
            <v>0</v>
          </cell>
        </row>
        <row r="5576">
          <cell r="D5576" t="str">
            <v>Yelm0</v>
          </cell>
          <cell r="E5576">
            <v>0</v>
          </cell>
        </row>
        <row r="5577">
          <cell r="D5577" t="str">
            <v>Yelm0</v>
          </cell>
          <cell r="E5577">
            <v>0</v>
          </cell>
        </row>
        <row r="5578">
          <cell r="D5578" t="str">
            <v>Yelm0</v>
          </cell>
          <cell r="E5578">
            <v>0</v>
          </cell>
        </row>
        <row r="5579">
          <cell r="D5579" t="str">
            <v>Yelm0</v>
          </cell>
          <cell r="E5579">
            <v>0</v>
          </cell>
        </row>
        <row r="5580">
          <cell r="D5580" t="str">
            <v>Yelm0</v>
          </cell>
          <cell r="E5580">
            <v>0</v>
          </cell>
        </row>
        <row r="5581">
          <cell r="D5581" t="str">
            <v>Yelm0</v>
          </cell>
          <cell r="E5581">
            <v>0</v>
          </cell>
        </row>
        <row r="5582">
          <cell r="D5582" t="str">
            <v>Yelm0</v>
          </cell>
          <cell r="E5582">
            <v>0</v>
          </cell>
        </row>
        <row r="5583">
          <cell r="D5583" t="str">
            <v>Yelm0</v>
          </cell>
          <cell r="E5583">
            <v>0</v>
          </cell>
        </row>
        <row r="5584">
          <cell r="D5584" t="str">
            <v>Yelm0</v>
          </cell>
          <cell r="E5584">
            <v>0</v>
          </cell>
        </row>
        <row r="5585">
          <cell r="D5585" t="str">
            <v>Yelm0</v>
          </cell>
          <cell r="E5585">
            <v>0</v>
          </cell>
        </row>
        <row r="5586">
          <cell r="D5586" t="str">
            <v>Yelm0</v>
          </cell>
          <cell r="E5586">
            <v>0</v>
          </cell>
        </row>
        <row r="5587">
          <cell r="D5587" t="str">
            <v>Yelm0</v>
          </cell>
          <cell r="E5587">
            <v>0</v>
          </cell>
        </row>
        <row r="5588">
          <cell r="D5588" t="str">
            <v>Yelm0</v>
          </cell>
          <cell r="E5588">
            <v>0</v>
          </cell>
        </row>
        <row r="5589">
          <cell r="D5589" t="str">
            <v>Yelm0</v>
          </cell>
          <cell r="E5589">
            <v>0</v>
          </cell>
        </row>
        <row r="5590">
          <cell r="D5590" t="str">
            <v>Yelm0</v>
          </cell>
          <cell r="E5590">
            <v>0</v>
          </cell>
        </row>
        <row r="5591">
          <cell r="D5591" t="str">
            <v>Yelm0</v>
          </cell>
          <cell r="E5591">
            <v>0</v>
          </cell>
        </row>
        <row r="5592">
          <cell r="D5592" t="str">
            <v>Yelm0</v>
          </cell>
          <cell r="E5592">
            <v>0</v>
          </cell>
        </row>
        <row r="5593">
          <cell r="D5593" t="str">
            <v>Yelm0</v>
          </cell>
          <cell r="E5593">
            <v>0</v>
          </cell>
        </row>
        <row r="5594">
          <cell r="D5594" t="str">
            <v>Yelm0</v>
          </cell>
          <cell r="E5594">
            <v>0</v>
          </cell>
        </row>
        <row r="5595">
          <cell r="D5595" t="str">
            <v>Yelm0</v>
          </cell>
          <cell r="E5595">
            <v>0</v>
          </cell>
        </row>
        <row r="5596">
          <cell r="D5596" t="str">
            <v>Yelm0</v>
          </cell>
          <cell r="E5596">
            <v>0</v>
          </cell>
        </row>
        <row r="5597">
          <cell r="D5597" t="str">
            <v>Yelm0</v>
          </cell>
          <cell r="E5597">
            <v>0</v>
          </cell>
        </row>
        <row r="5598">
          <cell r="D5598" t="str">
            <v>Yelm0</v>
          </cell>
          <cell r="E5598">
            <v>0</v>
          </cell>
        </row>
        <row r="5599">
          <cell r="D5599" t="str">
            <v>Yelm0</v>
          </cell>
          <cell r="E5599">
            <v>0</v>
          </cell>
        </row>
        <row r="5600">
          <cell r="D5600" t="str">
            <v>Yelm0</v>
          </cell>
          <cell r="E5600">
            <v>0</v>
          </cell>
        </row>
        <row r="5601">
          <cell r="D5601" t="str">
            <v>Yelm0</v>
          </cell>
          <cell r="E5601">
            <v>0</v>
          </cell>
        </row>
        <row r="5602">
          <cell r="D5602" t="str">
            <v>Yelm0</v>
          </cell>
          <cell r="E5602">
            <v>0</v>
          </cell>
        </row>
        <row r="5603">
          <cell r="D5603" t="str">
            <v>Yelm0</v>
          </cell>
          <cell r="E5603">
            <v>0</v>
          </cell>
        </row>
        <row r="5604">
          <cell r="D5604" t="str">
            <v>Yelm0</v>
          </cell>
          <cell r="E5604">
            <v>0</v>
          </cell>
        </row>
        <row r="5605">
          <cell r="D5605" t="str">
            <v>Yelm0</v>
          </cell>
          <cell r="E5605">
            <v>0</v>
          </cell>
        </row>
        <row r="5606">
          <cell r="D5606" t="str">
            <v>Yelm0</v>
          </cell>
          <cell r="E5606">
            <v>0</v>
          </cell>
        </row>
        <row r="5607">
          <cell r="D5607" t="str">
            <v>Yelm0</v>
          </cell>
          <cell r="E5607">
            <v>0</v>
          </cell>
        </row>
        <row r="5608">
          <cell r="D5608" t="str">
            <v>Yelm0</v>
          </cell>
          <cell r="E5608">
            <v>0</v>
          </cell>
        </row>
        <row r="5609">
          <cell r="D5609" t="str">
            <v>Yelm0</v>
          </cell>
          <cell r="E5609">
            <v>0</v>
          </cell>
        </row>
        <row r="5610">
          <cell r="D5610" t="str">
            <v>Yelm0</v>
          </cell>
          <cell r="E5610">
            <v>0</v>
          </cell>
        </row>
        <row r="5611">
          <cell r="D5611" t="str">
            <v>Yelm0</v>
          </cell>
          <cell r="E5611">
            <v>0</v>
          </cell>
        </row>
        <row r="5612">
          <cell r="D5612" t="str">
            <v>Yelm0</v>
          </cell>
          <cell r="E5612">
            <v>0</v>
          </cell>
        </row>
        <row r="5613">
          <cell r="D5613" t="str">
            <v>Yelm0</v>
          </cell>
          <cell r="E5613">
            <v>0</v>
          </cell>
        </row>
        <row r="5614">
          <cell r="D5614" t="str">
            <v>Yelm0</v>
          </cell>
          <cell r="E5614">
            <v>0</v>
          </cell>
        </row>
        <row r="5615">
          <cell r="D5615" t="str">
            <v>Yelm0</v>
          </cell>
          <cell r="E5615">
            <v>0</v>
          </cell>
        </row>
        <row r="5616">
          <cell r="D5616" t="str">
            <v>Yelm0</v>
          </cell>
          <cell r="E5616">
            <v>0</v>
          </cell>
        </row>
        <row r="5617">
          <cell r="D5617" t="str">
            <v>Yelm0</v>
          </cell>
          <cell r="E5617">
            <v>0</v>
          </cell>
        </row>
        <row r="5618">
          <cell r="D5618" t="str">
            <v>Yelm0</v>
          </cell>
          <cell r="E5618">
            <v>0</v>
          </cell>
        </row>
        <row r="5619">
          <cell r="D5619" t="str">
            <v>Yelm0</v>
          </cell>
          <cell r="E5619">
            <v>0</v>
          </cell>
        </row>
        <row r="5620">
          <cell r="D5620" t="str">
            <v>Yelm0</v>
          </cell>
          <cell r="E5620">
            <v>0</v>
          </cell>
        </row>
        <row r="5621">
          <cell r="D5621" t="str">
            <v>Yelm0</v>
          </cell>
          <cell r="E5621">
            <v>0</v>
          </cell>
        </row>
        <row r="5622">
          <cell r="D5622" t="str">
            <v>Yelm0</v>
          </cell>
          <cell r="E5622">
            <v>0</v>
          </cell>
        </row>
        <row r="5623">
          <cell r="D5623" t="str">
            <v>Yelm0</v>
          </cell>
          <cell r="E5623">
            <v>0</v>
          </cell>
        </row>
        <row r="5624">
          <cell r="D5624" t="str">
            <v>Yelm0</v>
          </cell>
          <cell r="E5624">
            <v>0</v>
          </cell>
        </row>
        <row r="5625">
          <cell r="D5625" t="str">
            <v>Yelm0</v>
          </cell>
          <cell r="E5625">
            <v>0</v>
          </cell>
        </row>
        <row r="5626">
          <cell r="D5626" t="str">
            <v>Yelm0</v>
          </cell>
          <cell r="E5626">
            <v>0</v>
          </cell>
        </row>
        <row r="5627">
          <cell r="D5627" t="str">
            <v>Yelm0</v>
          </cell>
          <cell r="E5627">
            <v>0</v>
          </cell>
        </row>
        <row r="5628">
          <cell r="D5628" t="str">
            <v>Yelm0</v>
          </cell>
          <cell r="E5628">
            <v>0</v>
          </cell>
        </row>
        <row r="5629">
          <cell r="D5629" t="str">
            <v>Yelm0</v>
          </cell>
          <cell r="E5629">
            <v>0</v>
          </cell>
        </row>
        <row r="5630">
          <cell r="D5630" t="str">
            <v>Yelm0</v>
          </cell>
          <cell r="E5630">
            <v>0</v>
          </cell>
        </row>
        <row r="5631">
          <cell r="D5631" t="str">
            <v>Yelm0</v>
          </cell>
          <cell r="E5631">
            <v>0</v>
          </cell>
        </row>
        <row r="5632">
          <cell r="D5632" t="str">
            <v>Yelm0</v>
          </cell>
          <cell r="E5632">
            <v>0</v>
          </cell>
        </row>
        <row r="5633">
          <cell r="D5633" t="str">
            <v>Yelm0</v>
          </cell>
          <cell r="E5633">
            <v>0</v>
          </cell>
        </row>
        <row r="5634">
          <cell r="D5634" t="str">
            <v>Yelm0</v>
          </cell>
          <cell r="E5634">
            <v>0</v>
          </cell>
        </row>
        <row r="5635">
          <cell r="D5635" t="str">
            <v>Yelm0</v>
          </cell>
          <cell r="E5635">
            <v>0</v>
          </cell>
        </row>
        <row r="5636">
          <cell r="D5636" t="str">
            <v>Yelm0</v>
          </cell>
          <cell r="E5636">
            <v>0</v>
          </cell>
        </row>
        <row r="5637">
          <cell r="D5637" t="str">
            <v>Yelm0</v>
          </cell>
          <cell r="E5637">
            <v>0</v>
          </cell>
        </row>
        <row r="5638">
          <cell r="D5638" t="str">
            <v>Yelm0</v>
          </cell>
          <cell r="E5638">
            <v>0</v>
          </cell>
        </row>
        <row r="5639">
          <cell r="D5639" t="str">
            <v>Yelm0</v>
          </cell>
          <cell r="E5639">
            <v>0</v>
          </cell>
        </row>
        <row r="5640">
          <cell r="D5640" t="str">
            <v>Yelm0</v>
          </cell>
          <cell r="E5640">
            <v>0</v>
          </cell>
        </row>
        <row r="5641">
          <cell r="D5641" t="str">
            <v>Yelm0</v>
          </cell>
          <cell r="E5641">
            <v>0</v>
          </cell>
        </row>
        <row r="5642">
          <cell r="D5642" t="str">
            <v>Yelm0</v>
          </cell>
          <cell r="E5642">
            <v>0</v>
          </cell>
        </row>
        <row r="5643">
          <cell r="D5643" t="str">
            <v>Yelm0</v>
          </cell>
          <cell r="E5643">
            <v>0</v>
          </cell>
        </row>
        <row r="5644">
          <cell r="D5644" t="str">
            <v>Yelm0</v>
          </cell>
          <cell r="E5644">
            <v>0</v>
          </cell>
        </row>
        <row r="5645">
          <cell r="D5645" t="str">
            <v>Yelm0</v>
          </cell>
          <cell r="E5645">
            <v>0</v>
          </cell>
        </row>
        <row r="5646">
          <cell r="D5646" t="str">
            <v>Yelm0</v>
          </cell>
          <cell r="E5646">
            <v>0</v>
          </cell>
        </row>
        <row r="5647">
          <cell r="D5647" t="str">
            <v>Yelm0</v>
          </cell>
          <cell r="E5647">
            <v>0</v>
          </cell>
        </row>
        <row r="5648">
          <cell r="D5648" t="str">
            <v>Yelm0</v>
          </cell>
          <cell r="E5648">
            <v>0</v>
          </cell>
        </row>
        <row r="5649">
          <cell r="D5649" t="str">
            <v>Yelm0</v>
          </cell>
          <cell r="E5649">
            <v>0</v>
          </cell>
        </row>
        <row r="5650">
          <cell r="D5650" t="str">
            <v>Yelm0</v>
          </cell>
          <cell r="E5650">
            <v>0</v>
          </cell>
        </row>
        <row r="5651">
          <cell r="D5651" t="str">
            <v>Yelm0</v>
          </cell>
          <cell r="E5651">
            <v>0</v>
          </cell>
        </row>
        <row r="5652">
          <cell r="D5652" t="str">
            <v>Yelm0</v>
          </cell>
          <cell r="E5652">
            <v>0</v>
          </cell>
        </row>
        <row r="5653">
          <cell r="D5653" t="str">
            <v>Yelm0</v>
          </cell>
          <cell r="E5653">
            <v>0</v>
          </cell>
        </row>
        <row r="5654">
          <cell r="D5654" t="str">
            <v>Yelm0</v>
          </cell>
          <cell r="E5654">
            <v>0</v>
          </cell>
        </row>
        <row r="5655">
          <cell r="D5655" t="str">
            <v>Yelm0</v>
          </cell>
          <cell r="E5655">
            <v>0</v>
          </cell>
        </row>
        <row r="5656">
          <cell r="D5656" t="str">
            <v>Yelm0</v>
          </cell>
          <cell r="E5656">
            <v>0</v>
          </cell>
        </row>
        <row r="5657">
          <cell r="D5657" t="str">
            <v>Yelm0</v>
          </cell>
          <cell r="E5657">
            <v>0</v>
          </cell>
        </row>
        <row r="5658">
          <cell r="D5658" t="str">
            <v>Yelm0</v>
          </cell>
          <cell r="E5658">
            <v>0</v>
          </cell>
        </row>
        <row r="5659">
          <cell r="D5659" t="str">
            <v>Yelm0</v>
          </cell>
          <cell r="E5659">
            <v>0</v>
          </cell>
        </row>
        <row r="5660">
          <cell r="D5660" t="str">
            <v>Yelm0</v>
          </cell>
          <cell r="E5660">
            <v>0</v>
          </cell>
        </row>
        <row r="5661">
          <cell r="D5661" t="str">
            <v>Yelm0</v>
          </cell>
          <cell r="E5661">
            <v>0</v>
          </cell>
        </row>
        <row r="5662">
          <cell r="D5662" t="str">
            <v>Yelm0</v>
          </cell>
          <cell r="E5662">
            <v>0</v>
          </cell>
        </row>
        <row r="5663">
          <cell r="D5663" t="str">
            <v>Yelm0</v>
          </cell>
          <cell r="E5663">
            <v>0</v>
          </cell>
        </row>
        <row r="5664">
          <cell r="D5664" t="str">
            <v>Yelm0</v>
          </cell>
          <cell r="E5664">
            <v>0</v>
          </cell>
        </row>
        <row r="5665">
          <cell r="D5665" t="str">
            <v>Yelm0</v>
          </cell>
          <cell r="E5665">
            <v>0</v>
          </cell>
        </row>
        <row r="5666">
          <cell r="D5666" t="str">
            <v>Yelm0</v>
          </cell>
          <cell r="E5666">
            <v>0</v>
          </cell>
        </row>
        <row r="5667">
          <cell r="D5667" t="str">
            <v>Yelm0</v>
          </cell>
          <cell r="E5667">
            <v>0</v>
          </cell>
        </row>
        <row r="5668">
          <cell r="D5668" t="str">
            <v>Yelm0</v>
          </cell>
          <cell r="E5668">
            <v>0</v>
          </cell>
        </row>
        <row r="5669">
          <cell r="D5669" t="str">
            <v>Yelm0</v>
          </cell>
          <cell r="E5669">
            <v>0</v>
          </cell>
        </row>
        <row r="5670">
          <cell r="D5670" t="str">
            <v>Yelm0</v>
          </cell>
          <cell r="E5670">
            <v>0</v>
          </cell>
        </row>
        <row r="5671">
          <cell r="D5671" t="str">
            <v>Yelm0</v>
          </cell>
          <cell r="E5671">
            <v>0</v>
          </cell>
        </row>
        <row r="5672">
          <cell r="D5672" t="str">
            <v>Yelm0</v>
          </cell>
          <cell r="E5672">
            <v>0</v>
          </cell>
        </row>
        <row r="5673">
          <cell r="D5673" t="str">
            <v>Yelm0</v>
          </cell>
          <cell r="E5673">
            <v>0</v>
          </cell>
        </row>
        <row r="5674">
          <cell r="D5674" t="str">
            <v>Yelm0</v>
          </cell>
          <cell r="E5674">
            <v>0</v>
          </cell>
        </row>
        <row r="5675">
          <cell r="D5675" t="str">
            <v>Yelm0</v>
          </cell>
          <cell r="E5675">
            <v>0</v>
          </cell>
        </row>
        <row r="5676">
          <cell r="D5676" t="str">
            <v>Yelm0</v>
          </cell>
          <cell r="E5676">
            <v>0</v>
          </cell>
        </row>
        <row r="5677">
          <cell r="D5677" t="str">
            <v>Yelm0</v>
          </cell>
          <cell r="E5677">
            <v>0</v>
          </cell>
        </row>
        <row r="5678">
          <cell r="D5678" t="str">
            <v>Yelm0</v>
          </cell>
          <cell r="E5678">
            <v>0</v>
          </cell>
        </row>
        <row r="5679">
          <cell r="D5679" t="str">
            <v>Yelm0</v>
          </cell>
          <cell r="E5679">
            <v>0</v>
          </cell>
        </row>
        <row r="5680">
          <cell r="D5680" t="str">
            <v>Yelm0</v>
          </cell>
          <cell r="E5680">
            <v>0</v>
          </cell>
        </row>
        <row r="5681">
          <cell r="D5681" t="str">
            <v>Yelm0</v>
          </cell>
          <cell r="E5681">
            <v>0</v>
          </cell>
        </row>
        <row r="5682">
          <cell r="D5682" t="str">
            <v>Yelm0</v>
          </cell>
          <cell r="E5682">
            <v>0</v>
          </cell>
        </row>
        <row r="5683">
          <cell r="D5683" t="str">
            <v>Yelm0</v>
          </cell>
          <cell r="E5683">
            <v>0</v>
          </cell>
        </row>
        <row r="5684">
          <cell r="D5684" t="str">
            <v>Yelm0</v>
          </cell>
          <cell r="E5684">
            <v>0</v>
          </cell>
        </row>
        <row r="5685">
          <cell r="D5685" t="str">
            <v>Yelm0</v>
          </cell>
          <cell r="E5685">
            <v>0</v>
          </cell>
        </row>
        <row r="5686">
          <cell r="D5686" t="str">
            <v>Yelm0</v>
          </cell>
          <cell r="E5686">
            <v>0</v>
          </cell>
        </row>
        <row r="5687">
          <cell r="D5687" t="str">
            <v>Yelm0</v>
          </cell>
          <cell r="E5687">
            <v>0</v>
          </cell>
        </row>
        <row r="5688">
          <cell r="D5688" t="str">
            <v>Yelm0</v>
          </cell>
          <cell r="E5688">
            <v>0</v>
          </cell>
        </row>
        <row r="5689">
          <cell r="D5689" t="str">
            <v>Yelm0</v>
          </cell>
          <cell r="E5689">
            <v>0</v>
          </cell>
        </row>
        <row r="5690">
          <cell r="D5690" t="str">
            <v>Yelm0</v>
          </cell>
          <cell r="E5690">
            <v>0</v>
          </cell>
        </row>
        <row r="5691">
          <cell r="D5691" t="str">
            <v>Yelm0</v>
          </cell>
          <cell r="E5691">
            <v>0</v>
          </cell>
        </row>
        <row r="5692">
          <cell r="D5692" t="str">
            <v>Yelm0</v>
          </cell>
          <cell r="E5692">
            <v>0</v>
          </cell>
        </row>
        <row r="5693">
          <cell r="D5693" t="str">
            <v>Yelm0</v>
          </cell>
          <cell r="E5693">
            <v>0</v>
          </cell>
        </row>
        <row r="5694">
          <cell r="D5694" t="str">
            <v>Yelm0</v>
          </cell>
          <cell r="E5694">
            <v>0</v>
          </cell>
        </row>
        <row r="5695">
          <cell r="D5695" t="str">
            <v>Yelm0</v>
          </cell>
          <cell r="E5695">
            <v>0</v>
          </cell>
        </row>
        <row r="5696">
          <cell r="D5696" t="str">
            <v>Yelm0</v>
          </cell>
          <cell r="E5696">
            <v>0</v>
          </cell>
        </row>
        <row r="5697">
          <cell r="D5697" t="str">
            <v>Yelm0</v>
          </cell>
          <cell r="E5697">
            <v>0</v>
          </cell>
        </row>
        <row r="5698">
          <cell r="D5698" t="str">
            <v>Yelm0</v>
          </cell>
          <cell r="E5698">
            <v>0</v>
          </cell>
        </row>
        <row r="5699">
          <cell r="D5699" t="str">
            <v>Yelm0</v>
          </cell>
          <cell r="E5699">
            <v>0</v>
          </cell>
        </row>
        <row r="5700">
          <cell r="D5700" t="str">
            <v>Yelm0</v>
          </cell>
          <cell r="E5700">
            <v>0</v>
          </cell>
        </row>
        <row r="5701">
          <cell r="D5701" t="str">
            <v>Yelm0</v>
          </cell>
          <cell r="E5701">
            <v>0</v>
          </cell>
        </row>
        <row r="5702">
          <cell r="D5702" t="str">
            <v>Yelm0</v>
          </cell>
          <cell r="E5702">
            <v>0</v>
          </cell>
        </row>
        <row r="5703">
          <cell r="D5703" t="str">
            <v>Yelm0</v>
          </cell>
          <cell r="E5703">
            <v>0</v>
          </cell>
        </row>
        <row r="5704">
          <cell r="D5704" t="str">
            <v>Yelm0</v>
          </cell>
          <cell r="E5704">
            <v>0</v>
          </cell>
        </row>
        <row r="5705">
          <cell r="D5705" t="str">
            <v>Yelm0</v>
          </cell>
          <cell r="E5705">
            <v>0</v>
          </cell>
        </row>
        <row r="5706">
          <cell r="D5706" t="str">
            <v>Yelm0</v>
          </cell>
          <cell r="E5706">
            <v>0</v>
          </cell>
        </row>
        <row r="5707">
          <cell r="D5707" t="str">
            <v>Yelm0</v>
          </cell>
          <cell r="E5707">
            <v>0</v>
          </cell>
        </row>
        <row r="5708">
          <cell r="D5708" t="str">
            <v>Yelm0</v>
          </cell>
          <cell r="E5708">
            <v>0</v>
          </cell>
        </row>
        <row r="5709">
          <cell r="D5709" t="str">
            <v>Yelm0</v>
          </cell>
          <cell r="E5709">
            <v>0</v>
          </cell>
        </row>
        <row r="5710">
          <cell r="D5710" t="str">
            <v>Yelm0</v>
          </cell>
          <cell r="E5710">
            <v>0</v>
          </cell>
        </row>
        <row r="5711">
          <cell r="D5711" t="str">
            <v>Yelm0</v>
          </cell>
          <cell r="E5711">
            <v>0</v>
          </cell>
        </row>
        <row r="5712">
          <cell r="D5712" t="str">
            <v>Yelm0</v>
          </cell>
          <cell r="E5712">
            <v>0</v>
          </cell>
        </row>
        <row r="5713">
          <cell r="D5713" t="str">
            <v>Yelm0</v>
          </cell>
          <cell r="E5713">
            <v>0</v>
          </cell>
        </row>
        <row r="5714">
          <cell r="D5714" t="str">
            <v>Yelm0</v>
          </cell>
          <cell r="E5714">
            <v>0</v>
          </cell>
        </row>
        <row r="5715">
          <cell r="D5715" t="str">
            <v>Yelm0</v>
          </cell>
          <cell r="E5715">
            <v>0</v>
          </cell>
        </row>
        <row r="5716">
          <cell r="D5716" t="str">
            <v>Yelm0</v>
          </cell>
          <cell r="E5716">
            <v>0</v>
          </cell>
        </row>
        <row r="5717">
          <cell r="D5717" t="str">
            <v>Yelm0</v>
          </cell>
          <cell r="E5717">
            <v>0</v>
          </cell>
        </row>
        <row r="5718">
          <cell r="D5718" t="str">
            <v>Yelm0</v>
          </cell>
          <cell r="E5718">
            <v>0</v>
          </cell>
        </row>
        <row r="5719">
          <cell r="D5719" t="str">
            <v>Yelm0</v>
          </cell>
          <cell r="E5719">
            <v>0</v>
          </cell>
        </row>
        <row r="5720">
          <cell r="D5720" t="str">
            <v>Yelm0</v>
          </cell>
          <cell r="E5720">
            <v>0</v>
          </cell>
        </row>
        <row r="5721">
          <cell r="D5721" t="str">
            <v>Yelm0</v>
          </cell>
          <cell r="E5721">
            <v>0</v>
          </cell>
        </row>
        <row r="5722">
          <cell r="D5722" t="str">
            <v>Yelm0</v>
          </cell>
          <cell r="E5722">
            <v>0</v>
          </cell>
        </row>
        <row r="5723">
          <cell r="D5723" t="str">
            <v>Yelm0</v>
          </cell>
          <cell r="E5723">
            <v>0</v>
          </cell>
        </row>
        <row r="5724">
          <cell r="D5724" t="str">
            <v>Yelm0</v>
          </cell>
          <cell r="E5724">
            <v>0</v>
          </cell>
        </row>
        <row r="5725">
          <cell r="D5725" t="str">
            <v>Yelm0</v>
          </cell>
          <cell r="E5725">
            <v>0</v>
          </cell>
        </row>
        <row r="5726">
          <cell r="D5726" t="str">
            <v>Yelm0</v>
          </cell>
          <cell r="E5726">
            <v>0</v>
          </cell>
        </row>
        <row r="5727">
          <cell r="D5727" t="str">
            <v>Yelm0</v>
          </cell>
          <cell r="E5727">
            <v>0</v>
          </cell>
        </row>
        <row r="5728">
          <cell r="D5728" t="str">
            <v>Yelm0</v>
          </cell>
          <cell r="E5728">
            <v>0</v>
          </cell>
        </row>
        <row r="5729">
          <cell r="D5729" t="str">
            <v>Yelm0</v>
          </cell>
          <cell r="E5729">
            <v>0</v>
          </cell>
        </row>
        <row r="5730">
          <cell r="D5730" t="str">
            <v>Yelm0</v>
          </cell>
          <cell r="E5730">
            <v>0</v>
          </cell>
        </row>
        <row r="5731">
          <cell r="D5731" t="str">
            <v>Yelm0</v>
          </cell>
          <cell r="E5731">
            <v>0</v>
          </cell>
        </row>
        <row r="5732">
          <cell r="D5732" t="str">
            <v>Yelm0</v>
          </cell>
          <cell r="E5732">
            <v>0</v>
          </cell>
        </row>
        <row r="5733">
          <cell r="D5733" t="str">
            <v>Yelm0</v>
          </cell>
          <cell r="E5733">
            <v>0</v>
          </cell>
        </row>
        <row r="5734">
          <cell r="D5734" t="str">
            <v>Yelm0</v>
          </cell>
          <cell r="E5734">
            <v>0</v>
          </cell>
        </row>
        <row r="5735">
          <cell r="D5735" t="str">
            <v>Yelm0</v>
          </cell>
          <cell r="E5735">
            <v>0</v>
          </cell>
        </row>
        <row r="5736">
          <cell r="D5736" t="str">
            <v>Yelm0</v>
          </cell>
          <cell r="E5736">
            <v>0</v>
          </cell>
        </row>
        <row r="5737">
          <cell r="D5737" t="str">
            <v>Yelm0</v>
          </cell>
          <cell r="E5737">
            <v>0</v>
          </cell>
        </row>
        <row r="5738">
          <cell r="D5738" t="str">
            <v>Yelm0</v>
          </cell>
          <cell r="E5738">
            <v>0</v>
          </cell>
        </row>
        <row r="5739">
          <cell r="D5739" t="str">
            <v>Yelm0</v>
          </cell>
          <cell r="E5739">
            <v>0</v>
          </cell>
        </row>
        <row r="5740">
          <cell r="D5740" t="str">
            <v>Yelm0</v>
          </cell>
          <cell r="E5740">
            <v>0</v>
          </cell>
        </row>
        <row r="5741">
          <cell r="D5741" t="str">
            <v>Yelm0</v>
          </cell>
          <cell r="E5741">
            <v>0</v>
          </cell>
        </row>
        <row r="5742">
          <cell r="D5742" t="str">
            <v>Yelm0</v>
          </cell>
          <cell r="E5742">
            <v>0</v>
          </cell>
        </row>
        <row r="5743">
          <cell r="D5743" t="str">
            <v>Yelm0</v>
          </cell>
          <cell r="E5743">
            <v>0</v>
          </cell>
        </row>
        <row r="5744">
          <cell r="D5744" t="str">
            <v>Yelm0</v>
          </cell>
          <cell r="E5744">
            <v>0</v>
          </cell>
        </row>
        <row r="5745">
          <cell r="D5745" t="str">
            <v>Yelm0</v>
          </cell>
          <cell r="E5745">
            <v>0</v>
          </cell>
        </row>
        <row r="5746">
          <cell r="D5746" t="str">
            <v>Yelm0</v>
          </cell>
          <cell r="E5746">
            <v>0</v>
          </cell>
        </row>
        <row r="5747">
          <cell r="D5747" t="str">
            <v>Yelm0</v>
          </cell>
          <cell r="E5747">
            <v>0</v>
          </cell>
        </row>
        <row r="5748">
          <cell r="D5748" t="str">
            <v>Yelm0</v>
          </cell>
          <cell r="E5748">
            <v>0</v>
          </cell>
        </row>
        <row r="5749">
          <cell r="D5749" t="str">
            <v>Yelm0</v>
          </cell>
          <cell r="E5749">
            <v>0</v>
          </cell>
        </row>
        <row r="5750">
          <cell r="D5750" t="str">
            <v>Yelm0</v>
          </cell>
          <cell r="E5750">
            <v>0</v>
          </cell>
        </row>
        <row r="5751">
          <cell r="D5751" t="str">
            <v>Yelm0</v>
          </cell>
          <cell r="E5751">
            <v>0</v>
          </cell>
        </row>
        <row r="5752">
          <cell r="D5752" t="str">
            <v>Yelm0</v>
          </cell>
          <cell r="E5752">
            <v>0</v>
          </cell>
        </row>
        <row r="5753">
          <cell r="D5753" t="str">
            <v>Yelm0</v>
          </cell>
          <cell r="E5753">
            <v>0</v>
          </cell>
        </row>
        <row r="5754">
          <cell r="D5754" t="str">
            <v>Yelm0</v>
          </cell>
          <cell r="E5754">
            <v>0</v>
          </cell>
        </row>
        <row r="5755">
          <cell r="D5755" t="str">
            <v>Yelm0</v>
          </cell>
          <cell r="E5755">
            <v>0</v>
          </cell>
        </row>
        <row r="5756">
          <cell r="D5756" t="str">
            <v>Yelm0</v>
          </cell>
          <cell r="E5756">
            <v>0</v>
          </cell>
        </row>
        <row r="5757">
          <cell r="D5757" t="str">
            <v>Yelm0</v>
          </cell>
          <cell r="E5757">
            <v>0</v>
          </cell>
        </row>
        <row r="5758">
          <cell r="D5758" t="str">
            <v>Yelm0</v>
          </cell>
          <cell r="E5758">
            <v>0</v>
          </cell>
        </row>
        <row r="5759">
          <cell r="D5759" t="str">
            <v>Yelm0</v>
          </cell>
          <cell r="E5759">
            <v>0</v>
          </cell>
        </row>
        <row r="5760">
          <cell r="D5760" t="str">
            <v>Yelm0</v>
          </cell>
          <cell r="E5760">
            <v>0</v>
          </cell>
        </row>
        <row r="5761">
          <cell r="D5761" t="str">
            <v>Yelm0</v>
          </cell>
          <cell r="E5761">
            <v>0</v>
          </cell>
        </row>
        <row r="5762">
          <cell r="D5762" t="str">
            <v>Yelm0</v>
          </cell>
          <cell r="E5762">
            <v>0</v>
          </cell>
        </row>
        <row r="5763">
          <cell r="D5763" t="str">
            <v>Yelm0</v>
          </cell>
          <cell r="E5763">
            <v>0</v>
          </cell>
        </row>
        <row r="5764">
          <cell r="D5764" t="str">
            <v>Yelm0</v>
          </cell>
          <cell r="E5764">
            <v>0</v>
          </cell>
        </row>
        <row r="5765">
          <cell r="D5765" t="str">
            <v>Yelm0</v>
          </cell>
          <cell r="E5765">
            <v>0</v>
          </cell>
        </row>
        <row r="5766">
          <cell r="D5766" t="str">
            <v>Yelm0</v>
          </cell>
          <cell r="E5766">
            <v>0</v>
          </cell>
        </row>
        <row r="5767">
          <cell r="D5767" t="str">
            <v>Yelm0</v>
          </cell>
          <cell r="E5767">
            <v>0</v>
          </cell>
        </row>
        <row r="5768">
          <cell r="D5768" t="str">
            <v>Yelm0</v>
          </cell>
          <cell r="E5768">
            <v>0</v>
          </cell>
        </row>
        <row r="5769">
          <cell r="D5769" t="str">
            <v>Yelm0</v>
          </cell>
          <cell r="E5769">
            <v>0</v>
          </cell>
        </row>
        <row r="5770">
          <cell r="D5770" t="str">
            <v>Yelm0</v>
          </cell>
          <cell r="E5770">
            <v>0</v>
          </cell>
        </row>
        <row r="5771">
          <cell r="D5771" t="str">
            <v>Yelm0</v>
          </cell>
          <cell r="E5771">
            <v>0</v>
          </cell>
        </row>
        <row r="5772">
          <cell r="D5772" t="str">
            <v>Yelm0</v>
          </cell>
          <cell r="E5772">
            <v>0</v>
          </cell>
        </row>
        <row r="5773">
          <cell r="D5773" t="str">
            <v>Yelm0</v>
          </cell>
          <cell r="E5773">
            <v>0</v>
          </cell>
        </row>
        <row r="5774">
          <cell r="D5774" t="str">
            <v>Yelm0</v>
          </cell>
          <cell r="E5774">
            <v>0</v>
          </cell>
        </row>
        <row r="5775">
          <cell r="D5775" t="str">
            <v>Yelm0</v>
          </cell>
          <cell r="E5775">
            <v>0</v>
          </cell>
        </row>
        <row r="5776">
          <cell r="D5776" t="str">
            <v>Yelm0</v>
          </cell>
          <cell r="E5776">
            <v>0</v>
          </cell>
        </row>
        <row r="5777">
          <cell r="D5777" t="str">
            <v>Yelm0</v>
          </cell>
          <cell r="E5777">
            <v>0</v>
          </cell>
        </row>
        <row r="5778">
          <cell r="D5778" t="str">
            <v>Yelm0</v>
          </cell>
          <cell r="E5778">
            <v>0</v>
          </cell>
        </row>
        <row r="5779">
          <cell r="D5779" t="str">
            <v>Yelm0</v>
          </cell>
          <cell r="E5779">
            <v>0</v>
          </cell>
        </row>
        <row r="5780">
          <cell r="D5780" t="str">
            <v>Yelm0</v>
          </cell>
          <cell r="E5780">
            <v>0</v>
          </cell>
        </row>
        <row r="5781">
          <cell r="D5781" t="str">
            <v>Yelm0</v>
          </cell>
          <cell r="E5781">
            <v>0</v>
          </cell>
        </row>
        <row r="5782">
          <cell r="D5782" t="str">
            <v>Yelm0</v>
          </cell>
          <cell r="E5782">
            <v>0</v>
          </cell>
        </row>
        <row r="5783">
          <cell r="D5783" t="str">
            <v>Yelm0</v>
          </cell>
          <cell r="E5783">
            <v>0</v>
          </cell>
        </row>
        <row r="5784">
          <cell r="D5784" t="str">
            <v>Yelm0</v>
          </cell>
          <cell r="E5784">
            <v>0</v>
          </cell>
        </row>
        <row r="5785">
          <cell r="D5785" t="str">
            <v>Yelm0</v>
          </cell>
          <cell r="E5785">
            <v>0</v>
          </cell>
        </row>
        <row r="5786">
          <cell r="D5786" t="str">
            <v>Yelm0</v>
          </cell>
          <cell r="E5786">
            <v>0</v>
          </cell>
        </row>
        <row r="5787">
          <cell r="D5787" t="str">
            <v>Yelm0</v>
          </cell>
          <cell r="E5787">
            <v>0</v>
          </cell>
        </row>
        <row r="5788">
          <cell r="D5788" t="str">
            <v>Yelm0</v>
          </cell>
          <cell r="E5788">
            <v>0</v>
          </cell>
        </row>
        <row r="5789">
          <cell r="D5789" t="str">
            <v>Yelm0</v>
          </cell>
          <cell r="E5789">
            <v>0</v>
          </cell>
        </row>
        <row r="5790">
          <cell r="D5790" t="str">
            <v>Yelm0</v>
          </cell>
          <cell r="E5790">
            <v>0</v>
          </cell>
        </row>
        <row r="5791">
          <cell r="D5791" t="str">
            <v>Yelm0</v>
          </cell>
          <cell r="E5791">
            <v>0</v>
          </cell>
        </row>
        <row r="5792">
          <cell r="D5792" t="str">
            <v>Yelm0</v>
          </cell>
          <cell r="E5792">
            <v>0</v>
          </cell>
        </row>
        <row r="5793">
          <cell r="D5793" t="str">
            <v>Yelm0</v>
          </cell>
          <cell r="E5793">
            <v>0</v>
          </cell>
        </row>
        <row r="5794">
          <cell r="D5794" t="str">
            <v>Yelm0</v>
          </cell>
          <cell r="E5794">
            <v>0</v>
          </cell>
        </row>
        <row r="5795">
          <cell r="D5795" t="str">
            <v>Yelm0</v>
          </cell>
          <cell r="E5795">
            <v>0</v>
          </cell>
        </row>
        <row r="5796">
          <cell r="D5796" t="str">
            <v>Yelm0</v>
          </cell>
          <cell r="E5796">
            <v>0</v>
          </cell>
        </row>
        <row r="5797">
          <cell r="D5797" t="str">
            <v>Yelm0</v>
          </cell>
          <cell r="E5797">
            <v>0</v>
          </cell>
        </row>
        <row r="5798">
          <cell r="D5798" t="str">
            <v>Yelm0</v>
          </cell>
          <cell r="E5798">
            <v>0</v>
          </cell>
        </row>
        <row r="5799">
          <cell r="D5799" t="str">
            <v>Yelm0</v>
          </cell>
          <cell r="E5799">
            <v>0</v>
          </cell>
        </row>
        <row r="5800">
          <cell r="D5800" t="str">
            <v>Yelm0</v>
          </cell>
          <cell r="E5800">
            <v>0</v>
          </cell>
        </row>
        <row r="5801">
          <cell r="D5801" t="str">
            <v>Yelm0</v>
          </cell>
          <cell r="E5801">
            <v>0</v>
          </cell>
        </row>
        <row r="5802">
          <cell r="D5802" t="str">
            <v>Yelm0</v>
          </cell>
          <cell r="E5802">
            <v>0</v>
          </cell>
        </row>
        <row r="5803">
          <cell r="D5803" t="str">
            <v>Yelm0</v>
          </cell>
          <cell r="E5803">
            <v>0</v>
          </cell>
        </row>
        <row r="5804">
          <cell r="D5804" t="str">
            <v>Yelm0</v>
          </cell>
          <cell r="E5804">
            <v>0</v>
          </cell>
        </row>
        <row r="5805">
          <cell r="D5805" t="str">
            <v>Yelm0</v>
          </cell>
          <cell r="E5805">
            <v>0</v>
          </cell>
        </row>
        <row r="5806">
          <cell r="D5806" t="str">
            <v>Yelm0</v>
          </cell>
          <cell r="E5806">
            <v>0</v>
          </cell>
        </row>
        <row r="5807">
          <cell r="D5807" t="str">
            <v>Yelm0</v>
          </cell>
          <cell r="E5807">
            <v>0</v>
          </cell>
        </row>
        <row r="5808">
          <cell r="D5808" t="str">
            <v>Yelm0</v>
          </cell>
          <cell r="E5808">
            <v>0</v>
          </cell>
        </row>
        <row r="5809">
          <cell r="D5809" t="str">
            <v>Yelm0</v>
          </cell>
          <cell r="E5809">
            <v>0</v>
          </cell>
        </row>
        <row r="5810">
          <cell r="D5810" t="str">
            <v>Yelm0</v>
          </cell>
          <cell r="E5810">
            <v>0</v>
          </cell>
        </row>
        <row r="5811">
          <cell r="D5811" t="str">
            <v>Yelm0</v>
          </cell>
          <cell r="E5811">
            <v>0</v>
          </cell>
        </row>
        <row r="5812">
          <cell r="D5812" t="str">
            <v>Yelm0</v>
          </cell>
          <cell r="E5812">
            <v>0</v>
          </cell>
        </row>
        <row r="5813">
          <cell r="D5813" t="str">
            <v>Yelm0</v>
          </cell>
          <cell r="E5813">
            <v>0</v>
          </cell>
        </row>
        <row r="5814">
          <cell r="D5814" t="str">
            <v>Yelm0</v>
          </cell>
          <cell r="E5814">
            <v>0</v>
          </cell>
        </row>
        <row r="5815">
          <cell r="D5815" t="str">
            <v>Yelm0</v>
          </cell>
          <cell r="E5815">
            <v>0</v>
          </cell>
        </row>
        <row r="5816">
          <cell r="D5816" t="str">
            <v>Yelm0</v>
          </cell>
          <cell r="E5816">
            <v>0</v>
          </cell>
        </row>
        <row r="5817">
          <cell r="D5817" t="str">
            <v>Yelm0</v>
          </cell>
          <cell r="E5817">
            <v>0</v>
          </cell>
        </row>
        <row r="5818">
          <cell r="D5818" t="str">
            <v>Yelm0</v>
          </cell>
          <cell r="E5818">
            <v>0</v>
          </cell>
        </row>
        <row r="5819">
          <cell r="D5819" t="str">
            <v>Yelm0</v>
          </cell>
          <cell r="E5819">
            <v>0</v>
          </cell>
        </row>
        <row r="5820">
          <cell r="D5820" t="str">
            <v>Yelm0</v>
          </cell>
          <cell r="E5820">
            <v>0</v>
          </cell>
        </row>
        <row r="5821">
          <cell r="D5821" t="str">
            <v>Yelm0</v>
          </cell>
          <cell r="E5821">
            <v>0</v>
          </cell>
        </row>
        <row r="5822">
          <cell r="D5822" t="str">
            <v>Yelm0</v>
          </cell>
          <cell r="E5822">
            <v>0</v>
          </cell>
        </row>
        <row r="5823">
          <cell r="D5823" t="str">
            <v>Yelm0</v>
          </cell>
          <cell r="E5823">
            <v>0</v>
          </cell>
        </row>
        <row r="5824">
          <cell r="D5824" t="str">
            <v>Yelm0</v>
          </cell>
          <cell r="E5824">
            <v>0</v>
          </cell>
        </row>
        <row r="5825">
          <cell r="D5825" t="str">
            <v>Yelm0</v>
          </cell>
          <cell r="E5825">
            <v>0</v>
          </cell>
        </row>
        <row r="5826">
          <cell r="D5826" t="str">
            <v>Yelm0</v>
          </cell>
          <cell r="E5826">
            <v>0</v>
          </cell>
        </row>
        <row r="5827">
          <cell r="D5827" t="str">
            <v>Yelm0</v>
          </cell>
          <cell r="E5827">
            <v>0</v>
          </cell>
        </row>
        <row r="5828">
          <cell r="D5828" t="str">
            <v>Yelm0</v>
          </cell>
          <cell r="E5828">
            <v>0</v>
          </cell>
        </row>
        <row r="5829">
          <cell r="D5829" t="str">
            <v>Yelm0</v>
          </cell>
          <cell r="E5829">
            <v>0</v>
          </cell>
        </row>
        <row r="5830">
          <cell r="D5830" t="str">
            <v>Yelm0</v>
          </cell>
          <cell r="E5830">
            <v>0</v>
          </cell>
        </row>
        <row r="5831">
          <cell r="D5831" t="str">
            <v>Yelm0</v>
          </cell>
          <cell r="E5831">
            <v>0</v>
          </cell>
        </row>
        <row r="5832">
          <cell r="D5832" t="str">
            <v>Yelm0</v>
          </cell>
          <cell r="E5832">
            <v>0</v>
          </cell>
        </row>
        <row r="5833">
          <cell r="D5833" t="str">
            <v>Yelm0</v>
          </cell>
          <cell r="E5833">
            <v>0</v>
          </cell>
        </row>
        <row r="5834">
          <cell r="D5834" t="str">
            <v>Yelm0</v>
          </cell>
          <cell r="E5834">
            <v>0</v>
          </cell>
        </row>
        <row r="5835">
          <cell r="D5835" t="str">
            <v>Yelm0</v>
          </cell>
          <cell r="E5835">
            <v>0</v>
          </cell>
        </row>
        <row r="5836">
          <cell r="D5836" t="str">
            <v>Yelm0</v>
          </cell>
          <cell r="E5836">
            <v>0</v>
          </cell>
        </row>
        <row r="5837">
          <cell r="D5837" t="str">
            <v>Yelm0</v>
          </cell>
          <cell r="E5837">
            <v>0</v>
          </cell>
        </row>
        <row r="5838">
          <cell r="D5838" t="str">
            <v>Yelm0</v>
          </cell>
          <cell r="E5838">
            <v>0</v>
          </cell>
        </row>
        <row r="5839">
          <cell r="D5839" t="str">
            <v>Yelm0</v>
          </cell>
          <cell r="E5839">
            <v>0</v>
          </cell>
        </row>
        <row r="5840">
          <cell r="D5840" t="str">
            <v>Yelm0</v>
          </cell>
          <cell r="E5840">
            <v>0</v>
          </cell>
        </row>
        <row r="5841">
          <cell r="D5841" t="str">
            <v>Yelm0</v>
          </cell>
          <cell r="E5841">
            <v>0</v>
          </cell>
        </row>
        <row r="5842">
          <cell r="D5842" t="str">
            <v>Yelm0</v>
          </cell>
          <cell r="E5842">
            <v>0</v>
          </cell>
        </row>
        <row r="5843">
          <cell r="D5843" t="str">
            <v>Yelm0</v>
          </cell>
          <cell r="E5843">
            <v>0</v>
          </cell>
        </row>
        <row r="5844">
          <cell r="D5844" t="str">
            <v>Yelm0</v>
          </cell>
          <cell r="E5844">
            <v>0</v>
          </cell>
        </row>
        <row r="5845">
          <cell r="D5845" t="str">
            <v>Yelm0</v>
          </cell>
          <cell r="E5845">
            <v>0</v>
          </cell>
        </row>
        <row r="5846">
          <cell r="D5846" t="str">
            <v>Yelm0</v>
          </cell>
          <cell r="E5846">
            <v>0</v>
          </cell>
        </row>
        <row r="5847">
          <cell r="D5847" t="str">
            <v>Yelm0</v>
          </cell>
          <cell r="E5847">
            <v>0</v>
          </cell>
        </row>
        <row r="5848">
          <cell r="D5848" t="str">
            <v>Yelm0</v>
          </cell>
          <cell r="E5848">
            <v>0</v>
          </cell>
        </row>
        <row r="5849">
          <cell r="D5849" t="str">
            <v>Yelm0</v>
          </cell>
          <cell r="E5849">
            <v>0</v>
          </cell>
        </row>
        <row r="5850">
          <cell r="D5850" t="str">
            <v>Yelm0</v>
          </cell>
          <cell r="E5850">
            <v>0</v>
          </cell>
        </row>
        <row r="5851">
          <cell r="D5851" t="str">
            <v>Yelm0</v>
          </cell>
          <cell r="E5851">
            <v>0</v>
          </cell>
        </row>
        <row r="5852">
          <cell r="D5852" t="str">
            <v>Yelm0</v>
          </cell>
          <cell r="E5852">
            <v>0</v>
          </cell>
        </row>
        <row r="5853">
          <cell r="D5853" t="str">
            <v>Yelm0</v>
          </cell>
          <cell r="E5853">
            <v>0</v>
          </cell>
        </row>
        <row r="5854">
          <cell r="D5854" t="str">
            <v>Yelm0</v>
          </cell>
          <cell r="E5854">
            <v>0</v>
          </cell>
        </row>
        <row r="5855">
          <cell r="D5855" t="str">
            <v>Yelm0</v>
          </cell>
          <cell r="E5855">
            <v>0</v>
          </cell>
        </row>
        <row r="5856">
          <cell r="D5856" t="str">
            <v>Yelm0</v>
          </cell>
          <cell r="E5856">
            <v>0</v>
          </cell>
        </row>
        <row r="5857">
          <cell r="D5857" t="str">
            <v>Yelm0</v>
          </cell>
          <cell r="E5857">
            <v>0</v>
          </cell>
        </row>
        <row r="5858">
          <cell r="D5858" t="str">
            <v>Yelm0</v>
          </cell>
          <cell r="E5858">
            <v>0</v>
          </cell>
        </row>
        <row r="5859">
          <cell r="D5859" t="str">
            <v>Yelm0</v>
          </cell>
          <cell r="E5859">
            <v>0</v>
          </cell>
        </row>
        <row r="5860">
          <cell r="D5860" t="str">
            <v>Yelm0</v>
          </cell>
          <cell r="E5860">
            <v>0</v>
          </cell>
        </row>
        <row r="5861">
          <cell r="D5861" t="str">
            <v>Yelm0</v>
          </cell>
          <cell r="E5861">
            <v>0</v>
          </cell>
        </row>
        <row r="5862">
          <cell r="D5862" t="str">
            <v>Yelm0</v>
          </cell>
          <cell r="E5862">
            <v>0</v>
          </cell>
        </row>
        <row r="5863">
          <cell r="D5863" t="str">
            <v>Yelm0</v>
          </cell>
          <cell r="E5863">
            <v>0</v>
          </cell>
        </row>
        <row r="5864">
          <cell r="D5864" t="str">
            <v>Yelm0</v>
          </cell>
          <cell r="E5864">
            <v>0</v>
          </cell>
        </row>
        <row r="5865">
          <cell r="D5865" t="str">
            <v>Yelm0</v>
          </cell>
          <cell r="E5865">
            <v>0</v>
          </cell>
        </row>
        <row r="5866">
          <cell r="D5866" t="str">
            <v>Yelm0</v>
          </cell>
          <cell r="E5866">
            <v>0</v>
          </cell>
        </row>
        <row r="5867">
          <cell r="D5867" t="str">
            <v>Yelm0</v>
          </cell>
          <cell r="E5867">
            <v>0</v>
          </cell>
        </row>
        <row r="5868">
          <cell r="D5868" t="str">
            <v>Yelm0</v>
          </cell>
          <cell r="E5868">
            <v>0</v>
          </cell>
        </row>
        <row r="5869">
          <cell r="D5869" t="str">
            <v>Yelm0</v>
          </cell>
          <cell r="E5869">
            <v>0</v>
          </cell>
        </row>
        <row r="5870">
          <cell r="D5870" t="str">
            <v>Yelm0</v>
          </cell>
          <cell r="E5870">
            <v>0</v>
          </cell>
        </row>
        <row r="5871">
          <cell r="D5871" t="str">
            <v>Yelm0</v>
          </cell>
          <cell r="E5871">
            <v>0</v>
          </cell>
        </row>
        <row r="5872">
          <cell r="D5872" t="str">
            <v>Yelm0</v>
          </cell>
          <cell r="E5872">
            <v>0</v>
          </cell>
        </row>
        <row r="5873">
          <cell r="D5873" t="str">
            <v>Yelm0</v>
          </cell>
          <cell r="E5873">
            <v>0</v>
          </cell>
        </row>
        <row r="5874">
          <cell r="D5874" t="str">
            <v>Yelm0</v>
          </cell>
          <cell r="E5874">
            <v>0</v>
          </cell>
        </row>
        <row r="5875">
          <cell r="D5875" t="str">
            <v>Yelm0</v>
          </cell>
          <cell r="E5875">
            <v>0</v>
          </cell>
        </row>
        <row r="5876">
          <cell r="D5876" t="str">
            <v>Yelm0</v>
          </cell>
          <cell r="E5876">
            <v>0</v>
          </cell>
        </row>
        <row r="5877">
          <cell r="D5877" t="str">
            <v>Yelm0</v>
          </cell>
          <cell r="E5877">
            <v>0</v>
          </cell>
        </row>
        <row r="5878">
          <cell r="D5878" t="str">
            <v>Yelm0</v>
          </cell>
          <cell r="E5878">
            <v>0</v>
          </cell>
        </row>
        <row r="5879">
          <cell r="D5879" t="str">
            <v>Yelm0</v>
          </cell>
          <cell r="E5879">
            <v>0</v>
          </cell>
        </row>
        <row r="5880">
          <cell r="D5880" t="str">
            <v>Yelm0</v>
          </cell>
          <cell r="E5880">
            <v>0</v>
          </cell>
        </row>
        <row r="5881">
          <cell r="D5881" t="str">
            <v>Yelm0</v>
          </cell>
          <cell r="E5881">
            <v>0</v>
          </cell>
        </row>
        <row r="5882">
          <cell r="D5882" t="str">
            <v>Yelm0</v>
          </cell>
          <cell r="E5882">
            <v>0</v>
          </cell>
        </row>
        <row r="5883">
          <cell r="D5883" t="str">
            <v>Yelm0</v>
          </cell>
          <cell r="E5883">
            <v>0</v>
          </cell>
        </row>
        <row r="5884">
          <cell r="D5884" t="str">
            <v>Yelm0</v>
          </cell>
          <cell r="E5884">
            <v>0</v>
          </cell>
        </row>
        <row r="5885">
          <cell r="D5885" t="str">
            <v>Yelm0</v>
          </cell>
          <cell r="E5885">
            <v>0</v>
          </cell>
        </row>
        <row r="5886">
          <cell r="D5886" t="str">
            <v>Yelm0</v>
          </cell>
          <cell r="E5886">
            <v>0</v>
          </cell>
        </row>
        <row r="5887">
          <cell r="D5887" t="str">
            <v>Yelm0</v>
          </cell>
          <cell r="E5887">
            <v>0</v>
          </cell>
        </row>
        <row r="5888">
          <cell r="D5888" t="str">
            <v>Yelm0</v>
          </cell>
          <cell r="E5888">
            <v>0</v>
          </cell>
        </row>
        <row r="5889">
          <cell r="D5889" t="str">
            <v>Yelm0</v>
          </cell>
          <cell r="E5889">
            <v>0</v>
          </cell>
        </row>
        <row r="5890">
          <cell r="D5890" t="str">
            <v>Yelm0</v>
          </cell>
          <cell r="E5890">
            <v>0</v>
          </cell>
        </row>
        <row r="5891">
          <cell r="D5891" t="str">
            <v>Yelm0</v>
          </cell>
          <cell r="E5891">
            <v>0</v>
          </cell>
        </row>
        <row r="5892">
          <cell r="D5892" t="str">
            <v>Yelm0</v>
          </cell>
          <cell r="E5892">
            <v>0</v>
          </cell>
        </row>
        <row r="5893">
          <cell r="D5893" t="str">
            <v>Yelm0</v>
          </cell>
          <cell r="E5893">
            <v>0</v>
          </cell>
        </row>
        <row r="5894">
          <cell r="D5894" t="str">
            <v>Yelm0</v>
          </cell>
          <cell r="E5894">
            <v>0</v>
          </cell>
        </row>
        <row r="5895">
          <cell r="D5895" t="str">
            <v>Yelm0</v>
          </cell>
          <cell r="E5895">
            <v>0</v>
          </cell>
        </row>
        <row r="5896">
          <cell r="D5896" t="str">
            <v>Yelm0</v>
          </cell>
          <cell r="E5896">
            <v>0</v>
          </cell>
        </row>
        <row r="5897">
          <cell r="D5897" t="str">
            <v>Yelm0</v>
          </cell>
          <cell r="E5897">
            <v>0</v>
          </cell>
        </row>
        <row r="5898">
          <cell r="D5898" t="str">
            <v>Yelm0</v>
          </cell>
          <cell r="E5898">
            <v>0</v>
          </cell>
        </row>
        <row r="5899">
          <cell r="D5899" t="str">
            <v>Yelm0</v>
          </cell>
          <cell r="E5899">
            <v>0</v>
          </cell>
        </row>
        <row r="5900">
          <cell r="D5900" t="str">
            <v>Yelm0</v>
          </cell>
          <cell r="E5900">
            <v>0</v>
          </cell>
        </row>
        <row r="5901">
          <cell r="D5901" t="str">
            <v>Yelm0</v>
          </cell>
          <cell r="E5901">
            <v>0</v>
          </cell>
        </row>
        <row r="5902">
          <cell r="D5902" t="str">
            <v>Yelm0</v>
          </cell>
          <cell r="E5902">
            <v>0</v>
          </cell>
        </row>
        <row r="5903">
          <cell r="D5903" t="str">
            <v>Yelm0</v>
          </cell>
          <cell r="E5903">
            <v>0</v>
          </cell>
        </row>
        <row r="5904">
          <cell r="D5904" t="str">
            <v>Yelm0</v>
          </cell>
          <cell r="E5904">
            <v>0</v>
          </cell>
        </row>
        <row r="5905">
          <cell r="D5905" t="str">
            <v>Yelm0</v>
          </cell>
          <cell r="E5905">
            <v>0</v>
          </cell>
        </row>
        <row r="5906">
          <cell r="D5906" t="str">
            <v>Yelm0</v>
          </cell>
          <cell r="E5906">
            <v>0</v>
          </cell>
        </row>
        <row r="5907">
          <cell r="D5907" t="str">
            <v>Yelm0</v>
          </cell>
          <cell r="E5907">
            <v>0</v>
          </cell>
        </row>
        <row r="5908">
          <cell r="D5908" t="str">
            <v>Yelm0</v>
          </cell>
          <cell r="E5908">
            <v>0</v>
          </cell>
        </row>
        <row r="5909">
          <cell r="D5909" t="str">
            <v>Yelm0</v>
          </cell>
          <cell r="E5909">
            <v>0</v>
          </cell>
        </row>
        <row r="5910">
          <cell r="D5910" t="str">
            <v>Yelm0</v>
          </cell>
          <cell r="E5910">
            <v>0</v>
          </cell>
        </row>
        <row r="5911">
          <cell r="D5911" t="str">
            <v>Yelm0</v>
          </cell>
          <cell r="E5911">
            <v>0</v>
          </cell>
        </row>
        <row r="5912">
          <cell r="D5912" t="str">
            <v>Yelm0</v>
          </cell>
          <cell r="E5912">
            <v>0</v>
          </cell>
        </row>
        <row r="5913">
          <cell r="D5913" t="str">
            <v>Yelm0</v>
          </cell>
          <cell r="E5913">
            <v>0</v>
          </cell>
        </row>
        <row r="5914">
          <cell r="D5914" t="str">
            <v>Yelm0</v>
          </cell>
          <cell r="E5914">
            <v>0</v>
          </cell>
        </row>
        <row r="5915">
          <cell r="D5915" t="str">
            <v>Yelm0</v>
          </cell>
          <cell r="E5915">
            <v>0</v>
          </cell>
        </row>
        <row r="5916">
          <cell r="D5916" t="str">
            <v>Yelm0</v>
          </cell>
          <cell r="E5916">
            <v>0</v>
          </cell>
        </row>
        <row r="5917">
          <cell r="D5917" t="str">
            <v>Yelm0</v>
          </cell>
          <cell r="E5917">
            <v>0</v>
          </cell>
        </row>
        <row r="5918">
          <cell r="D5918" t="str">
            <v>Yelm0</v>
          </cell>
          <cell r="E5918">
            <v>0</v>
          </cell>
        </row>
        <row r="5919">
          <cell r="D5919" t="str">
            <v>Yelm0</v>
          </cell>
          <cell r="E5919">
            <v>0</v>
          </cell>
        </row>
        <row r="5920">
          <cell r="D5920" t="str">
            <v>Yelm0</v>
          </cell>
          <cell r="E5920">
            <v>0</v>
          </cell>
        </row>
        <row r="5921">
          <cell r="D5921" t="str">
            <v>Yelm0</v>
          </cell>
          <cell r="E5921">
            <v>0</v>
          </cell>
        </row>
        <row r="5922">
          <cell r="D5922" t="str">
            <v>Yelm0</v>
          </cell>
          <cell r="E5922">
            <v>0</v>
          </cell>
        </row>
        <row r="5923">
          <cell r="D5923" t="str">
            <v>Yelm0</v>
          </cell>
          <cell r="E5923">
            <v>0</v>
          </cell>
        </row>
        <row r="5924">
          <cell r="D5924" t="str">
            <v>Yelm0</v>
          </cell>
          <cell r="E5924">
            <v>0</v>
          </cell>
        </row>
        <row r="5925">
          <cell r="D5925" t="str">
            <v>Yelm0</v>
          </cell>
          <cell r="E5925">
            <v>0</v>
          </cell>
        </row>
        <row r="5926">
          <cell r="D5926" t="str">
            <v>Yelm0</v>
          </cell>
          <cell r="E5926">
            <v>0</v>
          </cell>
        </row>
        <row r="5927">
          <cell r="D5927" t="str">
            <v>Yelm0</v>
          </cell>
          <cell r="E5927">
            <v>0</v>
          </cell>
        </row>
        <row r="5928">
          <cell r="D5928" t="str">
            <v>Yelm0</v>
          </cell>
          <cell r="E5928">
            <v>0</v>
          </cell>
        </row>
        <row r="5929">
          <cell r="D5929" t="str">
            <v>Yelm0</v>
          </cell>
          <cell r="E5929">
            <v>0</v>
          </cell>
        </row>
        <row r="5930">
          <cell r="D5930" t="str">
            <v>Yelm0</v>
          </cell>
          <cell r="E5930">
            <v>0</v>
          </cell>
        </row>
        <row r="5931">
          <cell r="D5931" t="str">
            <v>Yelm0</v>
          </cell>
          <cell r="E5931">
            <v>0</v>
          </cell>
        </row>
        <row r="5932">
          <cell r="D5932" t="str">
            <v>Yelm0</v>
          </cell>
          <cell r="E5932">
            <v>0</v>
          </cell>
        </row>
        <row r="5933">
          <cell r="D5933" t="str">
            <v>Yelm0</v>
          </cell>
          <cell r="E5933">
            <v>0</v>
          </cell>
        </row>
        <row r="5934">
          <cell r="D5934" t="str">
            <v>Yelm0</v>
          </cell>
          <cell r="E5934">
            <v>0</v>
          </cell>
        </row>
        <row r="5935">
          <cell r="D5935" t="str">
            <v>Yelm0</v>
          </cell>
          <cell r="E5935">
            <v>0</v>
          </cell>
        </row>
        <row r="5936">
          <cell r="D5936" t="str">
            <v>Yelm0</v>
          </cell>
          <cell r="E5936">
            <v>0</v>
          </cell>
        </row>
        <row r="5937">
          <cell r="D5937" t="str">
            <v>Yelm0</v>
          </cell>
          <cell r="E5937">
            <v>0</v>
          </cell>
        </row>
        <row r="5938">
          <cell r="D5938" t="str">
            <v>Yelm0</v>
          </cell>
          <cell r="E5938">
            <v>0</v>
          </cell>
        </row>
        <row r="5939">
          <cell r="D5939" t="str">
            <v>Yelm0</v>
          </cell>
          <cell r="E5939">
            <v>0</v>
          </cell>
        </row>
        <row r="5940">
          <cell r="D5940" t="str">
            <v>Yelm0</v>
          </cell>
          <cell r="E5940">
            <v>0</v>
          </cell>
        </row>
        <row r="5941">
          <cell r="D5941" t="str">
            <v>Yelm0</v>
          </cell>
          <cell r="E5941">
            <v>0</v>
          </cell>
        </row>
        <row r="5942">
          <cell r="D5942" t="str">
            <v>Yelm0</v>
          </cell>
          <cell r="E5942">
            <v>0</v>
          </cell>
        </row>
        <row r="5943">
          <cell r="D5943" t="str">
            <v>Yelm0</v>
          </cell>
          <cell r="E5943">
            <v>0</v>
          </cell>
        </row>
        <row r="5944">
          <cell r="D5944" t="str">
            <v>Yelm0</v>
          </cell>
          <cell r="E5944">
            <v>0</v>
          </cell>
        </row>
        <row r="5945">
          <cell r="D5945" t="str">
            <v>Yelm0</v>
          </cell>
          <cell r="E5945">
            <v>0</v>
          </cell>
        </row>
        <row r="5946">
          <cell r="D5946" t="str">
            <v>Yelm0</v>
          </cell>
          <cell r="E5946">
            <v>0</v>
          </cell>
        </row>
        <row r="5947">
          <cell r="D5947" t="str">
            <v>Yelm0</v>
          </cell>
          <cell r="E5947">
            <v>0</v>
          </cell>
        </row>
        <row r="5948">
          <cell r="D5948" t="str">
            <v>Yelm0</v>
          </cell>
          <cell r="E5948">
            <v>0</v>
          </cell>
        </row>
        <row r="5949">
          <cell r="D5949" t="str">
            <v>Yelm0</v>
          </cell>
          <cell r="E5949">
            <v>0</v>
          </cell>
        </row>
        <row r="5950">
          <cell r="D5950" t="str">
            <v>Yelm0</v>
          </cell>
          <cell r="E5950">
            <v>0</v>
          </cell>
        </row>
        <row r="5951">
          <cell r="D5951" t="str">
            <v>Yelm0</v>
          </cell>
          <cell r="E5951">
            <v>0</v>
          </cell>
        </row>
        <row r="5952">
          <cell r="D5952" t="str">
            <v>Yelm0</v>
          </cell>
          <cell r="E5952">
            <v>0</v>
          </cell>
        </row>
        <row r="5953">
          <cell r="D5953" t="str">
            <v>Yelm0</v>
          </cell>
          <cell r="E5953">
            <v>0</v>
          </cell>
        </row>
        <row r="5954">
          <cell r="D5954" t="str">
            <v>Yelm0</v>
          </cell>
          <cell r="E5954">
            <v>0</v>
          </cell>
        </row>
        <row r="5955">
          <cell r="D5955" t="str">
            <v>Yelm0</v>
          </cell>
          <cell r="E5955">
            <v>0</v>
          </cell>
        </row>
        <row r="5956">
          <cell r="D5956" t="str">
            <v>Yelm0</v>
          </cell>
          <cell r="E5956">
            <v>0</v>
          </cell>
        </row>
        <row r="5957">
          <cell r="D5957" t="str">
            <v>Yelm0</v>
          </cell>
          <cell r="E5957">
            <v>0</v>
          </cell>
        </row>
        <row r="5958">
          <cell r="D5958" t="str">
            <v>Yelm0</v>
          </cell>
          <cell r="E5958">
            <v>0</v>
          </cell>
        </row>
        <row r="5959">
          <cell r="D5959" t="str">
            <v>Yelm0</v>
          </cell>
          <cell r="E5959">
            <v>0</v>
          </cell>
        </row>
        <row r="5960">
          <cell r="D5960" t="str">
            <v>Yelm0</v>
          </cell>
          <cell r="E5960">
            <v>0</v>
          </cell>
        </row>
        <row r="5961">
          <cell r="D5961" t="str">
            <v>Yelm0</v>
          </cell>
          <cell r="E5961">
            <v>0</v>
          </cell>
        </row>
        <row r="5962">
          <cell r="D5962" t="str">
            <v>Yelm0</v>
          </cell>
          <cell r="E5962">
            <v>0</v>
          </cell>
        </row>
        <row r="5963">
          <cell r="D5963" t="str">
            <v>Yelm0</v>
          </cell>
          <cell r="E5963">
            <v>0</v>
          </cell>
        </row>
        <row r="5964">
          <cell r="D5964" t="str">
            <v>Yelm0</v>
          </cell>
          <cell r="E5964">
            <v>0</v>
          </cell>
        </row>
        <row r="5965">
          <cell r="D5965" t="str">
            <v>Yelm0</v>
          </cell>
          <cell r="E5965">
            <v>0</v>
          </cell>
        </row>
        <row r="5966">
          <cell r="D5966" t="str">
            <v>Yelm0</v>
          </cell>
          <cell r="E5966">
            <v>0</v>
          </cell>
        </row>
        <row r="5967">
          <cell r="D5967" t="str">
            <v>Yelm0</v>
          </cell>
          <cell r="E5967">
            <v>0</v>
          </cell>
        </row>
        <row r="5968">
          <cell r="D5968" t="str">
            <v>Yelm0</v>
          </cell>
          <cell r="E5968">
            <v>0</v>
          </cell>
        </row>
        <row r="5969">
          <cell r="D5969" t="str">
            <v>Yelm0</v>
          </cell>
          <cell r="E5969">
            <v>0</v>
          </cell>
        </row>
        <row r="5970">
          <cell r="D5970" t="str">
            <v>Yelm0</v>
          </cell>
          <cell r="E5970">
            <v>0</v>
          </cell>
        </row>
        <row r="5971">
          <cell r="D5971" t="str">
            <v>Yelm0</v>
          </cell>
          <cell r="E5971">
            <v>0</v>
          </cell>
        </row>
        <row r="5972">
          <cell r="D5972" t="str">
            <v>Yelm0</v>
          </cell>
          <cell r="E5972">
            <v>0</v>
          </cell>
        </row>
        <row r="5973">
          <cell r="D5973" t="str">
            <v>Yelm0</v>
          </cell>
          <cell r="E5973">
            <v>0</v>
          </cell>
        </row>
        <row r="5974">
          <cell r="D5974" t="str">
            <v>Yelm0</v>
          </cell>
          <cell r="E5974">
            <v>0</v>
          </cell>
        </row>
        <row r="5975">
          <cell r="D5975" t="str">
            <v>Yelm0</v>
          </cell>
          <cell r="E5975">
            <v>0</v>
          </cell>
        </row>
        <row r="5976">
          <cell r="D5976" t="str">
            <v>Yelm0</v>
          </cell>
          <cell r="E5976">
            <v>0</v>
          </cell>
        </row>
        <row r="5977">
          <cell r="D5977" t="str">
            <v>Yelm0</v>
          </cell>
          <cell r="E5977">
            <v>0</v>
          </cell>
        </row>
        <row r="5978">
          <cell r="D5978" t="str">
            <v>Yelm0</v>
          </cell>
          <cell r="E5978">
            <v>0</v>
          </cell>
        </row>
        <row r="5979">
          <cell r="D5979" t="str">
            <v>Yelm0</v>
          </cell>
          <cell r="E5979">
            <v>0</v>
          </cell>
        </row>
        <row r="5980">
          <cell r="D5980" t="str">
            <v>Yelm0</v>
          </cell>
          <cell r="E5980">
            <v>0</v>
          </cell>
        </row>
        <row r="5981">
          <cell r="D5981" t="str">
            <v>Yelm0</v>
          </cell>
          <cell r="E5981">
            <v>0</v>
          </cell>
        </row>
        <row r="5982">
          <cell r="D5982" t="str">
            <v>Yelm0</v>
          </cell>
          <cell r="E5982">
            <v>0</v>
          </cell>
        </row>
        <row r="5983">
          <cell r="D5983" t="str">
            <v>Yelm0</v>
          </cell>
          <cell r="E5983">
            <v>0</v>
          </cell>
        </row>
        <row r="5984">
          <cell r="D5984" t="str">
            <v>Yelm0</v>
          </cell>
          <cell r="E5984">
            <v>0</v>
          </cell>
        </row>
        <row r="5985">
          <cell r="D5985" t="str">
            <v>Yelm0</v>
          </cell>
          <cell r="E5985">
            <v>0</v>
          </cell>
        </row>
        <row r="5986">
          <cell r="D5986" t="str">
            <v>Yelm0</v>
          </cell>
          <cell r="E5986">
            <v>0</v>
          </cell>
        </row>
        <row r="5987">
          <cell r="D5987" t="str">
            <v>Yelm0</v>
          </cell>
          <cell r="E5987">
            <v>0</v>
          </cell>
        </row>
        <row r="5988">
          <cell r="D5988" t="str">
            <v>Yelm0</v>
          </cell>
          <cell r="E5988">
            <v>0</v>
          </cell>
        </row>
        <row r="5989">
          <cell r="D5989" t="str">
            <v>Yelm0</v>
          </cell>
          <cell r="E5989">
            <v>0</v>
          </cell>
        </row>
        <row r="5990">
          <cell r="D5990" t="str">
            <v>Yelm0</v>
          </cell>
          <cell r="E5990">
            <v>0</v>
          </cell>
        </row>
        <row r="5991">
          <cell r="D5991" t="str">
            <v>Yelm0</v>
          </cell>
          <cell r="E5991">
            <v>0</v>
          </cell>
        </row>
        <row r="5992">
          <cell r="D5992" t="str">
            <v>Yelm0</v>
          </cell>
          <cell r="E5992">
            <v>0</v>
          </cell>
        </row>
        <row r="5993">
          <cell r="D5993" t="str">
            <v>Yelm0</v>
          </cell>
          <cell r="E5993">
            <v>0</v>
          </cell>
        </row>
        <row r="5994">
          <cell r="D5994" t="str">
            <v>Yelm0</v>
          </cell>
          <cell r="E5994">
            <v>0</v>
          </cell>
        </row>
        <row r="5995">
          <cell r="D5995" t="str">
            <v>Yelm0</v>
          </cell>
          <cell r="E5995">
            <v>0</v>
          </cell>
        </row>
        <row r="5996">
          <cell r="D5996" t="str">
            <v>Yelm0</v>
          </cell>
          <cell r="E5996">
            <v>0</v>
          </cell>
        </row>
        <row r="5997">
          <cell r="D5997" t="str">
            <v>Yelm0</v>
          </cell>
          <cell r="E5997">
            <v>0</v>
          </cell>
        </row>
        <row r="5998">
          <cell r="D5998" t="str">
            <v>Yelm0</v>
          </cell>
          <cell r="E5998">
            <v>0</v>
          </cell>
        </row>
        <row r="5999">
          <cell r="D5999" t="str">
            <v>Yelm0</v>
          </cell>
          <cell r="E5999">
            <v>0</v>
          </cell>
        </row>
        <row r="6000">
          <cell r="D6000" t="str">
            <v>Yelm0</v>
          </cell>
          <cell r="E6000">
            <v>0</v>
          </cell>
        </row>
        <row r="6001">
          <cell r="D6001" t="str">
            <v>Yelm0</v>
          </cell>
          <cell r="E6001">
            <v>0</v>
          </cell>
        </row>
        <row r="6002">
          <cell r="D6002" t="str">
            <v>Yelm0</v>
          </cell>
          <cell r="E6002">
            <v>0</v>
          </cell>
        </row>
        <row r="6003">
          <cell r="D6003" t="str">
            <v>Yelm0</v>
          </cell>
          <cell r="E6003">
            <v>0</v>
          </cell>
        </row>
        <row r="6004">
          <cell r="D6004" t="str">
            <v>Yelm0</v>
          </cell>
          <cell r="E6004">
            <v>0</v>
          </cell>
        </row>
        <row r="6005">
          <cell r="D6005" t="str">
            <v>Yelm0</v>
          </cell>
          <cell r="E6005">
            <v>0</v>
          </cell>
        </row>
        <row r="6006">
          <cell r="D6006" t="str">
            <v>Yelm0</v>
          </cell>
          <cell r="E6006">
            <v>0</v>
          </cell>
        </row>
        <row r="6007">
          <cell r="D6007" t="str">
            <v>Yelm0</v>
          </cell>
          <cell r="E6007">
            <v>0</v>
          </cell>
        </row>
        <row r="6008">
          <cell r="D6008" t="str">
            <v>Yelm0</v>
          </cell>
          <cell r="E6008">
            <v>0</v>
          </cell>
        </row>
        <row r="6009">
          <cell r="D6009" t="str">
            <v>Yelm0</v>
          </cell>
          <cell r="E6009">
            <v>0</v>
          </cell>
        </row>
        <row r="6010">
          <cell r="D6010" t="str">
            <v>Yelm0</v>
          </cell>
          <cell r="E6010">
            <v>0</v>
          </cell>
        </row>
        <row r="6011">
          <cell r="D6011" t="str">
            <v>Yelm0</v>
          </cell>
          <cell r="E6011">
            <v>0</v>
          </cell>
        </row>
        <row r="6012">
          <cell r="D6012" t="str">
            <v>Yelm0</v>
          </cell>
          <cell r="E6012">
            <v>0</v>
          </cell>
        </row>
        <row r="6013">
          <cell r="D6013" t="str">
            <v>Yelm0</v>
          </cell>
          <cell r="E6013">
            <v>0</v>
          </cell>
        </row>
        <row r="6014">
          <cell r="D6014" t="str">
            <v>Yelm0</v>
          </cell>
          <cell r="E6014">
            <v>0</v>
          </cell>
        </row>
        <row r="6015">
          <cell r="D6015" t="str">
            <v>Yelm0</v>
          </cell>
          <cell r="E6015">
            <v>0</v>
          </cell>
        </row>
        <row r="6016">
          <cell r="D6016" t="str">
            <v>Yelm0</v>
          </cell>
          <cell r="E6016">
            <v>0</v>
          </cell>
        </row>
        <row r="6017">
          <cell r="D6017" t="str">
            <v>Yelm0</v>
          </cell>
          <cell r="E6017">
            <v>0</v>
          </cell>
        </row>
        <row r="6018">
          <cell r="D6018" t="str">
            <v>Yelm0</v>
          </cell>
          <cell r="E6018">
            <v>0</v>
          </cell>
        </row>
        <row r="6019">
          <cell r="D6019" t="str">
            <v>Yelm0</v>
          </cell>
          <cell r="E6019">
            <v>0</v>
          </cell>
        </row>
        <row r="6020">
          <cell r="D6020" t="str">
            <v>Yelm0</v>
          </cell>
          <cell r="E6020">
            <v>0</v>
          </cell>
        </row>
        <row r="6021">
          <cell r="D6021" t="str">
            <v>Yelm0</v>
          </cell>
          <cell r="E6021">
            <v>0</v>
          </cell>
        </row>
        <row r="6022">
          <cell r="D6022" t="str">
            <v>Yelm0</v>
          </cell>
          <cell r="E6022">
            <v>0</v>
          </cell>
        </row>
        <row r="6023">
          <cell r="D6023" t="str">
            <v>Yelm0</v>
          </cell>
          <cell r="E6023">
            <v>0</v>
          </cell>
        </row>
        <row r="6024">
          <cell r="D6024" t="str">
            <v>Yelm0</v>
          </cell>
          <cell r="E6024">
            <v>0</v>
          </cell>
        </row>
        <row r="6025">
          <cell r="D6025" t="str">
            <v>Yelm0</v>
          </cell>
          <cell r="E6025">
            <v>0</v>
          </cell>
        </row>
        <row r="6026">
          <cell r="D6026" t="str">
            <v>Yelm0</v>
          </cell>
          <cell r="E6026">
            <v>0</v>
          </cell>
        </row>
        <row r="6027">
          <cell r="D6027" t="str">
            <v>Yelm0</v>
          </cell>
          <cell r="E6027">
            <v>0</v>
          </cell>
        </row>
        <row r="6028">
          <cell r="D6028" t="str">
            <v>Yelm0</v>
          </cell>
          <cell r="E6028">
            <v>0</v>
          </cell>
        </row>
        <row r="6029">
          <cell r="D6029" t="str">
            <v>Yelm0</v>
          </cell>
          <cell r="E6029">
            <v>0</v>
          </cell>
        </row>
        <row r="6030">
          <cell r="D6030" t="str">
            <v>Yelm0</v>
          </cell>
          <cell r="E6030">
            <v>0</v>
          </cell>
        </row>
        <row r="6031">
          <cell r="D6031" t="str">
            <v>Yelm0</v>
          </cell>
          <cell r="E6031">
            <v>0</v>
          </cell>
        </row>
        <row r="6032">
          <cell r="D6032" t="str">
            <v>Yelm0</v>
          </cell>
          <cell r="E6032">
            <v>0</v>
          </cell>
        </row>
        <row r="6033">
          <cell r="D6033" t="str">
            <v>Yelm0</v>
          </cell>
          <cell r="E6033">
            <v>0</v>
          </cell>
        </row>
        <row r="6034">
          <cell r="D6034" t="str">
            <v>Yelm0</v>
          </cell>
          <cell r="E6034">
            <v>0</v>
          </cell>
        </row>
        <row r="6035">
          <cell r="D6035" t="str">
            <v>Yelm0</v>
          </cell>
          <cell r="E6035">
            <v>0</v>
          </cell>
        </row>
        <row r="6036">
          <cell r="D6036" t="str">
            <v>Yelm0</v>
          </cell>
          <cell r="E6036">
            <v>0</v>
          </cell>
        </row>
        <row r="6037">
          <cell r="D6037" t="str">
            <v>Yelm0</v>
          </cell>
          <cell r="E6037">
            <v>0</v>
          </cell>
        </row>
        <row r="6038">
          <cell r="D6038" t="str">
            <v>Yelm0</v>
          </cell>
          <cell r="E6038">
            <v>0</v>
          </cell>
        </row>
        <row r="6039">
          <cell r="D6039" t="str">
            <v>Yelm0</v>
          </cell>
          <cell r="E6039">
            <v>0</v>
          </cell>
        </row>
        <row r="6040">
          <cell r="D6040" t="str">
            <v>Yelm0</v>
          </cell>
          <cell r="E6040">
            <v>0</v>
          </cell>
        </row>
        <row r="6041">
          <cell r="D6041" t="str">
            <v>Yelm0</v>
          </cell>
          <cell r="E6041">
            <v>0</v>
          </cell>
        </row>
        <row r="6042">
          <cell r="D6042" t="str">
            <v>Yelm0</v>
          </cell>
          <cell r="E6042">
            <v>0</v>
          </cell>
        </row>
        <row r="6043">
          <cell r="D6043" t="str">
            <v>Yelm0</v>
          </cell>
          <cell r="E6043">
            <v>0</v>
          </cell>
        </row>
        <row r="6044">
          <cell r="D6044" t="str">
            <v>Yelm0</v>
          </cell>
          <cell r="E6044">
            <v>0</v>
          </cell>
        </row>
        <row r="6045">
          <cell r="D6045" t="str">
            <v>Yelm0</v>
          </cell>
          <cell r="E6045">
            <v>0</v>
          </cell>
        </row>
        <row r="6046">
          <cell r="D6046" t="str">
            <v>Yelm0</v>
          </cell>
          <cell r="E6046">
            <v>0</v>
          </cell>
        </row>
        <row r="6047">
          <cell r="D6047" t="str">
            <v>Yelm0</v>
          </cell>
          <cell r="E6047">
            <v>0</v>
          </cell>
        </row>
        <row r="6048">
          <cell r="D6048" t="str">
            <v>Yelm0</v>
          </cell>
          <cell r="E6048">
            <v>0</v>
          </cell>
        </row>
        <row r="6049">
          <cell r="D6049" t="str">
            <v>Yelm0</v>
          </cell>
          <cell r="E6049">
            <v>0</v>
          </cell>
        </row>
        <row r="6050">
          <cell r="D6050" t="str">
            <v>Yelm0</v>
          </cell>
          <cell r="E6050">
            <v>0</v>
          </cell>
        </row>
        <row r="6051">
          <cell r="D6051" t="str">
            <v>Yelm0</v>
          </cell>
          <cell r="E6051">
            <v>0</v>
          </cell>
        </row>
        <row r="6052">
          <cell r="D6052" t="str">
            <v>Yelm0</v>
          </cell>
          <cell r="E6052">
            <v>0</v>
          </cell>
        </row>
        <row r="6053">
          <cell r="D6053" t="str">
            <v>Yelm0</v>
          </cell>
          <cell r="E6053">
            <v>0</v>
          </cell>
        </row>
        <row r="6054">
          <cell r="D6054" t="str">
            <v>Yelm0</v>
          </cell>
          <cell r="E6054">
            <v>0</v>
          </cell>
        </row>
        <row r="6055">
          <cell r="D6055" t="str">
            <v>Yelm0</v>
          </cell>
          <cell r="E6055">
            <v>0</v>
          </cell>
        </row>
        <row r="6056">
          <cell r="D6056" t="str">
            <v>Yelm0</v>
          </cell>
          <cell r="E6056">
            <v>0</v>
          </cell>
        </row>
        <row r="6057">
          <cell r="D6057" t="str">
            <v>Yelm0</v>
          </cell>
          <cell r="E6057">
            <v>0</v>
          </cell>
        </row>
        <row r="6058">
          <cell r="D6058" t="str">
            <v>Yelm0</v>
          </cell>
          <cell r="E6058">
            <v>0</v>
          </cell>
        </row>
        <row r="6059">
          <cell r="D6059" t="str">
            <v>Yelm0</v>
          </cell>
          <cell r="E6059">
            <v>0</v>
          </cell>
        </row>
        <row r="6060">
          <cell r="D6060" t="str">
            <v>Yelm0</v>
          </cell>
          <cell r="E6060">
            <v>0</v>
          </cell>
        </row>
        <row r="6061">
          <cell r="D6061" t="str">
            <v>Yelm0</v>
          </cell>
          <cell r="E6061">
            <v>0</v>
          </cell>
        </row>
        <row r="6062">
          <cell r="D6062" t="str">
            <v>Yelm0</v>
          </cell>
          <cell r="E6062">
            <v>0</v>
          </cell>
        </row>
        <row r="6063">
          <cell r="D6063" t="str">
            <v>Yelm0</v>
          </cell>
          <cell r="E6063">
            <v>0</v>
          </cell>
        </row>
        <row r="6064">
          <cell r="D6064" t="str">
            <v>Yelm0</v>
          </cell>
          <cell r="E6064">
            <v>0</v>
          </cell>
        </row>
        <row r="6065">
          <cell r="D6065" t="str">
            <v>Yelm0</v>
          </cell>
          <cell r="E6065">
            <v>0</v>
          </cell>
        </row>
        <row r="6066">
          <cell r="D6066" t="str">
            <v>Yelm0</v>
          </cell>
          <cell r="E6066">
            <v>0</v>
          </cell>
        </row>
        <row r="6067">
          <cell r="D6067" t="str">
            <v>Yelm0</v>
          </cell>
          <cell r="E6067">
            <v>0</v>
          </cell>
        </row>
        <row r="6068">
          <cell r="D6068" t="str">
            <v>Yelm0</v>
          </cell>
          <cell r="E6068">
            <v>0</v>
          </cell>
        </row>
        <row r="6069">
          <cell r="D6069" t="str">
            <v>Yelm0</v>
          </cell>
          <cell r="E6069">
            <v>0</v>
          </cell>
        </row>
        <row r="6070">
          <cell r="D6070" t="str">
            <v>Yelm0</v>
          </cell>
          <cell r="E6070">
            <v>0</v>
          </cell>
        </row>
        <row r="6071">
          <cell r="D6071" t="str">
            <v>Yelm0</v>
          </cell>
          <cell r="E6071">
            <v>0</v>
          </cell>
        </row>
        <row r="6072">
          <cell r="D6072" t="str">
            <v>Yelm0</v>
          </cell>
          <cell r="E6072">
            <v>0</v>
          </cell>
        </row>
        <row r="6073">
          <cell r="D6073" t="str">
            <v>Yelm0</v>
          </cell>
          <cell r="E6073">
            <v>0</v>
          </cell>
        </row>
        <row r="6074">
          <cell r="D6074" t="str">
            <v>Yelm0</v>
          </cell>
          <cell r="E6074">
            <v>0</v>
          </cell>
        </row>
        <row r="6075">
          <cell r="D6075" t="str">
            <v>Yelm0</v>
          </cell>
          <cell r="E6075">
            <v>0</v>
          </cell>
        </row>
        <row r="6076">
          <cell r="D6076" t="str">
            <v>Yelm0</v>
          </cell>
          <cell r="E6076">
            <v>0</v>
          </cell>
        </row>
        <row r="6077">
          <cell r="D6077" t="str">
            <v>Yelm0</v>
          </cell>
          <cell r="E6077">
            <v>0</v>
          </cell>
        </row>
        <row r="6078">
          <cell r="D6078" t="str">
            <v>Yelm0</v>
          </cell>
          <cell r="E6078">
            <v>0</v>
          </cell>
        </row>
        <row r="6079">
          <cell r="D6079" t="str">
            <v>Yelm0</v>
          </cell>
          <cell r="E6079">
            <v>0</v>
          </cell>
        </row>
        <row r="6080">
          <cell r="D6080" t="str">
            <v>Yelm0</v>
          </cell>
          <cell r="E6080">
            <v>0</v>
          </cell>
        </row>
        <row r="6081">
          <cell r="D6081" t="str">
            <v>Yelm0</v>
          </cell>
          <cell r="E6081">
            <v>0</v>
          </cell>
        </row>
        <row r="6082">
          <cell r="D6082" t="str">
            <v>Yelm0</v>
          </cell>
          <cell r="E6082">
            <v>0</v>
          </cell>
        </row>
        <row r="6083">
          <cell r="D6083" t="str">
            <v>Yelm0</v>
          </cell>
          <cell r="E6083">
            <v>0</v>
          </cell>
        </row>
        <row r="6084">
          <cell r="D6084" t="str">
            <v>Yelm0</v>
          </cell>
          <cell r="E6084">
            <v>0</v>
          </cell>
        </row>
        <row r="6085">
          <cell r="D6085" t="str">
            <v>Yelm0</v>
          </cell>
          <cell r="E6085">
            <v>0</v>
          </cell>
        </row>
        <row r="6086">
          <cell r="D6086" t="str">
            <v>Yelm0</v>
          </cell>
          <cell r="E6086">
            <v>0</v>
          </cell>
        </row>
        <row r="6087">
          <cell r="D6087" t="str">
            <v>Yelm0</v>
          </cell>
          <cell r="E6087">
            <v>0</v>
          </cell>
        </row>
        <row r="6088">
          <cell r="D6088" t="str">
            <v>Yelm0</v>
          </cell>
          <cell r="E6088">
            <v>0</v>
          </cell>
        </row>
        <row r="6089">
          <cell r="D6089" t="str">
            <v>Yelm0</v>
          </cell>
          <cell r="E6089">
            <v>0</v>
          </cell>
        </row>
        <row r="6090">
          <cell r="D6090" t="str">
            <v>Yelm0</v>
          </cell>
          <cell r="E6090">
            <v>0</v>
          </cell>
        </row>
        <row r="6091">
          <cell r="D6091" t="str">
            <v>Yelm0</v>
          </cell>
          <cell r="E6091">
            <v>0</v>
          </cell>
        </row>
        <row r="6092">
          <cell r="D6092" t="str">
            <v>Yelm0</v>
          </cell>
          <cell r="E6092">
            <v>0</v>
          </cell>
        </row>
        <row r="6093">
          <cell r="D6093" t="str">
            <v>Yelm0</v>
          </cell>
          <cell r="E6093">
            <v>0</v>
          </cell>
        </row>
        <row r="6094">
          <cell r="D6094" t="str">
            <v>Yelm0</v>
          </cell>
          <cell r="E6094">
            <v>0</v>
          </cell>
        </row>
        <row r="6095">
          <cell r="D6095" t="str">
            <v>Yelm0</v>
          </cell>
          <cell r="E6095">
            <v>0</v>
          </cell>
        </row>
        <row r="6096">
          <cell r="D6096" t="str">
            <v>Yelm0</v>
          </cell>
          <cell r="E6096">
            <v>0</v>
          </cell>
        </row>
        <row r="6097">
          <cell r="D6097" t="str">
            <v>Yelm0</v>
          </cell>
          <cell r="E6097">
            <v>0</v>
          </cell>
        </row>
        <row r="6098">
          <cell r="D6098" t="str">
            <v>Yelm0</v>
          </cell>
          <cell r="E6098">
            <v>0</v>
          </cell>
        </row>
        <row r="6099">
          <cell r="D6099" t="str">
            <v>Yelm0</v>
          </cell>
          <cell r="E6099">
            <v>0</v>
          </cell>
        </row>
        <row r="6100">
          <cell r="D6100" t="str">
            <v>Yelm0</v>
          </cell>
          <cell r="E6100">
            <v>0</v>
          </cell>
        </row>
        <row r="6101">
          <cell r="D6101" t="str">
            <v>Yelm0</v>
          </cell>
          <cell r="E6101">
            <v>0</v>
          </cell>
        </row>
        <row r="6102">
          <cell r="D6102" t="str">
            <v>Yelm0</v>
          </cell>
          <cell r="E6102">
            <v>0</v>
          </cell>
        </row>
        <row r="6103">
          <cell r="D6103" t="str">
            <v>Yelm0</v>
          </cell>
          <cell r="E6103">
            <v>0</v>
          </cell>
        </row>
        <row r="6104">
          <cell r="D6104" t="str">
            <v>Yelm0</v>
          </cell>
          <cell r="E6104">
            <v>0</v>
          </cell>
        </row>
        <row r="6105">
          <cell r="D6105" t="str">
            <v>Yelm0</v>
          </cell>
          <cell r="E6105">
            <v>0</v>
          </cell>
        </row>
        <row r="6106">
          <cell r="D6106" t="str">
            <v>Yelm0</v>
          </cell>
          <cell r="E6106">
            <v>0</v>
          </cell>
        </row>
        <row r="6107">
          <cell r="D6107" t="str">
            <v>Yelm0</v>
          </cell>
          <cell r="E6107">
            <v>0</v>
          </cell>
        </row>
        <row r="6108">
          <cell r="D6108" t="str">
            <v>Yelm0</v>
          </cell>
          <cell r="E6108">
            <v>0</v>
          </cell>
        </row>
        <row r="6109">
          <cell r="D6109" t="str">
            <v>Yelm0</v>
          </cell>
          <cell r="E6109">
            <v>0</v>
          </cell>
        </row>
        <row r="6110">
          <cell r="D6110" t="str">
            <v>Yelm0</v>
          </cell>
          <cell r="E6110">
            <v>0</v>
          </cell>
        </row>
        <row r="6111">
          <cell r="D6111" t="str">
            <v>Yelm0</v>
          </cell>
          <cell r="E6111">
            <v>0</v>
          </cell>
        </row>
        <row r="6112">
          <cell r="D6112" t="str">
            <v>Yelm0</v>
          </cell>
          <cell r="E6112">
            <v>0</v>
          </cell>
        </row>
        <row r="6113">
          <cell r="D6113" t="str">
            <v>Yelm0</v>
          </cell>
          <cell r="E6113">
            <v>0</v>
          </cell>
        </row>
        <row r="6114">
          <cell r="D6114" t="str">
            <v>Yelm0</v>
          </cell>
          <cell r="E6114">
            <v>0</v>
          </cell>
        </row>
        <row r="6115">
          <cell r="D6115" t="str">
            <v>Yelm0</v>
          </cell>
          <cell r="E6115">
            <v>0</v>
          </cell>
        </row>
        <row r="6116">
          <cell r="D6116" t="str">
            <v>Yelm0</v>
          </cell>
          <cell r="E6116">
            <v>0</v>
          </cell>
        </row>
        <row r="6117">
          <cell r="D6117" t="str">
            <v>Yelm0</v>
          </cell>
          <cell r="E6117">
            <v>0</v>
          </cell>
        </row>
        <row r="6118">
          <cell r="D6118" t="str">
            <v>Yelm0</v>
          </cell>
          <cell r="E6118">
            <v>0</v>
          </cell>
        </row>
        <row r="6119">
          <cell r="D6119" t="str">
            <v>Yelm0</v>
          </cell>
          <cell r="E6119">
            <v>0</v>
          </cell>
        </row>
        <row r="6120">
          <cell r="D6120" t="str">
            <v>Yelm0</v>
          </cell>
          <cell r="E6120">
            <v>0</v>
          </cell>
        </row>
        <row r="6121">
          <cell r="D6121" t="str">
            <v>Yelm0</v>
          </cell>
          <cell r="E6121">
            <v>0</v>
          </cell>
        </row>
        <row r="6122">
          <cell r="D6122" t="str">
            <v>Yelm0</v>
          </cell>
          <cell r="E6122">
            <v>0</v>
          </cell>
        </row>
        <row r="6123">
          <cell r="D6123" t="str">
            <v>Yelm0</v>
          </cell>
          <cell r="E6123">
            <v>0</v>
          </cell>
        </row>
        <row r="6124">
          <cell r="D6124" t="str">
            <v>Yelm0</v>
          </cell>
          <cell r="E6124">
            <v>0</v>
          </cell>
        </row>
        <row r="6125">
          <cell r="D6125" t="str">
            <v>Yelm0</v>
          </cell>
          <cell r="E6125">
            <v>0</v>
          </cell>
        </row>
        <row r="6126">
          <cell r="D6126" t="str">
            <v>Yelm0</v>
          </cell>
          <cell r="E6126">
            <v>0</v>
          </cell>
        </row>
        <row r="6127">
          <cell r="D6127" t="str">
            <v>Yelm0</v>
          </cell>
          <cell r="E6127">
            <v>0</v>
          </cell>
        </row>
        <row r="6128">
          <cell r="D6128" t="str">
            <v>Yelm0</v>
          </cell>
          <cell r="E6128">
            <v>0</v>
          </cell>
        </row>
        <row r="6129">
          <cell r="D6129" t="str">
            <v>Yelm0</v>
          </cell>
          <cell r="E6129">
            <v>0</v>
          </cell>
        </row>
        <row r="6130">
          <cell r="D6130" t="str">
            <v>Yelm0</v>
          </cell>
          <cell r="E6130">
            <v>0</v>
          </cell>
        </row>
        <row r="6131">
          <cell r="D6131" t="str">
            <v>Yelm0</v>
          </cell>
          <cell r="E6131">
            <v>0</v>
          </cell>
        </row>
        <row r="6132">
          <cell r="D6132" t="str">
            <v>Yelm0</v>
          </cell>
          <cell r="E6132">
            <v>0</v>
          </cell>
        </row>
        <row r="6133">
          <cell r="D6133" t="str">
            <v>Yelm0</v>
          </cell>
          <cell r="E6133">
            <v>0</v>
          </cell>
        </row>
        <row r="6134">
          <cell r="D6134" t="str">
            <v>Yelm0</v>
          </cell>
          <cell r="E6134">
            <v>0</v>
          </cell>
        </row>
        <row r="6135">
          <cell r="D6135" t="str">
            <v>Yelm0</v>
          </cell>
          <cell r="E6135">
            <v>0</v>
          </cell>
        </row>
        <row r="6136">
          <cell r="D6136" t="str">
            <v>Yelm0</v>
          </cell>
          <cell r="E6136">
            <v>0</v>
          </cell>
        </row>
        <row r="6137">
          <cell r="D6137" t="str">
            <v>Yelm0</v>
          </cell>
          <cell r="E6137">
            <v>0</v>
          </cell>
        </row>
        <row r="6138">
          <cell r="D6138" t="str">
            <v>Yelm0</v>
          </cell>
          <cell r="E6138">
            <v>0</v>
          </cell>
        </row>
        <row r="6139">
          <cell r="D6139" t="str">
            <v>Yelm0</v>
          </cell>
          <cell r="E6139">
            <v>0</v>
          </cell>
        </row>
        <row r="6140">
          <cell r="D6140" t="str">
            <v>Yelm0</v>
          </cell>
          <cell r="E6140">
            <v>0</v>
          </cell>
        </row>
        <row r="6141">
          <cell r="D6141" t="str">
            <v>Yelm0</v>
          </cell>
          <cell r="E6141">
            <v>0</v>
          </cell>
        </row>
        <row r="6142">
          <cell r="D6142" t="str">
            <v>Yelm0</v>
          </cell>
          <cell r="E6142">
            <v>0</v>
          </cell>
        </row>
        <row r="6143">
          <cell r="D6143" t="str">
            <v>Yelm0</v>
          </cell>
          <cell r="E6143">
            <v>0</v>
          </cell>
        </row>
        <row r="6144">
          <cell r="D6144" t="str">
            <v>Yelm0</v>
          </cell>
          <cell r="E6144">
            <v>0</v>
          </cell>
        </row>
        <row r="6145">
          <cell r="D6145" t="str">
            <v>Yelm0</v>
          </cell>
          <cell r="E6145">
            <v>0</v>
          </cell>
        </row>
        <row r="6146">
          <cell r="D6146" t="str">
            <v>Yelm0</v>
          </cell>
          <cell r="E6146">
            <v>0</v>
          </cell>
        </row>
        <row r="6147">
          <cell r="D6147" t="str">
            <v>Yelm0</v>
          </cell>
          <cell r="E6147">
            <v>0</v>
          </cell>
        </row>
        <row r="6148">
          <cell r="D6148" t="str">
            <v>Yelm0</v>
          </cell>
          <cell r="E6148">
            <v>0</v>
          </cell>
        </row>
        <row r="6149">
          <cell r="D6149" t="str">
            <v>Yelm0</v>
          </cell>
          <cell r="E6149">
            <v>0</v>
          </cell>
        </row>
        <row r="6150">
          <cell r="D6150" t="str">
            <v>Yelm0</v>
          </cell>
          <cell r="E6150">
            <v>0</v>
          </cell>
        </row>
        <row r="6151">
          <cell r="D6151" t="str">
            <v>Yelm0</v>
          </cell>
          <cell r="E6151">
            <v>0</v>
          </cell>
        </row>
        <row r="6152">
          <cell r="D6152" t="str">
            <v>Yelm0</v>
          </cell>
          <cell r="E6152">
            <v>0</v>
          </cell>
        </row>
        <row r="6153">
          <cell r="D6153" t="str">
            <v>Yelm0</v>
          </cell>
          <cell r="E6153">
            <v>0</v>
          </cell>
        </row>
        <row r="6154">
          <cell r="D6154" t="str">
            <v>Yelm0</v>
          </cell>
          <cell r="E6154">
            <v>0</v>
          </cell>
        </row>
        <row r="6155">
          <cell r="D6155" t="str">
            <v>Yelm0</v>
          </cell>
          <cell r="E6155">
            <v>0</v>
          </cell>
        </row>
        <row r="6156">
          <cell r="D6156" t="str">
            <v>Yelm0</v>
          </cell>
          <cell r="E6156">
            <v>0</v>
          </cell>
        </row>
        <row r="6157">
          <cell r="D6157" t="str">
            <v>Yelm0</v>
          </cell>
          <cell r="E6157">
            <v>0</v>
          </cell>
        </row>
        <row r="6158">
          <cell r="D6158" t="str">
            <v>Yelm0</v>
          </cell>
          <cell r="E6158">
            <v>0</v>
          </cell>
        </row>
        <row r="6159">
          <cell r="D6159" t="str">
            <v>Yelm0</v>
          </cell>
          <cell r="E6159">
            <v>0</v>
          </cell>
        </row>
        <row r="6160">
          <cell r="D6160" t="str">
            <v>Yelm0</v>
          </cell>
          <cell r="E6160">
            <v>0</v>
          </cell>
        </row>
        <row r="6161">
          <cell r="D6161" t="str">
            <v>Yelm0</v>
          </cell>
          <cell r="E6161">
            <v>0</v>
          </cell>
        </row>
        <row r="6162">
          <cell r="D6162" t="str">
            <v>Yelm0</v>
          </cell>
          <cell r="E6162">
            <v>0</v>
          </cell>
        </row>
        <row r="6163">
          <cell r="D6163" t="str">
            <v>Yelm0</v>
          </cell>
          <cell r="E6163">
            <v>0</v>
          </cell>
        </row>
        <row r="6164">
          <cell r="D6164" t="str">
            <v>Yelm0</v>
          </cell>
          <cell r="E6164">
            <v>0</v>
          </cell>
        </row>
        <row r="6165">
          <cell r="D6165" t="str">
            <v>Yelm0</v>
          </cell>
          <cell r="E6165">
            <v>0</v>
          </cell>
        </row>
        <row r="6166">
          <cell r="D6166" t="str">
            <v>Yelm0</v>
          </cell>
          <cell r="E6166">
            <v>0</v>
          </cell>
        </row>
        <row r="6167">
          <cell r="D6167" t="str">
            <v>Yelm0</v>
          </cell>
          <cell r="E6167">
            <v>0</v>
          </cell>
        </row>
        <row r="6168">
          <cell r="D6168" t="str">
            <v>Yelm0</v>
          </cell>
          <cell r="E6168">
            <v>0</v>
          </cell>
        </row>
        <row r="6169">
          <cell r="D6169" t="str">
            <v>Yelm0</v>
          </cell>
          <cell r="E6169">
            <v>0</v>
          </cell>
        </row>
        <row r="6170">
          <cell r="D6170" t="str">
            <v>Yelm0</v>
          </cell>
          <cell r="E6170">
            <v>0</v>
          </cell>
        </row>
        <row r="6171">
          <cell r="D6171" t="str">
            <v>Yelm0</v>
          </cell>
          <cell r="E6171">
            <v>0</v>
          </cell>
        </row>
        <row r="6172">
          <cell r="D6172" t="str">
            <v>Yelm0</v>
          </cell>
          <cell r="E6172">
            <v>0</v>
          </cell>
        </row>
        <row r="6173">
          <cell r="D6173" t="str">
            <v>Yelm0</v>
          </cell>
          <cell r="E6173">
            <v>0</v>
          </cell>
        </row>
        <row r="6174">
          <cell r="D6174" t="str">
            <v>Yelm0</v>
          </cell>
          <cell r="E6174">
            <v>0</v>
          </cell>
        </row>
        <row r="6175">
          <cell r="D6175" t="str">
            <v>Yelm0</v>
          </cell>
          <cell r="E6175">
            <v>0</v>
          </cell>
        </row>
        <row r="6176">
          <cell r="D6176" t="str">
            <v>Yelm0</v>
          </cell>
          <cell r="E6176">
            <v>0</v>
          </cell>
        </row>
        <row r="6177">
          <cell r="D6177" t="str">
            <v>Yelm0</v>
          </cell>
          <cell r="E6177">
            <v>0</v>
          </cell>
        </row>
        <row r="6178">
          <cell r="D6178" t="str">
            <v>Yelm0</v>
          </cell>
          <cell r="E6178">
            <v>0</v>
          </cell>
        </row>
        <row r="6179">
          <cell r="D6179" t="str">
            <v>Yelm0</v>
          </cell>
          <cell r="E6179">
            <v>0</v>
          </cell>
        </row>
        <row r="6180">
          <cell r="D6180" t="str">
            <v>Yelm0</v>
          </cell>
          <cell r="E6180">
            <v>0</v>
          </cell>
        </row>
        <row r="6181">
          <cell r="D6181" t="str">
            <v>Yelm0</v>
          </cell>
          <cell r="E6181">
            <v>0</v>
          </cell>
        </row>
        <row r="6182">
          <cell r="D6182" t="str">
            <v>Yelm0</v>
          </cell>
          <cell r="E6182">
            <v>0</v>
          </cell>
        </row>
        <row r="6183">
          <cell r="D6183" t="str">
            <v>Yelm0</v>
          </cell>
          <cell r="E6183">
            <v>0</v>
          </cell>
        </row>
        <row r="6184">
          <cell r="D6184" t="str">
            <v>Yelm0</v>
          </cell>
          <cell r="E6184">
            <v>0</v>
          </cell>
        </row>
        <row r="6185">
          <cell r="D6185" t="str">
            <v>Yelm0</v>
          </cell>
          <cell r="E6185">
            <v>0</v>
          </cell>
        </row>
        <row r="6186">
          <cell r="D6186" t="str">
            <v>Yelm0</v>
          </cell>
          <cell r="E6186">
            <v>0</v>
          </cell>
        </row>
        <row r="6187">
          <cell r="D6187" t="str">
            <v>Yelm0</v>
          </cell>
          <cell r="E6187">
            <v>0</v>
          </cell>
        </row>
        <row r="6188">
          <cell r="D6188" t="str">
            <v>Yelm0</v>
          </cell>
          <cell r="E6188">
            <v>0</v>
          </cell>
        </row>
        <row r="6189">
          <cell r="D6189" t="str">
            <v>Yelm0</v>
          </cell>
          <cell r="E6189">
            <v>0</v>
          </cell>
        </row>
        <row r="6190">
          <cell r="D6190" t="str">
            <v>Yelm0</v>
          </cell>
          <cell r="E6190">
            <v>0</v>
          </cell>
        </row>
        <row r="6191">
          <cell r="D6191" t="str">
            <v>Yelm0</v>
          </cell>
          <cell r="E6191">
            <v>0</v>
          </cell>
        </row>
        <row r="6192">
          <cell r="D6192" t="str">
            <v>Yelm0</v>
          </cell>
          <cell r="E6192">
            <v>0</v>
          </cell>
        </row>
        <row r="6193">
          <cell r="D6193" t="str">
            <v>Yelm0</v>
          </cell>
          <cell r="E6193">
            <v>0</v>
          </cell>
        </row>
        <row r="6194">
          <cell r="D6194" t="str">
            <v>Yelm0</v>
          </cell>
          <cell r="E6194">
            <v>0</v>
          </cell>
        </row>
        <row r="6195">
          <cell r="D6195" t="str">
            <v>Yelm0</v>
          </cell>
          <cell r="E6195">
            <v>0</v>
          </cell>
        </row>
        <row r="6196">
          <cell r="D6196" t="str">
            <v>Yelm0</v>
          </cell>
          <cell r="E6196">
            <v>0</v>
          </cell>
        </row>
        <row r="6197">
          <cell r="D6197" t="str">
            <v>Yelm0</v>
          </cell>
          <cell r="E6197">
            <v>0</v>
          </cell>
        </row>
        <row r="6198">
          <cell r="D6198" t="str">
            <v>Yelm0</v>
          </cell>
          <cell r="E6198">
            <v>0</v>
          </cell>
        </row>
        <row r="6199">
          <cell r="D6199" t="str">
            <v>Yelm0</v>
          </cell>
          <cell r="E6199">
            <v>0</v>
          </cell>
        </row>
        <row r="6200">
          <cell r="D6200" t="str">
            <v>Yelm0</v>
          </cell>
          <cell r="E6200">
            <v>0</v>
          </cell>
        </row>
        <row r="6201">
          <cell r="D6201" t="str">
            <v>Yelm0</v>
          </cell>
          <cell r="E6201">
            <v>0</v>
          </cell>
        </row>
        <row r="6202">
          <cell r="D6202" t="str">
            <v>Yelm0</v>
          </cell>
          <cell r="E6202">
            <v>0</v>
          </cell>
        </row>
        <row r="6203">
          <cell r="D6203" t="str">
            <v>Yelm0</v>
          </cell>
          <cell r="E6203">
            <v>0</v>
          </cell>
        </row>
        <row r="6204">
          <cell r="D6204" t="str">
            <v>Yelm0</v>
          </cell>
          <cell r="E6204">
            <v>0</v>
          </cell>
        </row>
        <row r="6205">
          <cell r="D6205" t="str">
            <v>Yelm0</v>
          </cell>
          <cell r="E6205">
            <v>0</v>
          </cell>
        </row>
        <row r="6206">
          <cell r="D6206" t="str">
            <v>Yelm0</v>
          </cell>
          <cell r="E6206">
            <v>0</v>
          </cell>
        </row>
        <row r="6207">
          <cell r="D6207" t="str">
            <v>Yelm0</v>
          </cell>
          <cell r="E6207">
            <v>0</v>
          </cell>
        </row>
        <row r="6208">
          <cell r="D6208" t="str">
            <v>Yelm0</v>
          </cell>
          <cell r="E6208">
            <v>0</v>
          </cell>
        </row>
        <row r="6209">
          <cell r="D6209" t="str">
            <v>Yelm0</v>
          </cell>
          <cell r="E6209">
            <v>0</v>
          </cell>
        </row>
        <row r="6210">
          <cell r="D6210" t="str">
            <v>Yelm0</v>
          </cell>
          <cell r="E6210">
            <v>0</v>
          </cell>
        </row>
        <row r="6211">
          <cell r="D6211" t="str">
            <v>Yelm0</v>
          </cell>
          <cell r="E6211">
            <v>0</v>
          </cell>
        </row>
        <row r="6212">
          <cell r="D6212" t="str">
            <v>Yelm0</v>
          </cell>
          <cell r="E6212">
            <v>0</v>
          </cell>
        </row>
        <row r="6213">
          <cell r="D6213" t="str">
            <v>Yelm0</v>
          </cell>
          <cell r="E6213">
            <v>0</v>
          </cell>
        </row>
        <row r="6214">
          <cell r="D6214" t="str">
            <v>Yelm0</v>
          </cell>
          <cell r="E6214">
            <v>0</v>
          </cell>
        </row>
        <row r="6215">
          <cell r="D6215" t="str">
            <v>Yelm0</v>
          </cell>
          <cell r="E6215">
            <v>0</v>
          </cell>
        </row>
        <row r="6216">
          <cell r="D6216" t="str">
            <v>Yelm0</v>
          </cell>
          <cell r="E6216">
            <v>0</v>
          </cell>
        </row>
        <row r="6217">
          <cell r="D6217" t="str">
            <v>Yelm0</v>
          </cell>
          <cell r="E6217">
            <v>0</v>
          </cell>
        </row>
        <row r="6218">
          <cell r="D6218" t="str">
            <v>Yelm0</v>
          </cell>
          <cell r="E6218">
            <v>0</v>
          </cell>
        </row>
        <row r="6219">
          <cell r="D6219" t="str">
            <v>Yelm0</v>
          </cell>
          <cell r="E6219">
            <v>0</v>
          </cell>
        </row>
        <row r="6220">
          <cell r="D6220" t="str">
            <v>Yelm0</v>
          </cell>
          <cell r="E6220">
            <v>0</v>
          </cell>
        </row>
        <row r="6221">
          <cell r="D6221" t="str">
            <v>Yelm0</v>
          </cell>
          <cell r="E6221">
            <v>0</v>
          </cell>
        </row>
        <row r="6222">
          <cell r="D6222" t="str">
            <v>Yelm0</v>
          </cell>
          <cell r="E6222">
            <v>0</v>
          </cell>
        </row>
        <row r="6223">
          <cell r="D6223" t="str">
            <v>Yelm0</v>
          </cell>
          <cell r="E6223">
            <v>0</v>
          </cell>
        </row>
        <row r="6224">
          <cell r="D6224" t="str">
            <v>Yelm0</v>
          </cell>
          <cell r="E6224">
            <v>0</v>
          </cell>
        </row>
        <row r="6225">
          <cell r="D6225" t="str">
            <v>Yelm0</v>
          </cell>
          <cell r="E6225">
            <v>0</v>
          </cell>
        </row>
        <row r="6226">
          <cell r="D6226" t="str">
            <v>Yelm0</v>
          </cell>
          <cell r="E6226">
            <v>0</v>
          </cell>
        </row>
        <row r="6227">
          <cell r="D6227" t="str">
            <v>Yelm0</v>
          </cell>
          <cell r="E6227">
            <v>0</v>
          </cell>
        </row>
        <row r="6228">
          <cell r="D6228" t="str">
            <v>Yelm0</v>
          </cell>
          <cell r="E6228">
            <v>0</v>
          </cell>
        </row>
        <row r="6229">
          <cell r="D6229" t="str">
            <v>Yelm0</v>
          </cell>
          <cell r="E6229">
            <v>0</v>
          </cell>
        </row>
        <row r="6230">
          <cell r="D6230" t="str">
            <v>Yelm0</v>
          </cell>
          <cell r="E6230">
            <v>0</v>
          </cell>
        </row>
        <row r="6231">
          <cell r="D6231" t="str">
            <v>Yelm0</v>
          </cell>
          <cell r="E6231">
            <v>0</v>
          </cell>
        </row>
        <row r="6232">
          <cell r="D6232" t="str">
            <v>Yelm0</v>
          </cell>
          <cell r="E6232">
            <v>0</v>
          </cell>
        </row>
        <row r="6233">
          <cell r="D6233" t="str">
            <v>Yelm0</v>
          </cell>
          <cell r="E6233">
            <v>0</v>
          </cell>
        </row>
        <row r="6234">
          <cell r="D6234" t="str">
            <v>Yelm0</v>
          </cell>
          <cell r="E6234">
            <v>0</v>
          </cell>
        </row>
        <row r="6235">
          <cell r="D6235" t="str">
            <v>Yelm0</v>
          </cell>
          <cell r="E6235">
            <v>0</v>
          </cell>
        </row>
        <row r="6236">
          <cell r="D6236" t="str">
            <v>Yelm0</v>
          </cell>
          <cell r="E6236">
            <v>0</v>
          </cell>
        </row>
        <row r="6237">
          <cell r="D6237" t="str">
            <v>Yelm0</v>
          </cell>
          <cell r="E6237">
            <v>0</v>
          </cell>
        </row>
        <row r="6238">
          <cell r="D6238" t="str">
            <v>Yelm0</v>
          </cell>
          <cell r="E6238">
            <v>0</v>
          </cell>
        </row>
        <row r="6239">
          <cell r="D6239" t="str">
            <v>Yelm0</v>
          </cell>
          <cell r="E6239">
            <v>0</v>
          </cell>
        </row>
        <row r="6240">
          <cell r="D6240" t="str">
            <v>Yelm0</v>
          </cell>
          <cell r="E6240">
            <v>0</v>
          </cell>
        </row>
        <row r="6241">
          <cell r="D6241" t="str">
            <v>Yelm0</v>
          </cell>
          <cell r="E6241">
            <v>0</v>
          </cell>
        </row>
        <row r="6242">
          <cell r="D6242" t="str">
            <v>Yelm0</v>
          </cell>
          <cell r="E6242">
            <v>0</v>
          </cell>
        </row>
        <row r="6243">
          <cell r="D6243" t="str">
            <v>Yelm0</v>
          </cell>
          <cell r="E6243">
            <v>0</v>
          </cell>
        </row>
        <row r="6244">
          <cell r="D6244" t="str">
            <v>Yelm0</v>
          </cell>
          <cell r="E6244">
            <v>0</v>
          </cell>
        </row>
        <row r="6245">
          <cell r="D6245" t="str">
            <v>Yelm0</v>
          </cell>
          <cell r="E6245">
            <v>0</v>
          </cell>
        </row>
        <row r="6246">
          <cell r="D6246" t="str">
            <v>Yelm0</v>
          </cell>
          <cell r="E6246">
            <v>0</v>
          </cell>
        </row>
        <row r="6247">
          <cell r="D6247" t="str">
            <v>Yelm0</v>
          </cell>
          <cell r="E6247">
            <v>0</v>
          </cell>
        </row>
        <row r="6248">
          <cell r="D6248" t="str">
            <v>Yelm0</v>
          </cell>
          <cell r="E6248">
            <v>0</v>
          </cell>
        </row>
        <row r="6249">
          <cell r="D6249" t="str">
            <v>Yelm0</v>
          </cell>
          <cell r="E6249">
            <v>0</v>
          </cell>
        </row>
        <row r="6250">
          <cell r="D6250" t="str">
            <v>Yelm0</v>
          </cell>
          <cell r="E6250">
            <v>0</v>
          </cell>
        </row>
        <row r="6251">
          <cell r="D6251" t="str">
            <v>Yelm0</v>
          </cell>
          <cell r="E6251">
            <v>0</v>
          </cell>
        </row>
        <row r="6252">
          <cell r="D6252" t="str">
            <v>Yelm0</v>
          </cell>
          <cell r="E6252">
            <v>0</v>
          </cell>
        </row>
        <row r="6253">
          <cell r="D6253" t="str">
            <v>Yelm0</v>
          </cell>
          <cell r="E6253">
            <v>0</v>
          </cell>
        </row>
        <row r="6254">
          <cell r="D6254" t="str">
            <v>Yelm0</v>
          </cell>
          <cell r="E6254">
            <v>0</v>
          </cell>
        </row>
        <row r="6255">
          <cell r="D6255" t="str">
            <v>Yelm0</v>
          </cell>
          <cell r="E6255">
            <v>0</v>
          </cell>
        </row>
        <row r="6256">
          <cell r="D6256" t="str">
            <v>Yelm0</v>
          </cell>
          <cell r="E6256">
            <v>0</v>
          </cell>
        </row>
        <row r="6257">
          <cell r="D6257" t="str">
            <v>Yelm0</v>
          </cell>
          <cell r="E6257">
            <v>0</v>
          </cell>
        </row>
        <row r="6258">
          <cell r="D6258" t="str">
            <v>Yelm0</v>
          </cell>
          <cell r="E6258">
            <v>0</v>
          </cell>
        </row>
        <row r="6259">
          <cell r="D6259" t="str">
            <v>Yelm0</v>
          </cell>
          <cell r="E6259">
            <v>0</v>
          </cell>
        </row>
        <row r="6260">
          <cell r="D6260" t="str">
            <v>Yelm0</v>
          </cell>
          <cell r="E6260">
            <v>0</v>
          </cell>
        </row>
        <row r="6261">
          <cell r="D6261" t="str">
            <v>Yelm0</v>
          </cell>
          <cell r="E6261">
            <v>0</v>
          </cell>
        </row>
        <row r="6262">
          <cell r="D6262" t="str">
            <v>Yelm0</v>
          </cell>
          <cell r="E6262">
            <v>0</v>
          </cell>
        </row>
        <row r="6263">
          <cell r="D6263" t="str">
            <v>Yelm0</v>
          </cell>
          <cell r="E6263">
            <v>0</v>
          </cell>
        </row>
        <row r="6264">
          <cell r="D6264" t="str">
            <v>Yelm0</v>
          </cell>
          <cell r="E6264">
            <v>0</v>
          </cell>
        </row>
        <row r="6265">
          <cell r="D6265" t="str">
            <v>Yelm0</v>
          </cell>
          <cell r="E6265">
            <v>0</v>
          </cell>
        </row>
        <row r="6266">
          <cell r="D6266" t="str">
            <v>Yelm0</v>
          </cell>
          <cell r="E6266">
            <v>0</v>
          </cell>
        </row>
        <row r="6267">
          <cell r="D6267" t="str">
            <v>Yelm0</v>
          </cell>
          <cell r="E6267">
            <v>0</v>
          </cell>
        </row>
        <row r="6268">
          <cell r="D6268" t="str">
            <v>Yelm0</v>
          </cell>
          <cell r="E6268">
            <v>0</v>
          </cell>
        </row>
        <row r="6269">
          <cell r="D6269" t="str">
            <v>Yelm0</v>
          </cell>
          <cell r="E6269">
            <v>0</v>
          </cell>
        </row>
        <row r="6270">
          <cell r="D6270" t="str">
            <v>Yelm0</v>
          </cell>
          <cell r="E6270">
            <v>0</v>
          </cell>
        </row>
        <row r="6271">
          <cell r="D6271" t="str">
            <v>Yelm0</v>
          </cell>
          <cell r="E6271">
            <v>0</v>
          </cell>
        </row>
        <row r="6272">
          <cell r="D6272" t="str">
            <v>Yelm0</v>
          </cell>
          <cell r="E6272">
            <v>0</v>
          </cell>
        </row>
        <row r="6273">
          <cell r="D6273" t="str">
            <v>Yelm0</v>
          </cell>
          <cell r="E6273">
            <v>0</v>
          </cell>
        </row>
        <row r="6274">
          <cell r="D6274" t="str">
            <v>Yelm0</v>
          </cell>
          <cell r="E6274">
            <v>0</v>
          </cell>
        </row>
        <row r="6275">
          <cell r="D6275" t="str">
            <v>Yelm0</v>
          </cell>
          <cell r="E6275">
            <v>0</v>
          </cell>
        </row>
        <row r="6276">
          <cell r="D6276" t="str">
            <v>Yelm0</v>
          </cell>
          <cell r="E6276">
            <v>0</v>
          </cell>
        </row>
        <row r="6277">
          <cell r="D6277" t="str">
            <v>Yelm0</v>
          </cell>
          <cell r="E6277">
            <v>0</v>
          </cell>
        </row>
        <row r="6278">
          <cell r="D6278" t="str">
            <v>Yelm0</v>
          </cell>
          <cell r="E6278">
            <v>0</v>
          </cell>
        </row>
        <row r="6279">
          <cell r="D6279" t="str">
            <v>Yelm0</v>
          </cell>
          <cell r="E6279">
            <v>0</v>
          </cell>
        </row>
        <row r="6280">
          <cell r="D6280" t="str">
            <v>Yelm0</v>
          </cell>
          <cell r="E6280">
            <v>0</v>
          </cell>
        </row>
        <row r="6281">
          <cell r="D6281" t="str">
            <v>Yelm0</v>
          </cell>
          <cell r="E6281">
            <v>0</v>
          </cell>
        </row>
        <row r="6282">
          <cell r="D6282" t="str">
            <v>Yelm0</v>
          </cell>
          <cell r="E6282">
            <v>0</v>
          </cell>
        </row>
        <row r="6283">
          <cell r="D6283" t="str">
            <v>Yelm0</v>
          </cell>
          <cell r="E6283">
            <v>0</v>
          </cell>
        </row>
        <row r="6284">
          <cell r="D6284" t="str">
            <v>Yelm0</v>
          </cell>
          <cell r="E6284">
            <v>0</v>
          </cell>
        </row>
        <row r="6285">
          <cell r="D6285" t="str">
            <v>Yelm0</v>
          </cell>
          <cell r="E6285">
            <v>0</v>
          </cell>
        </row>
        <row r="6286">
          <cell r="D6286" t="str">
            <v>Yelm0</v>
          </cell>
          <cell r="E6286">
            <v>0</v>
          </cell>
        </row>
        <row r="6287">
          <cell r="D6287" t="str">
            <v>Yelm0</v>
          </cell>
          <cell r="E6287">
            <v>0</v>
          </cell>
        </row>
        <row r="6288">
          <cell r="D6288" t="str">
            <v>Yelm0</v>
          </cell>
          <cell r="E6288">
            <v>0</v>
          </cell>
        </row>
        <row r="6289">
          <cell r="D6289" t="str">
            <v>Yelm0</v>
          </cell>
          <cell r="E6289">
            <v>0</v>
          </cell>
        </row>
        <row r="6290">
          <cell r="D6290" t="str">
            <v>Yelm0</v>
          </cell>
          <cell r="E6290">
            <v>0</v>
          </cell>
        </row>
        <row r="6291">
          <cell r="D6291" t="str">
            <v>Yelm0</v>
          </cell>
          <cell r="E6291">
            <v>0</v>
          </cell>
        </row>
        <row r="6292">
          <cell r="D6292" t="str">
            <v>Yelm0</v>
          </cell>
          <cell r="E6292">
            <v>0</v>
          </cell>
        </row>
        <row r="6293">
          <cell r="D6293" t="str">
            <v>Yelm0</v>
          </cell>
          <cell r="E6293">
            <v>0</v>
          </cell>
        </row>
        <row r="6294">
          <cell r="D6294" t="str">
            <v>Yelm0</v>
          </cell>
          <cell r="E6294">
            <v>0</v>
          </cell>
        </row>
        <row r="6295">
          <cell r="D6295" t="str">
            <v>Yelm0</v>
          </cell>
          <cell r="E6295">
            <v>0</v>
          </cell>
        </row>
        <row r="6296">
          <cell r="D6296" t="str">
            <v>Yelm0</v>
          </cell>
          <cell r="E6296">
            <v>0</v>
          </cell>
        </row>
        <row r="6297">
          <cell r="D6297" t="str">
            <v>Yelm0</v>
          </cell>
          <cell r="E6297">
            <v>0</v>
          </cell>
        </row>
        <row r="6298">
          <cell r="D6298" t="str">
            <v>Yelm0</v>
          </cell>
          <cell r="E6298">
            <v>0</v>
          </cell>
        </row>
        <row r="6299">
          <cell r="D6299" t="str">
            <v>Yelm0</v>
          </cell>
          <cell r="E6299">
            <v>0</v>
          </cell>
        </row>
        <row r="6300">
          <cell r="D6300" t="str">
            <v>Yelm0</v>
          </cell>
          <cell r="E6300">
            <v>0</v>
          </cell>
        </row>
        <row r="6301">
          <cell r="D6301" t="str">
            <v>Yelm0</v>
          </cell>
          <cell r="E6301">
            <v>0</v>
          </cell>
        </row>
        <row r="6302">
          <cell r="D6302" t="str">
            <v>Yelm0</v>
          </cell>
          <cell r="E6302">
            <v>0</v>
          </cell>
        </row>
        <row r="6303">
          <cell r="D6303" t="str">
            <v>Yelm0</v>
          </cell>
          <cell r="E6303">
            <v>0</v>
          </cell>
        </row>
        <row r="6304">
          <cell r="D6304" t="str">
            <v>Yelm0</v>
          </cell>
          <cell r="E6304">
            <v>0</v>
          </cell>
        </row>
        <row r="6305">
          <cell r="D6305" t="str">
            <v>Yelm0</v>
          </cell>
          <cell r="E6305">
            <v>0</v>
          </cell>
        </row>
        <row r="6306">
          <cell r="D6306" t="str">
            <v>Yelm0</v>
          </cell>
          <cell r="E6306">
            <v>0</v>
          </cell>
        </row>
        <row r="6307">
          <cell r="D6307" t="str">
            <v>Yelm0</v>
          </cell>
          <cell r="E6307">
            <v>0</v>
          </cell>
        </row>
        <row r="6308">
          <cell r="D6308" t="str">
            <v>Yelm0</v>
          </cell>
          <cell r="E6308">
            <v>0</v>
          </cell>
        </row>
        <row r="6309">
          <cell r="D6309" t="str">
            <v>Yelm0</v>
          </cell>
          <cell r="E6309">
            <v>0</v>
          </cell>
        </row>
        <row r="6310">
          <cell r="D6310" t="str">
            <v>Yelm0</v>
          </cell>
          <cell r="E6310">
            <v>0</v>
          </cell>
        </row>
        <row r="6311">
          <cell r="D6311" t="str">
            <v>Yelm0</v>
          </cell>
          <cell r="E6311">
            <v>0</v>
          </cell>
        </row>
        <row r="6312">
          <cell r="D6312" t="str">
            <v>Yelm0</v>
          </cell>
          <cell r="E6312">
            <v>0</v>
          </cell>
        </row>
        <row r="6313">
          <cell r="D6313" t="str">
            <v>Yelm0</v>
          </cell>
          <cell r="E6313">
            <v>0</v>
          </cell>
        </row>
        <row r="6314">
          <cell r="D6314" t="str">
            <v>Yelm0</v>
          </cell>
          <cell r="E6314">
            <v>0</v>
          </cell>
        </row>
        <row r="6315">
          <cell r="D6315" t="str">
            <v>Yelm0</v>
          </cell>
          <cell r="E6315">
            <v>0</v>
          </cell>
        </row>
        <row r="6316">
          <cell r="D6316" t="str">
            <v>Yelm0</v>
          </cell>
          <cell r="E6316">
            <v>0</v>
          </cell>
        </row>
        <row r="6317">
          <cell r="D6317" t="str">
            <v>Yelm0</v>
          </cell>
          <cell r="E6317">
            <v>0</v>
          </cell>
        </row>
        <row r="6318">
          <cell r="D6318" t="str">
            <v>Yelm0</v>
          </cell>
          <cell r="E6318">
            <v>0</v>
          </cell>
        </row>
        <row r="6319">
          <cell r="D6319" t="str">
            <v>Yelm0</v>
          </cell>
          <cell r="E6319">
            <v>0</v>
          </cell>
        </row>
        <row r="6320">
          <cell r="D6320" t="str">
            <v>Yelm0</v>
          </cell>
          <cell r="E6320">
            <v>0</v>
          </cell>
        </row>
        <row r="6321">
          <cell r="D6321" t="str">
            <v>Yelm0</v>
          </cell>
          <cell r="E6321">
            <v>0</v>
          </cell>
        </row>
        <row r="6322">
          <cell r="D6322" t="str">
            <v>Yelm0</v>
          </cell>
          <cell r="E6322">
            <v>0</v>
          </cell>
        </row>
        <row r="6323">
          <cell r="D6323" t="str">
            <v>Yelm0</v>
          </cell>
          <cell r="E6323">
            <v>0</v>
          </cell>
        </row>
        <row r="6324">
          <cell r="D6324" t="str">
            <v>Yelm0</v>
          </cell>
          <cell r="E6324">
            <v>0</v>
          </cell>
        </row>
        <row r="6325">
          <cell r="D6325" t="str">
            <v>Yelm0</v>
          </cell>
          <cell r="E6325">
            <v>0</v>
          </cell>
        </row>
        <row r="6326">
          <cell r="D6326" t="str">
            <v>Yelm0</v>
          </cell>
          <cell r="E6326">
            <v>0</v>
          </cell>
        </row>
        <row r="6327">
          <cell r="D6327" t="str">
            <v>Yelm0</v>
          </cell>
          <cell r="E6327">
            <v>0</v>
          </cell>
        </row>
        <row r="6328">
          <cell r="D6328" t="str">
            <v>Yelm0</v>
          </cell>
          <cell r="E6328">
            <v>0</v>
          </cell>
        </row>
        <row r="6329">
          <cell r="D6329" t="str">
            <v>Yelm0</v>
          </cell>
          <cell r="E6329">
            <v>0</v>
          </cell>
        </row>
        <row r="6330">
          <cell r="D6330" t="str">
            <v>Yelm0</v>
          </cell>
          <cell r="E6330">
            <v>0</v>
          </cell>
        </row>
        <row r="6331">
          <cell r="D6331" t="str">
            <v>Yelm0</v>
          </cell>
          <cell r="E6331">
            <v>0</v>
          </cell>
        </row>
        <row r="6332">
          <cell r="D6332" t="str">
            <v>Yelm0</v>
          </cell>
          <cell r="E6332">
            <v>0</v>
          </cell>
        </row>
        <row r="6333">
          <cell r="D6333" t="str">
            <v>Yelm0</v>
          </cell>
          <cell r="E6333">
            <v>0</v>
          </cell>
        </row>
        <row r="6334">
          <cell r="D6334" t="str">
            <v>Yelm0</v>
          </cell>
          <cell r="E6334">
            <v>0</v>
          </cell>
        </row>
        <row r="6335">
          <cell r="D6335" t="str">
            <v>Yelm0</v>
          </cell>
          <cell r="E6335">
            <v>0</v>
          </cell>
        </row>
        <row r="6336">
          <cell r="D6336" t="str">
            <v>Yelm0</v>
          </cell>
          <cell r="E6336">
            <v>0</v>
          </cell>
        </row>
        <row r="6337">
          <cell r="D6337" t="str">
            <v>Yelm0</v>
          </cell>
          <cell r="E6337">
            <v>0</v>
          </cell>
        </row>
        <row r="6338">
          <cell r="D6338" t="str">
            <v>Yelm0</v>
          </cell>
          <cell r="E6338">
            <v>0</v>
          </cell>
        </row>
        <row r="6339">
          <cell r="D6339" t="str">
            <v>Yelm0</v>
          </cell>
          <cell r="E6339">
            <v>0</v>
          </cell>
        </row>
        <row r="6340">
          <cell r="D6340" t="str">
            <v>Yelm0</v>
          </cell>
          <cell r="E6340">
            <v>0</v>
          </cell>
        </row>
        <row r="6341">
          <cell r="D6341" t="str">
            <v>Yelm0</v>
          </cell>
          <cell r="E6341">
            <v>0</v>
          </cell>
        </row>
        <row r="6342">
          <cell r="D6342" t="str">
            <v>Yelm0</v>
          </cell>
          <cell r="E6342">
            <v>0</v>
          </cell>
        </row>
        <row r="6343">
          <cell r="D6343" t="str">
            <v>Yelm0</v>
          </cell>
          <cell r="E6343">
            <v>0</v>
          </cell>
        </row>
        <row r="6344">
          <cell r="D6344" t="str">
            <v>Yelm0</v>
          </cell>
          <cell r="E6344">
            <v>0</v>
          </cell>
        </row>
        <row r="6345">
          <cell r="D6345" t="str">
            <v>Yelm0</v>
          </cell>
          <cell r="E6345">
            <v>0</v>
          </cell>
        </row>
        <row r="6346">
          <cell r="D6346" t="str">
            <v>Yelm0</v>
          </cell>
          <cell r="E6346">
            <v>0</v>
          </cell>
        </row>
        <row r="6347">
          <cell r="D6347" t="str">
            <v>Yelm0</v>
          </cell>
          <cell r="E6347">
            <v>0</v>
          </cell>
        </row>
        <row r="6348">
          <cell r="D6348" t="str">
            <v>Yelm0</v>
          </cell>
          <cell r="E6348">
            <v>0</v>
          </cell>
        </row>
        <row r="6349">
          <cell r="D6349" t="str">
            <v>Yelm0</v>
          </cell>
          <cell r="E6349">
            <v>0</v>
          </cell>
        </row>
        <row r="6350">
          <cell r="D6350" t="str">
            <v>Yelm0</v>
          </cell>
          <cell r="E6350">
            <v>0</v>
          </cell>
        </row>
        <row r="6351">
          <cell r="D6351" t="str">
            <v>Yelm0</v>
          </cell>
          <cell r="E6351">
            <v>0</v>
          </cell>
        </row>
        <row r="6352">
          <cell r="D6352" t="str">
            <v>Yelm0</v>
          </cell>
          <cell r="E6352">
            <v>0</v>
          </cell>
        </row>
        <row r="6353">
          <cell r="D6353" t="str">
            <v>Yelm0</v>
          </cell>
          <cell r="E6353">
            <v>0</v>
          </cell>
        </row>
        <row r="6354">
          <cell r="D6354" t="str">
            <v>Yelm0</v>
          </cell>
          <cell r="E6354">
            <v>0</v>
          </cell>
        </row>
        <row r="6355">
          <cell r="D6355" t="str">
            <v>Yelm0</v>
          </cell>
          <cell r="E6355">
            <v>0</v>
          </cell>
        </row>
        <row r="6356">
          <cell r="D6356" t="str">
            <v>Yelm0</v>
          </cell>
          <cell r="E6356">
            <v>0</v>
          </cell>
        </row>
        <row r="6357">
          <cell r="D6357" t="str">
            <v>Yelm0</v>
          </cell>
          <cell r="E6357">
            <v>0</v>
          </cell>
        </row>
        <row r="6358">
          <cell r="D6358" t="str">
            <v>Yelm0</v>
          </cell>
          <cell r="E6358">
            <v>0</v>
          </cell>
        </row>
        <row r="6359">
          <cell r="D6359" t="str">
            <v>Yelm0</v>
          </cell>
          <cell r="E6359">
            <v>0</v>
          </cell>
        </row>
        <row r="6360">
          <cell r="D6360" t="str">
            <v>Yelm0</v>
          </cell>
          <cell r="E6360">
            <v>0</v>
          </cell>
        </row>
        <row r="6361">
          <cell r="D6361" t="str">
            <v>Yelm0</v>
          </cell>
          <cell r="E6361">
            <v>0</v>
          </cell>
        </row>
        <row r="6362">
          <cell r="D6362" t="str">
            <v>Yelm0</v>
          </cell>
          <cell r="E6362">
            <v>0</v>
          </cell>
        </row>
        <row r="6363">
          <cell r="D6363" t="str">
            <v>Yelm0</v>
          </cell>
          <cell r="E6363">
            <v>0</v>
          </cell>
        </row>
        <row r="6364">
          <cell r="D6364" t="str">
            <v>Yelm0</v>
          </cell>
          <cell r="E6364">
            <v>0</v>
          </cell>
        </row>
        <row r="6365">
          <cell r="D6365" t="str">
            <v>Yelm0</v>
          </cell>
          <cell r="E6365">
            <v>0</v>
          </cell>
        </row>
        <row r="6366">
          <cell r="D6366" t="str">
            <v>Yelm0</v>
          </cell>
          <cell r="E6366">
            <v>0</v>
          </cell>
        </row>
        <row r="6367">
          <cell r="D6367" t="str">
            <v>Yelm0</v>
          </cell>
          <cell r="E6367">
            <v>0</v>
          </cell>
        </row>
        <row r="6368">
          <cell r="D6368" t="str">
            <v>Yelm0</v>
          </cell>
          <cell r="E6368">
            <v>0</v>
          </cell>
        </row>
        <row r="6369">
          <cell r="D6369" t="str">
            <v>Yelm0</v>
          </cell>
          <cell r="E6369">
            <v>0</v>
          </cell>
        </row>
        <row r="6370">
          <cell r="D6370" t="str">
            <v>Yelm0</v>
          </cell>
          <cell r="E6370">
            <v>0</v>
          </cell>
        </row>
        <row r="6371">
          <cell r="D6371" t="str">
            <v>Yelm0</v>
          </cell>
          <cell r="E6371">
            <v>0</v>
          </cell>
        </row>
        <row r="6372">
          <cell r="D6372" t="str">
            <v>Yelm0</v>
          </cell>
          <cell r="E6372">
            <v>0</v>
          </cell>
        </row>
        <row r="6373">
          <cell r="D6373" t="str">
            <v>Yelm0</v>
          </cell>
          <cell r="E6373">
            <v>0</v>
          </cell>
        </row>
        <row r="6374">
          <cell r="D6374" t="str">
            <v>Yelm0</v>
          </cell>
          <cell r="E6374">
            <v>0</v>
          </cell>
        </row>
        <row r="6375">
          <cell r="D6375" t="str">
            <v>Yelm0</v>
          </cell>
          <cell r="E6375">
            <v>0</v>
          </cell>
        </row>
        <row r="6376">
          <cell r="D6376" t="str">
            <v>Yelm0</v>
          </cell>
          <cell r="E6376">
            <v>0</v>
          </cell>
        </row>
        <row r="6377">
          <cell r="D6377" t="str">
            <v>Yelm0</v>
          </cell>
          <cell r="E6377">
            <v>0</v>
          </cell>
        </row>
        <row r="6378">
          <cell r="D6378" t="str">
            <v>Yelm0</v>
          </cell>
          <cell r="E6378">
            <v>0</v>
          </cell>
        </row>
        <row r="6379">
          <cell r="D6379" t="str">
            <v>Yelm0</v>
          </cell>
          <cell r="E6379">
            <v>0</v>
          </cell>
        </row>
        <row r="6380">
          <cell r="D6380" t="str">
            <v>Yelm0</v>
          </cell>
          <cell r="E6380">
            <v>0</v>
          </cell>
        </row>
        <row r="6381">
          <cell r="D6381" t="str">
            <v>Yelm0</v>
          </cell>
          <cell r="E6381">
            <v>0</v>
          </cell>
        </row>
        <row r="6382">
          <cell r="D6382" t="str">
            <v>Yelm0</v>
          </cell>
          <cell r="E6382">
            <v>0</v>
          </cell>
        </row>
        <row r="6383">
          <cell r="D6383" t="str">
            <v>Yelm0</v>
          </cell>
          <cell r="E6383">
            <v>0</v>
          </cell>
        </row>
        <row r="6384">
          <cell r="D6384" t="str">
            <v>Yelm0</v>
          </cell>
          <cell r="E6384">
            <v>0</v>
          </cell>
        </row>
        <row r="6385">
          <cell r="D6385" t="str">
            <v>Yelm0</v>
          </cell>
          <cell r="E6385">
            <v>0</v>
          </cell>
        </row>
        <row r="6386">
          <cell r="D6386" t="str">
            <v>Yelm0</v>
          </cell>
          <cell r="E6386">
            <v>0</v>
          </cell>
        </row>
        <row r="6387">
          <cell r="D6387" t="str">
            <v>Yelm0</v>
          </cell>
          <cell r="E6387">
            <v>0</v>
          </cell>
        </row>
        <row r="6388">
          <cell r="D6388" t="str">
            <v>Yelm0</v>
          </cell>
          <cell r="E6388">
            <v>0</v>
          </cell>
        </row>
        <row r="6389">
          <cell r="D6389" t="str">
            <v>Yelm0</v>
          </cell>
          <cell r="E6389">
            <v>0</v>
          </cell>
        </row>
        <row r="6390">
          <cell r="D6390" t="str">
            <v>Yelm0</v>
          </cell>
          <cell r="E6390">
            <v>0</v>
          </cell>
        </row>
        <row r="6391">
          <cell r="D6391" t="str">
            <v>Yelm0</v>
          </cell>
          <cell r="E6391">
            <v>0</v>
          </cell>
        </row>
        <row r="6392">
          <cell r="D6392" t="str">
            <v>Yelm0</v>
          </cell>
          <cell r="E6392">
            <v>0</v>
          </cell>
        </row>
        <row r="6393">
          <cell r="D6393" t="str">
            <v>Yelm0</v>
          </cell>
          <cell r="E6393">
            <v>0</v>
          </cell>
        </row>
        <row r="6394">
          <cell r="D6394" t="str">
            <v>Yelm0</v>
          </cell>
          <cell r="E6394">
            <v>0</v>
          </cell>
        </row>
        <row r="6395">
          <cell r="D6395" t="str">
            <v>Yelm0</v>
          </cell>
          <cell r="E6395">
            <v>0</v>
          </cell>
        </row>
        <row r="6396">
          <cell r="D6396" t="str">
            <v>Yelm0</v>
          </cell>
          <cell r="E6396">
            <v>0</v>
          </cell>
        </row>
        <row r="6397">
          <cell r="D6397" t="str">
            <v>Yelm0</v>
          </cell>
          <cell r="E6397">
            <v>0</v>
          </cell>
        </row>
        <row r="6398">
          <cell r="D6398" t="str">
            <v>Yelm0</v>
          </cell>
          <cell r="E6398">
            <v>0</v>
          </cell>
        </row>
        <row r="6399">
          <cell r="D6399" t="str">
            <v>Yelm0</v>
          </cell>
          <cell r="E6399">
            <v>0</v>
          </cell>
        </row>
        <row r="6400">
          <cell r="D6400" t="str">
            <v>Yelm0</v>
          </cell>
          <cell r="E6400">
            <v>0</v>
          </cell>
        </row>
        <row r="6401">
          <cell r="D6401" t="str">
            <v>Yelm0</v>
          </cell>
          <cell r="E6401">
            <v>0</v>
          </cell>
        </row>
        <row r="6402">
          <cell r="D6402" t="str">
            <v>Yelm0</v>
          </cell>
          <cell r="E6402">
            <v>0</v>
          </cell>
        </row>
        <row r="6403">
          <cell r="D6403" t="str">
            <v>Yelm0</v>
          </cell>
          <cell r="E6403">
            <v>0</v>
          </cell>
        </row>
        <row r="6404">
          <cell r="D6404" t="str">
            <v>Yelm0</v>
          </cell>
          <cell r="E6404">
            <v>0</v>
          </cell>
        </row>
        <row r="6405">
          <cell r="D6405" t="str">
            <v>Yelm0</v>
          </cell>
          <cell r="E6405">
            <v>0</v>
          </cell>
        </row>
        <row r="6406">
          <cell r="D6406" t="str">
            <v>Yelm0</v>
          </cell>
          <cell r="E6406">
            <v>0</v>
          </cell>
        </row>
        <row r="6407">
          <cell r="D6407" t="str">
            <v>Yelm0</v>
          </cell>
          <cell r="E6407">
            <v>0</v>
          </cell>
        </row>
        <row r="6408">
          <cell r="D6408" t="str">
            <v>Yelm0</v>
          </cell>
          <cell r="E6408">
            <v>0</v>
          </cell>
        </row>
        <row r="6409">
          <cell r="D6409" t="str">
            <v>Yelm0</v>
          </cell>
          <cell r="E6409">
            <v>0</v>
          </cell>
        </row>
        <row r="6410">
          <cell r="D6410" t="str">
            <v>Yelm0</v>
          </cell>
          <cell r="E6410">
            <v>0</v>
          </cell>
        </row>
        <row r="6411">
          <cell r="D6411" t="str">
            <v>Yelm0</v>
          </cell>
          <cell r="E6411">
            <v>0</v>
          </cell>
        </row>
        <row r="6412">
          <cell r="D6412" t="str">
            <v>Yelm0</v>
          </cell>
          <cell r="E6412">
            <v>0</v>
          </cell>
        </row>
        <row r="6413">
          <cell r="D6413" t="str">
            <v>Yelm0</v>
          </cell>
          <cell r="E6413">
            <v>0</v>
          </cell>
        </row>
        <row r="6414">
          <cell r="D6414" t="str">
            <v>Yelm0</v>
          </cell>
          <cell r="E6414">
            <v>0</v>
          </cell>
        </row>
        <row r="6415">
          <cell r="D6415" t="str">
            <v>Yelm0</v>
          </cell>
          <cell r="E6415">
            <v>0</v>
          </cell>
        </row>
        <row r="6416">
          <cell r="D6416" t="str">
            <v>Yelm0</v>
          </cell>
          <cell r="E6416">
            <v>0</v>
          </cell>
        </row>
        <row r="6417">
          <cell r="D6417" t="str">
            <v>Yelm0</v>
          </cell>
          <cell r="E6417">
            <v>0</v>
          </cell>
        </row>
        <row r="6418">
          <cell r="D6418" t="str">
            <v>Yelm0</v>
          </cell>
          <cell r="E6418">
            <v>0</v>
          </cell>
        </row>
        <row r="6419">
          <cell r="D6419" t="str">
            <v>Yelm0</v>
          </cell>
          <cell r="E6419">
            <v>0</v>
          </cell>
        </row>
        <row r="6420">
          <cell r="D6420" t="str">
            <v>Yelm0</v>
          </cell>
          <cell r="E6420">
            <v>0</v>
          </cell>
        </row>
        <row r="6421">
          <cell r="D6421" t="str">
            <v>Yelm0</v>
          </cell>
          <cell r="E6421">
            <v>0</v>
          </cell>
        </row>
        <row r="6422">
          <cell r="D6422" t="str">
            <v>Yelm0</v>
          </cell>
          <cell r="E6422">
            <v>0</v>
          </cell>
        </row>
        <row r="6423">
          <cell r="D6423" t="str">
            <v>Yelm0</v>
          </cell>
          <cell r="E6423">
            <v>0</v>
          </cell>
        </row>
        <row r="6424">
          <cell r="D6424" t="str">
            <v>Yelm0</v>
          </cell>
          <cell r="E6424">
            <v>0</v>
          </cell>
        </row>
        <row r="6425">
          <cell r="D6425" t="str">
            <v>Yelm0</v>
          </cell>
          <cell r="E6425">
            <v>0</v>
          </cell>
        </row>
        <row r="6426">
          <cell r="D6426" t="str">
            <v>Yelm0</v>
          </cell>
          <cell r="E6426">
            <v>0</v>
          </cell>
        </row>
        <row r="6427">
          <cell r="D6427" t="str">
            <v>Yelm0</v>
          </cell>
          <cell r="E6427">
            <v>0</v>
          </cell>
        </row>
        <row r="6428">
          <cell r="D6428" t="str">
            <v>Yelm0</v>
          </cell>
          <cell r="E6428">
            <v>0</v>
          </cell>
        </row>
        <row r="6429">
          <cell r="D6429" t="str">
            <v>Yelm0</v>
          </cell>
          <cell r="E6429">
            <v>0</v>
          </cell>
        </row>
        <row r="6430">
          <cell r="D6430" t="str">
            <v>Yelm0</v>
          </cell>
          <cell r="E6430">
            <v>0</v>
          </cell>
        </row>
        <row r="6431">
          <cell r="D6431" t="str">
            <v>Yelm0</v>
          </cell>
          <cell r="E6431">
            <v>0</v>
          </cell>
        </row>
        <row r="6432">
          <cell r="D6432" t="str">
            <v>Yelm0</v>
          </cell>
          <cell r="E6432">
            <v>0</v>
          </cell>
        </row>
        <row r="6433">
          <cell r="D6433" t="str">
            <v>Yelm0</v>
          </cell>
          <cell r="E6433">
            <v>0</v>
          </cell>
        </row>
        <row r="6434">
          <cell r="D6434" t="str">
            <v>Yelm0</v>
          </cell>
          <cell r="E6434">
            <v>0</v>
          </cell>
        </row>
        <row r="6435">
          <cell r="D6435" t="str">
            <v>Yelm0</v>
          </cell>
          <cell r="E6435">
            <v>0</v>
          </cell>
        </row>
        <row r="6436">
          <cell r="D6436" t="str">
            <v>Yelm0</v>
          </cell>
          <cell r="E6436">
            <v>0</v>
          </cell>
        </row>
        <row r="6437">
          <cell r="D6437" t="str">
            <v>Yelm0</v>
          </cell>
          <cell r="E6437">
            <v>0</v>
          </cell>
        </row>
        <row r="6438">
          <cell r="D6438" t="str">
            <v>Yelm0</v>
          </cell>
          <cell r="E6438">
            <v>0</v>
          </cell>
        </row>
        <row r="6439">
          <cell r="D6439" t="str">
            <v>Yelm0</v>
          </cell>
          <cell r="E6439">
            <v>0</v>
          </cell>
        </row>
        <row r="6440">
          <cell r="D6440" t="str">
            <v>Yelm0</v>
          </cell>
          <cell r="E6440">
            <v>0</v>
          </cell>
        </row>
        <row r="6441">
          <cell r="D6441" t="str">
            <v>Yelm0</v>
          </cell>
          <cell r="E6441">
            <v>0</v>
          </cell>
        </row>
        <row r="6442">
          <cell r="D6442" t="str">
            <v>Yelm0</v>
          </cell>
          <cell r="E6442">
            <v>0</v>
          </cell>
        </row>
        <row r="6443">
          <cell r="D6443" t="str">
            <v>Yelm0</v>
          </cell>
          <cell r="E6443">
            <v>0</v>
          </cell>
        </row>
        <row r="6444">
          <cell r="D6444" t="str">
            <v>Yelm0</v>
          </cell>
          <cell r="E6444">
            <v>0</v>
          </cell>
        </row>
        <row r="6445">
          <cell r="D6445" t="str">
            <v>Yelm0</v>
          </cell>
          <cell r="E6445">
            <v>0</v>
          </cell>
        </row>
        <row r="6446">
          <cell r="D6446" t="str">
            <v>Yelm0</v>
          </cell>
          <cell r="E6446">
            <v>0</v>
          </cell>
        </row>
        <row r="6447">
          <cell r="D6447" t="str">
            <v>Yelm0</v>
          </cell>
          <cell r="E6447">
            <v>0</v>
          </cell>
        </row>
        <row r="6448">
          <cell r="D6448" t="str">
            <v>Yelm0</v>
          </cell>
          <cell r="E6448">
            <v>0</v>
          </cell>
        </row>
        <row r="6449">
          <cell r="D6449" t="str">
            <v>Yelm0</v>
          </cell>
          <cell r="E6449">
            <v>0</v>
          </cell>
        </row>
        <row r="6450">
          <cell r="D6450" t="str">
            <v>Yelm0</v>
          </cell>
          <cell r="E6450">
            <v>0</v>
          </cell>
        </row>
        <row r="6451">
          <cell r="D6451" t="str">
            <v>Yelm0</v>
          </cell>
          <cell r="E6451">
            <v>0</v>
          </cell>
        </row>
        <row r="6452">
          <cell r="D6452" t="str">
            <v>Yelm0</v>
          </cell>
          <cell r="E6452">
            <v>0</v>
          </cell>
        </row>
        <row r="6453">
          <cell r="D6453" t="str">
            <v>Yelm0</v>
          </cell>
          <cell r="E6453">
            <v>0</v>
          </cell>
        </row>
        <row r="6454">
          <cell r="D6454" t="str">
            <v>Yelm0</v>
          </cell>
          <cell r="E6454">
            <v>0</v>
          </cell>
        </row>
        <row r="6455">
          <cell r="D6455" t="str">
            <v>Yelm0</v>
          </cell>
          <cell r="E6455">
            <v>0</v>
          </cell>
        </row>
        <row r="6456">
          <cell r="D6456" t="str">
            <v>Yelm0</v>
          </cell>
          <cell r="E6456">
            <v>0</v>
          </cell>
        </row>
        <row r="6457">
          <cell r="D6457" t="str">
            <v>Yelm0</v>
          </cell>
          <cell r="E6457">
            <v>0</v>
          </cell>
        </row>
        <row r="6458">
          <cell r="D6458" t="str">
            <v>Yelm0</v>
          </cell>
          <cell r="E6458">
            <v>0</v>
          </cell>
        </row>
        <row r="6459">
          <cell r="D6459" t="str">
            <v>Yelm0</v>
          </cell>
          <cell r="E6459">
            <v>0</v>
          </cell>
        </row>
        <row r="6460">
          <cell r="D6460" t="str">
            <v>Yelm0</v>
          </cell>
          <cell r="E6460">
            <v>0</v>
          </cell>
        </row>
        <row r="6461">
          <cell r="D6461" t="str">
            <v>Yelm0</v>
          </cell>
          <cell r="E6461">
            <v>0</v>
          </cell>
        </row>
        <row r="6462">
          <cell r="D6462" t="str">
            <v>Yelm0</v>
          </cell>
          <cell r="E6462">
            <v>0</v>
          </cell>
        </row>
        <row r="6463">
          <cell r="D6463" t="str">
            <v>Yelm0</v>
          </cell>
          <cell r="E6463">
            <v>0</v>
          </cell>
        </row>
        <row r="6464">
          <cell r="D6464" t="str">
            <v>Yelm0</v>
          </cell>
          <cell r="E6464">
            <v>0</v>
          </cell>
        </row>
        <row r="6465">
          <cell r="D6465" t="str">
            <v>Yelm0</v>
          </cell>
          <cell r="E6465">
            <v>0</v>
          </cell>
        </row>
        <row r="6466">
          <cell r="D6466" t="str">
            <v>Yelm0</v>
          </cell>
          <cell r="E6466">
            <v>0</v>
          </cell>
        </row>
        <row r="6467">
          <cell r="D6467" t="str">
            <v>Yelm0</v>
          </cell>
          <cell r="E6467">
            <v>0</v>
          </cell>
        </row>
        <row r="6468">
          <cell r="D6468" t="str">
            <v>Yelm0</v>
          </cell>
          <cell r="E6468">
            <v>0</v>
          </cell>
        </row>
        <row r="6469">
          <cell r="D6469" t="str">
            <v>Yelm0</v>
          </cell>
          <cell r="E6469">
            <v>0</v>
          </cell>
        </row>
        <row r="6470">
          <cell r="D6470" t="str">
            <v>Yelm0</v>
          </cell>
          <cell r="E6470">
            <v>0</v>
          </cell>
        </row>
        <row r="6471">
          <cell r="D6471" t="str">
            <v>Yelm0</v>
          </cell>
          <cell r="E6471">
            <v>0</v>
          </cell>
        </row>
        <row r="6472">
          <cell r="D6472" t="str">
            <v>Yelm0</v>
          </cell>
          <cell r="E6472">
            <v>0</v>
          </cell>
        </row>
        <row r="6473">
          <cell r="D6473" t="str">
            <v>Yelm0</v>
          </cell>
          <cell r="E6473">
            <v>0</v>
          </cell>
        </row>
        <row r="6474">
          <cell r="D6474" t="str">
            <v>Yelm0</v>
          </cell>
          <cell r="E6474">
            <v>0</v>
          </cell>
        </row>
        <row r="6475">
          <cell r="D6475" t="str">
            <v>Yelm0</v>
          </cell>
          <cell r="E6475">
            <v>0</v>
          </cell>
        </row>
        <row r="6476">
          <cell r="D6476" t="str">
            <v>Yelm0</v>
          </cell>
          <cell r="E6476">
            <v>0</v>
          </cell>
        </row>
        <row r="6477">
          <cell r="D6477" t="str">
            <v>Yelm0</v>
          </cell>
          <cell r="E6477">
            <v>0</v>
          </cell>
        </row>
        <row r="6478">
          <cell r="D6478" t="str">
            <v>Yelm0</v>
          </cell>
          <cell r="E6478">
            <v>0</v>
          </cell>
        </row>
        <row r="6479">
          <cell r="D6479" t="str">
            <v>Yelm0</v>
          </cell>
          <cell r="E6479">
            <v>0</v>
          </cell>
        </row>
        <row r="6480">
          <cell r="D6480" t="str">
            <v>Yelm0</v>
          </cell>
          <cell r="E6480">
            <v>0</v>
          </cell>
        </row>
        <row r="6481">
          <cell r="D6481" t="str">
            <v>Yelm0</v>
          </cell>
          <cell r="E6481">
            <v>0</v>
          </cell>
        </row>
        <row r="6482">
          <cell r="D6482" t="str">
            <v>Yelm0</v>
          </cell>
          <cell r="E6482">
            <v>0</v>
          </cell>
        </row>
        <row r="6483">
          <cell r="D6483" t="str">
            <v>Yelm0</v>
          </cell>
          <cell r="E6483">
            <v>0</v>
          </cell>
        </row>
        <row r="6484">
          <cell r="D6484" t="str">
            <v>Yelm0</v>
          </cell>
          <cell r="E6484">
            <v>0</v>
          </cell>
        </row>
        <row r="6485">
          <cell r="D6485" t="str">
            <v>Yelm0</v>
          </cell>
          <cell r="E6485">
            <v>0</v>
          </cell>
        </row>
        <row r="6486">
          <cell r="D6486" t="str">
            <v>Yelm0</v>
          </cell>
          <cell r="E6486">
            <v>0</v>
          </cell>
        </row>
        <row r="6487">
          <cell r="D6487" t="str">
            <v>Yelm0</v>
          </cell>
          <cell r="E6487">
            <v>0</v>
          </cell>
        </row>
        <row r="6488">
          <cell r="D6488" t="str">
            <v>Yelm0</v>
          </cell>
          <cell r="E6488">
            <v>0</v>
          </cell>
        </row>
        <row r="6489">
          <cell r="D6489" t="str">
            <v>Yelm0</v>
          </cell>
          <cell r="E6489">
            <v>0</v>
          </cell>
        </row>
        <row r="6490">
          <cell r="D6490" t="str">
            <v>Yelm0</v>
          </cell>
          <cell r="E6490">
            <v>0</v>
          </cell>
        </row>
        <row r="6491">
          <cell r="D6491" t="str">
            <v>Yelm0</v>
          </cell>
          <cell r="E6491">
            <v>0</v>
          </cell>
        </row>
        <row r="6492">
          <cell r="D6492" t="str">
            <v>Yelm0</v>
          </cell>
          <cell r="E6492">
            <v>0</v>
          </cell>
        </row>
        <row r="6493">
          <cell r="D6493" t="str">
            <v>Yelm0</v>
          </cell>
          <cell r="E6493">
            <v>0</v>
          </cell>
        </row>
        <row r="6494">
          <cell r="D6494" t="str">
            <v>Yelm0</v>
          </cell>
          <cell r="E6494">
            <v>0</v>
          </cell>
        </row>
        <row r="6495">
          <cell r="D6495" t="str">
            <v>Yelm0</v>
          </cell>
          <cell r="E6495">
            <v>0</v>
          </cell>
        </row>
        <row r="6496">
          <cell r="D6496" t="str">
            <v>Yelm0</v>
          </cell>
          <cell r="E6496">
            <v>0</v>
          </cell>
        </row>
        <row r="6497">
          <cell r="D6497" t="str">
            <v>Yelm0</v>
          </cell>
          <cell r="E6497">
            <v>0</v>
          </cell>
        </row>
        <row r="6498">
          <cell r="D6498" t="str">
            <v>Yelm0</v>
          </cell>
          <cell r="E6498">
            <v>0</v>
          </cell>
        </row>
        <row r="6499">
          <cell r="D6499" t="str">
            <v>Yelm0</v>
          </cell>
          <cell r="E6499">
            <v>0</v>
          </cell>
        </row>
        <row r="6500">
          <cell r="D6500" t="str">
            <v>Yelm0</v>
          </cell>
          <cell r="E6500">
            <v>0</v>
          </cell>
        </row>
        <row r="6501">
          <cell r="D6501" t="str">
            <v>Yelm0</v>
          </cell>
          <cell r="E6501">
            <v>0</v>
          </cell>
        </row>
        <row r="6502">
          <cell r="D6502" t="str">
            <v>Yelm0</v>
          </cell>
          <cell r="E6502">
            <v>0</v>
          </cell>
        </row>
        <row r="6503">
          <cell r="D6503" t="str">
            <v>Yelm0</v>
          </cell>
          <cell r="E6503">
            <v>0</v>
          </cell>
        </row>
        <row r="6504">
          <cell r="D6504" t="str">
            <v>Yelm0</v>
          </cell>
          <cell r="E6504">
            <v>0</v>
          </cell>
        </row>
        <row r="6505">
          <cell r="D6505" t="str">
            <v>Yelm0</v>
          </cell>
          <cell r="E6505">
            <v>0</v>
          </cell>
        </row>
        <row r="6506">
          <cell r="D6506" t="str">
            <v>Yelm0</v>
          </cell>
          <cell r="E6506">
            <v>0</v>
          </cell>
        </row>
        <row r="6507">
          <cell r="D6507" t="str">
            <v>Yelm0</v>
          </cell>
          <cell r="E6507">
            <v>0</v>
          </cell>
        </row>
        <row r="6508">
          <cell r="D6508" t="str">
            <v>Yelm0</v>
          </cell>
          <cell r="E6508">
            <v>0</v>
          </cell>
        </row>
        <row r="6509">
          <cell r="D6509" t="str">
            <v>Yelm0</v>
          </cell>
          <cell r="E6509">
            <v>0</v>
          </cell>
        </row>
        <row r="6510">
          <cell r="D6510" t="str">
            <v>Yelm0</v>
          </cell>
          <cell r="E6510">
            <v>0</v>
          </cell>
        </row>
        <row r="6511">
          <cell r="D6511" t="str">
            <v>Yelm0</v>
          </cell>
          <cell r="E6511">
            <v>0</v>
          </cell>
        </row>
        <row r="6512">
          <cell r="D6512" t="str">
            <v>Yelm0</v>
          </cell>
          <cell r="E6512">
            <v>0</v>
          </cell>
        </row>
        <row r="6513">
          <cell r="D6513" t="str">
            <v>Yelm0</v>
          </cell>
          <cell r="E6513">
            <v>0</v>
          </cell>
        </row>
        <row r="6514">
          <cell r="D6514" t="str">
            <v>Yelm0</v>
          </cell>
          <cell r="E6514">
            <v>0</v>
          </cell>
        </row>
        <row r="6515">
          <cell r="D6515" t="str">
            <v>Yelm0</v>
          </cell>
          <cell r="E6515">
            <v>0</v>
          </cell>
        </row>
        <row r="6516">
          <cell r="D6516" t="str">
            <v>Yelm0</v>
          </cell>
          <cell r="E6516">
            <v>0</v>
          </cell>
        </row>
        <row r="6517">
          <cell r="D6517" t="str">
            <v>Yelm0</v>
          </cell>
          <cell r="E6517">
            <v>0</v>
          </cell>
        </row>
        <row r="6518">
          <cell r="D6518" t="str">
            <v>Yelm0</v>
          </cell>
          <cell r="E6518">
            <v>0</v>
          </cell>
        </row>
        <row r="6519">
          <cell r="D6519" t="str">
            <v>Yelm0</v>
          </cell>
          <cell r="E6519">
            <v>0</v>
          </cell>
        </row>
        <row r="6520">
          <cell r="D6520" t="str">
            <v>Yelm0</v>
          </cell>
          <cell r="E6520">
            <v>0</v>
          </cell>
        </row>
        <row r="6521">
          <cell r="D6521" t="str">
            <v>Yelm0</v>
          </cell>
          <cell r="E6521">
            <v>0</v>
          </cell>
        </row>
        <row r="6522">
          <cell r="D6522" t="str">
            <v>Yelm0</v>
          </cell>
          <cell r="E6522">
            <v>0</v>
          </cell>
        </row>
        <row r="6523">
          <cell r="D6523" t="str">
            <v>Yelm0</v>
          </cell>
          <cell r="E6523">
            <v>0</v>
          </cell>
        </row>
        <row r="6524">
          <cell r="D6524" t="str">
            <v>Yelm0</v>
          </cell>
          <cell r="E6524">
            <v>0</v>
          </cell>
        </row>
        <row r="6525">
          <cell r="D6525" t="str">
            <v>Yelm0</v>
          </cell>
          <cell r="E6525">
            <v>0</v>
          </cell>
        </row>
        <row r="6526">
          <cell r="D6526" t="str">
            <v>Yelm0</v>
          </cell>
          <cell r="E6526">
            <v>0</v>
          </cell>
        </row>
        <row r="6527">
          <cell r="D6527" t="str">
            <v>Yelm0</v>
          </cell>
          <cell r="E6527">
            <v>0</v>
          </cell>
        </row>
        <row r="6528">
          <cell r="D6528" t="str">
            <v>Yelm0</v>
          </cell>
          <cell r="E6528">
            <v>0</v>
          </cell>
        </row>
        <row r="6529">
          <cell r="D6529" t="str">
            <v>Yelm0</v>
          </cell>
          <cell r="E6529">
            <v>0</v>
          </cell>
        </row>
        <row r="6530">
          <cell r="D6530" t="str">
            <v>Yelm0</v>
          </cell>
          <cell r="E6530">
            <v>0</v>
          </cell>
        </row>
        <row r="6531">
          <cell r="D6531" t="str">
            <v>Yelm0</v>
          </cell>
          <cell r="E6531">
            <v>0</v>
          </cell>
        </row>
        <row r="6532">
          <cell r="D6532" t="str">
            <v>Yelm0</v>
          </cell>
          <cell r="E6532">
            <v>0</v>
          </cell>
        </row>
        <row r="6533">
          <cell r="D6533" t="str">
            <v>Yelm0</v>
          </cell>
          <cell r="E6533">
            <v>0</v>
          </cell>
        </row>
        <row r="6534">
          <cell r="D6534" t="str">
            <v>Yelm0</v>
          </cell>
          <cell r="E6534">
            <v>0</v>
          </cell>
        </row>
        <row r="6535">
          <cell r="D6535" t="str">
            <v>Yelm0</v>
          </cell>
          <cell r="E6535">
            <v>0</v>
          </cell>
        </row>
        <row r="6536">
          <cell r="D6536" t="str">
            <v>Yelm0</v>
          </cell>
          <cell r="E6536">
            <v>0</v>
          </cell>
        </row>
        <row r="6537">
          <cell r="D6537" t="str">
            <v>Yelm0</v>
          </cell>
          <cell r="E6537">
            <v>0</v>
          </cell>
        </row>
        <row r="6538">
          <cell r="D6538" t="str">
            <v>Yelm0</v>
          </cell>
          <cell r="E6538">
            <v>0</v>
          </cell>
        </row>
        <row r="6539">
          <cell r="D6539" t="str">
            <v>Yelm0</v>
          </cell>
          <cell r="E6539">
            <v>0</v>
          </cell>
        </row>
        <row r="6540">
          <cell r="D6540" t="str">
            <v>Yelm0</v>
          </cell>
          <cell r="E6540">
            <v>0</v>
          </cell>
        </row>
        <row r="6541">
          <cell r="D6541" t="str">
            <v>Yelm0</v>
          </cell>
          <cell r="E6541">
            <v>0</v>
          </cell>
        </row>
        <row r="6542">
          <cell r="D6542" t="str">
            <v>Yelm0</v>
          </cell>
          <cell r="E6542">
            <v>0</v>
          </cell>
        </row>
        <row r="6543">
          <cell r="D6543" t="str">
            <v>Yelm0</v>
          </cell>
          <cell r="E6543">
            <v>0</v>
          </cell>
        </row>
        <row r="6544">
          <cell r="D6544" t="str">
            <v>Yelm0</v>
          </cell>
          <cell r="E6544">
            <v>0</v>
          </cell>
        </row>
        <row r="6545">
          <cell r="D6545" t="str">
            <v>Yelm0</v>
          </cell>
          <cell r="E6545">
            <v>0</v>
          </cell>
        </row>
        <row r="6546">
          <cell r="D6546" t="str">
            <v>Yelm0</v>
          </cell>
          <cell r="E6546">
            <v>0</v>
          </cell>
        </row>
        <row r="6547">
          <cell r="D6547" t="str">
            <v>Yelm0</v>
          </cell>
          <cell r="E6547">
            <v>0</v>
          </cell>
        </row>
        <row r="6548">
          <cell r="D6548" t="str">
            <v>Yelm0</v>
          </cell>
          <cell r="E6548">
            <v>0</v>
          </cell>
        </row>
        <row r="6549">
          <cell r="D6549" t="str">
            <v>Yelm0</v>
          </cell>
          <cell r="E6549">
            <v>0</v>
          </cell>
        </row>
        <row r="6550">
          <cell r="D6550" t="str">
            <v>Yelm0</v>
          </cell>
          <cell r="E6550">
            <v>0</v>
          </cell>
        </row>
        <row r="6551">
          <cell r="D6551" t="str">
            <v>Yelm0</v>
          </cell>
          <cell r="E6551">
            <v>0</v>
          </cell>
        </row>
        <row r="6552">
          <cell r="D6552" t="str">
            <v>Yelm0</v>
          </cell>
          <cell r="E6552">
            <v>0</v>
          </cell>
        </row>
        <row r="6553">
          <cell r="D6553" t="str">
            <v>Yelm0</v>
          </cell>
          <cell r="E6553">
            <v>0</v>
          </cell>
        </row>
        <row r="6554">
          <cell r="D6554" t="str">
            <v>Yelm0</v>
          </cell>
          <cell r="E6554">
            <v>0</v>
          </cell>
        </row>
        <row r="6555">
          <cell r="D6555" t="str">
            <v>Yelm0</v>
          </cell>
          <cell r="E6555">
            <v>0</v>
          </cell>
        </row>
        <row r="6556">
          <cell r="D6556" t="str">
            <v>Yelm0</v>
          </cell>
          <cell r="E6556">
            <v>0</v>
          </cell>
        </row>
        <row r="6557">
          <cell r="D6557" t="str">
            <v>Yelm0</v>
          </cell>
          <cell r="E6557">
            <v>0</v>
          </cell>
        </row>
        <row r="6558">
          <cell r="D6558" t="str">
            <v>Yelm0</v>
          </cell>
          <cell r="E6558">
            <v>0</v>
          </cell>
        </row>
        <row r="6559">
          <cell r="D6559" t="str">
            <v>Yelm0</v>
          </cell>
          <cell r="E6559">
            <v>0</v>
          </cell>
        </row>
        <row r="6560">
          <cell r="D6560" t="str">
            <v>Yelm0</v>
          </cell>
          <cell r="E6560">
            <v>0</v>
          </cell>
        </row>
        <row r="6561">
          <cell r="D6561" t="str">
            <v>Yelm0</v>
          </cell>
          <cell r="E6561">
            <v>0</v>
          </cell>
        </row>
        <row r="6562">
          <cell r="D6562" t="str">
            <v>Yelm0</v>
          </cell>
          <cell r="E6562">
            <v>0</v>
          </cell>
        </row>
        <row r="6563">
          <cell r="D6563" t="str">
            <v>Yelm0</v>
          </cell>
          <cell r="E6563">
            <v>0</v>
          </cell>
        </row>
        <row r="6564">
          <cell r="D6564" t="str">
            <v>Yelm0</v>
          </cell>
          <cell r="E6564">
            <v>0</v>
          </cell>
        </row>
        <row r="6565">
          <cell r="D6565" t="str">
            <v>Yelm0</v>
          </cell>
          <cell r="E6565">
            <v>0</v>
          </cell>
        </row>
        <row r="6566">
          <cell r="D6566" t="str">
            <v>Yelm0</v>
          </cell>
          <cell r="E6566">
            <v>0</v>
          </cell>
        </row>
        <row r="6567">
          <cell r="D6567" t="str">
            <v>Yelm0</v>
          </cell>
          <cell r="E6567">
            <v>0</v>
          </cell>
        </row>
        <row r="6568">
          <cell r="D6568" t="str">
            <v>Yelm0</v>
          </cell>
          <cell r="E6568">
            <v>0</v>
          </cell>
        </row>
        <row r="6569">
          <cell r="D6569" t="str">
            <v>Yelm0</v>
          </cell>
          <cell r="E6569">
            <v>0</v>
          </cell>
        </row>
        <row r="6570">
          <cell r="D6570" t="str">
            <v>Yelm0</v>
          </cell>
          <cell r="E6570">
            <v>0</v>
          </cell>
        </row>
        <row r="6571">
          <cell r="D6571" t="str">
            <v>Yelm0</v>
          </cell>
          <cell r="E6571">
            <v>0</v>
          </cell>
        </row>
        <row r="6572">
          <cell r="D6572" t="str">
            <v>Yelm0</v>
          </cell>
          <cell r="E6572">
            <v>0</v>
          </cell>
        </row>
        <row r="6573">
          <cell r="D6573" t="str">
            <v>Yelm0</v>
          </cell>
          <cell r="E6573">
            <v>0</v>
          </cell>
        </row>
        <row r="6574">
          <cell r="D6574" t="str">
            <v>Yelm0</v>
          </cell>
          <cell r="E6574">
            <v>0</v>
          </cell>
        </row>
        <row r="6575">
          <cell r="D6575" t="str">
            <v>Yelm0</v>
          </cell>
          <cell r="E6575">
            <v>0</v>
          </cell>
        </row>
        <row r="6576">
          <cell r="D6576" t="str">
            <v>Yelm0</v>
          </cell>
          <cell r="E6576">
            <v>0</v>
          </cell>
        </row>
        <row r="6577">
          <cell r="D6577" t="str">
            <v>Yelm0</v>
          </cell>
          <cell r="E6577">
            <v>0</v>
          </cell>
        </row>
        <row r="6578">
          <cell r="D6578" t="str">
            <v>Yelm0</v>
          </cell>
          <cell r="E6578">
            <v>0</v>
          </cell>
        </row>
        <row r="6579">
          <cell r="D6579" t="str">
            <v>Yelm0</v>
          </cell>
          <cell r="E6579">
            <v>0</v>
          </cell>
        </row>
        <row r="6580">
          <cell r="D6580" t="str">
            <v>Yelm0</v>
          </cell>
          <cell r="E6580">
            <v>0</v>
          </cell>
        </row>
        <row r="6581">
          <cell r="D6581" t="str">
            <v>Yelm0</v>
          </cell>
          <cell r="E6581">
            <v>0</v>
          </cell>
        </row>
        <row r="6582">
          <cell r="D6582" t="str">
            <v>Yelm0</v>
          </cell>
          <cell r="E6582">
            <v>0</v>
          </cell>
        </row>
        <row r="6583">
          <cell r="D6583" t="str">
            <v>Yelm0</v>
          </cell>
          <cell r="E6583">
            <v>0</v>
          </cell>
        </row>
        <row r="6584">
          <cell r="D6584" t="str">
            <v>Yelm0</v>
          </cell>
          <cell r="E6584">
            <v>0</v>
          </cell>
        </row>
        <row r="6585">
          <cell r="D6585" t="str">
            <v>Yelm0</v>
          </cell>
          <cell r="E6585">
            <v>0</v>
          </cell>
        </row>
        <row r="6586">
          <cell r="D6586" t="str">
            <v>Yelm0</v>
          </cell>
          <cell r="E6586">
            <v>0</v>
          </cell>
        </row>
        <row r="6587">
          <cell r="D6587" t="str">
            <v>Yelm0</v>
          </cell>
          <cell r="E6587">
            <v>0</v>
          </cell>
        </row>
        <row r="6588">
          <cell r="D6588" t="str">
            <v>Yelm0</v>
          </cell>
          <cell r="E6588">
            <v>0</v>
          </cell>
        </row>
        <row r="6589">
          <cell r="D6589" t="str">
            <v>Yelm0</v>
          </cell>
          <cell r="E6589">
            <v>0</v>
          </cell>
        </row>
        <row r="6590">
          <cell r="D6590" t="str">
            <v>Yelm0</v>
          </cell>
          <cell r="E6590">
            <v>0</v>
          </cell>
        </row>
        <row r="6591">
          <cell r="D6591" t="str">
            <v>Yelm0</v>
          </cell>
          <cell r="E6591">
            <v>0</v>
          </cell>
        </row>
        <row r="6592">
          <cell r="D6592" t="str">
            <v>Yelm0</v>
          </cell>
          <cell r="E6592">
            <v>0</v>
          </cell>
        </row>
        <row r="6593">
          <cell r="D6593" t="str">
            <v>Yelm0</v>
          </cell>
          <cell r="E6593">
            <v>0</v>
          </cell>
        </row>
        <row r="6594">
          <cell r="D6594" t="str">
            <v>Yelm0</v>
          </cell>
          <cell r="E6594">
            <v>0</v>
          </cell>
        </row>
        <row r="6595">
          <cell r="D6595" t="str">
            <v>Yelm0</v>
          </cell>
          <cell r="E6595">
            <v>0</v>
          </cell>
        </row>
        <row r="6596">
          <cell r="D6596" t="str">
            <v>Yelm0</v>
          </cell>
          <cell r="E6596">
            <v>0</v>
          </cell>
        </row>
        <row r="6597">
          <cell r="D6597" t="str">
            <v>Yelm0</v>
          </cell>
          <cell r="E6597">
            <v>0</v>
          </cell>
        </row>
        <row r="6598">
          <cell r="D6598" t="str">
            <v>Yelm0</v>
          </cell>
          <cell r="E6598">
            <v>0</v>
          </cell>
        </row>
        <row r="6599">
          <cell r="D6599" t="str">
            <v>Yelm0</v>
          </cell>
          <cell r="E6599">
            <v>0</v>
          </cell>
        </row>
        <row r="6600">
          <cell r="D6600" t="str">
            <v>Yelm0</v>
          </cell>
          <cell r="E6600">
            <v>0</v>
          </cell>
        </row>
        <row r="6601">
          <cell r="D6601" t="str">
            <v>Yelm0</v>
          </cell>
          <cell r="E6601">
            <v>0</v>
          </cell>
        </row>
        <row r="6602">
          <cell r="D6602" t="str">
            <v>Yelm0</v>
          </cell>
          <cell r="E6602">
            <v>0</v>
          </cell>
        </row>
        <row r="6603">
          <cell r="D6603" t="str">
            <v>Yelm0</v>
          </cell>
          <cell r="E6603">
            <v>0</v>
          </cell>
        </row>
        <row r="6604">
          <cell r="D6604" t="str">
            <v>Yelm0</v>
          </cell>
          <cell r="E6604">
            <v>0</v>
          </cell>
        </row>
        <row r="6605">
          <cell r="D6605" t="str">
            <v>Yelm0</v>
          </cell>
          <cell r="E6605">
            <v>0</v>
          </cell>
        </row>
        <row r="6606">
          <cell r="D6606" t="str">
            <v>Yelm0</v>
          </cell>
          <cell r="E6606">
            <v>0</v>
          </cell>
        </row>
        <row r="6607">
          <cell r="D6607" t="str">
            <v>Yelm0</v>
          </cell>
          <cell r="E6607">
            <v>0</v>
          </cell>
        </row>
        <row r="6608">
          <cell r="D6608" t="str">
            <v>Yelm0</v>
          </cell>
          <cell r="E6608">
            <v>0</v>
          </cell>
        </row>
        <row r="6609">
          <cell r="D6609" t="str">
            <v>Yelm0</v>
          </cell>
          <cell r="E6609">
            <v>0</v>
          </cell>
        </row>
        <row r="6610">
          <cell r="D6610" t="str">
            <v>Yelm0</v>
          </cell>
          <cell r="E6610">
            <v>0</v>
          </cell>
        </row>
        <row r="6611">
          <cell r="D6611" t="str">
            <v>Yelm0</v>
          </cell>
          <cell r="E6611">
            <v>0</v>
          </cell>
        </row>
        <row r="6612">
          <cell r="D6612" t="str">
            <v>Yelm0</v>
          </cell>
          <cell r="E6612">
            <v>0</v>
          </cell>
        </row>
        <row r="6613">
          <cell r="D6613" t="str">
            <v>Yelm0</v>
          </cell>
          <cell r="E6613">
            <v>0</v>
          </cell>
        </row>
        <row r="6614">
          <cell r="D6614" t="str">
            <v>Yelm0</v>
          </cell>
          <cell r="E6614">
            <v>0</v>
          </cell>
        </row>
        <row r="6615">
          <cell r="D6615" t="str">
            <v>Yelm0</v>
          </cell>
          <cell r="E6615">
            <v>0</v>
          </cell>
        </row>
        <row r="6616">
          <cell r="D6616" t="str">
            <v>Yelm0</v>
          </cell>
          <cell r="E6616">
            <v>0</v>
          </cell>
        </row>
        <row r="6617">
          <cell r="D6617" t="str">
            <v>Yelm0</v>
          </cell>
          <cell r="E6617">
            <v>0</v>
          </cell>
        </row>
        <row r="6618">
          <cell r="D6618" t="str">
            <v>Yelm0</v>
          </cell>
          <cell r="E6618">
            <v>0</v>
          </cell>
        </row>
        <row r="6619">
          <cell r="D6619" t="str">
            <v>Yelm0</v>
          </cell>
          <cell r="E6619">
            <v>0</v>
          </cell>
        </row>
        <row r="6620">
          <cell r="D6620" t="str">
            <v>Yelm0</v>
          </cell>
          <cell r="E6620">
            <v>0</v>
          </cell>
        </row>
        <row r="6621">
          <cell r="D6621" t="str">
            <v>Yelm0</v>
          </cell>
          <cell r="E6621">
            <v>0</v>
          </cell>
        </row>
        <row r="6622">
          <cell r="D6622" t="str">
            <v>Yelm0</v>
          </cell>
          <cell r="E6622">
            <v>0</v>
          </cell>
        </row>
        <row r="6623">
          <cell r="D6623" t="str">
            <v>Yelm0</v>
          </cell>
          <cell r="E6623">
            <v>0</v>
          </cell>
        </row>
        <row r="6624">
          <cell r="D6624" t="str">
            <v>Yelm0</v>
          </cell>
          <cell r="E6624">
            <v>0</v>
          </cell>
        </row>
        <row r="6625">
          <cell r="D6625" t="str">
            <v>Yelm0</v>
          </cell>
          <cell r="E6625">
            <v>0</v>
          </cell>
        </row>
        <row r="6626">
          <cell r="D6626" t="str">
            <v>Yelm0</v>
          </cell>
          <cell r="E6626">
            <v>0</v>
          </cell>
        </row>
        <row r="6627">
          <cell r="D6627" t="str">
            <v>Yelm0</v>
          </cell>
          <cell r="E6627">
            <v>0</v>
          </cell>
        </row>
        <row r="6628">
          <cell r="D6628" t="str">
            <v>Yelm0</v>
          </cell>
          <cell r="E6628">
            <v>0</v>
          </cell>
        </row>
        <row r="6629">
          <cell r="D6629" t="str">
            <v>Yelm0</v>
          </cell>
          <cell r="E6629">
            <v>0</v>
          </cell>
        </row>
        <row r="6630">
          <cell r="D6630" t="str">
            <v>Yelm0</v>
          </cell>
          <cell r="E6630">
            <v>0</v>
          </cell>
        </row>
        <row r="6631">
          <cell r="D6631" t="str">
            <v>Yelm0</v>
          </cell>
          <cell r="E6631">
            <v>0</v>
          </cell>
        </row>
        <row r="6632">
          <cell r="D6632" t="str">
            <v>Yelm0</v>
          </cell>
          <cell r="E6632">
            <v>0</v>
          </cell>
        </row>
        <row r="6633">
          <cell r="D6633" t="str">
            <v>Yelm0</v>
          </cell>
          <cell r="E6633">
            <v>0</v>
          </cell>
        </row>
        <row r="6634">
          <cell r="D6634" t="str">
            <v>Yelm0</v>
          </cell>
          <cell r="E6634">
            <v>0</v>
          </cell>
        </row>
        <row r="6635">
          <cell r="D6635" t="str">
            <v>Yelm0</v>
          </cell>
          <cell r="E6635">
            <v>0</v>
          </cell>
        </row>
        <row r="6636">
          <cell r="D6636" t="str">
            <v>Yelm0</v>
          </cell>
          <cell r="E6636">
            <v>0</v>
          </cell>
        </row>
        <row r="6637">
          <cell r="D6637" t="str">
            <v>Yelm0</v>
          </cell>
          <cell r="E6637">
            <v>0</v>
          </cell>
        </row>
        <row r="6638">
          <cell r="D6638" t="str">
            <v>Yelm0</v>
          </cell>
          <cell r="E6638">
            <v>0</v>
          </cell>
        </row>
        <row r="6639">
          <cell r="D6639" t="str">
            <v>Yelm0</v>
          </cell>
          <cell r="E6639">
            <v>0</v>
          </cell>
        </row>
        <row r="6640">
          <cell r="D6640" t="str">
            <v>Yelm0</v>
          </cell>
          <cell r="E6640">
            <v>0</v>
          </cell>
        </row>
        <row r="6641">
          <cell r="D6641" t="str">
            <v>Yelm0</v>
          </cell>
          <cell r="E6641">
            <v>0</v>
          </cell>
        </row>
        <row r="6642">
          <cell r="D6642" t="str">
            <v>Yelm0</v>
          </cell>
          <cell r="E6642">
            <v>0</v>
          </cell>
        </row>
        <row r="6643">
          <cell r="D6643" t="str">
            <v>Yelm0</v>
          </cell>
          <cell r="E6643">
            <v>0</v>
          </cell>
        </row>
        <row r="6644">
          <cell r="D6644" t="str">
            <v>Yelm0</v>
          </cell>
          <cell r="E6644">
            <v>0</v>
          </cell>
        </row>
        <row r="6645">
          <cell r="D6645" t="str">
            <v>Yelm0</v>
          </cell>
          <cell r="E6645">
            <v>0</v>
          </cell>
        </row>
        <row r="6646">
          <cell r="D6646" t="str">
            <v>Yelm0</v>
          </cell>
          <cell r="E6646">
            <v>0</v>
          </cell>
        </row>
        <row r="6647">
          <cell r="D6647" t="str">
            <v>Yelm0</v>
          </cell>
          <cell r="E6647">
            <v>0</v>
          </cell>
        </row>
        <row r="6648">
          <cell r="D6648" t="str">
            <v>Yelm0</v>
          </cell>
          <cell r="E6648">
            <v>0</v>
          </cell>
        </row>
        <row r="6649">
          <cell r="D6649" t="str">
            <v>Yelm0</v>
          </cell>
          <cell r="E6649">
            <v>0</v>
          </cell>
        </row>
        <row r="6650">
          <cell r="D6650" t="str">
            <v>Yelm0</v>
          </cell>
          <cell r="E6650">
            <v>0</v>
          </cell>
        </row>
        <row r="6651">
          <cell r="D6651" t="str">
            <v>Yelm0</v>
          </cell>
          <cell r="E6651">
            <v>0</v>
          </cell>
        </row>
        <row r="6652">
          <cell r="D6652" t="str">
            <v>Yelm0</v>
          </cell>
          <cell r="E6652">
            <v>0</v>
          </cell>
        </row>
        <row r="6653">
          <cell r="D6653" t="str">
            <v>Yelm0</v>
          </cell>
          <cell r="E6653">
            <v>0</v>
          </cell>
        </row>
        <row r="6654">
          <cell r="D6654" t="str">
            <v>Yelm0</v>
          </cell>
          <cell r="E6654">
            <v>0</v>
          </cell>
        </row>
        <row r="6655">
          <cell r="D6655" t="str">
            <v>Yelm0</v>
          </cell>
          <cell r="E6655">
            <v>0</v>
          </cell>
        </row>
        <row r="6656">
          <cell r="D6656" t="str">
            <v>Yelm0</v>
          </cell>
          <cell r="E6656">
            <v>0</v>
          </cell>
        </row>
        <row r="6657">
          <cell r="D6657" t="str">
            <v>Yelm0</v>
          </cell>
          <cell r="E6657">
            <v>0</v>
          </cell>
        </row>
        <row r="6658">
          <cell r="D6658" t="str">
            <v>Yelm0</v>
          </cell>
          <cell r="E6658">
            <v>0</v>
          </cell>
        </row>
        <row r="6659">
          <cell r="D6659" t="str">
            <v>Yelm0</v>
          </cell>
          <cell r="E6659">
            <v>0</v>
          </cell>
        </row>
        <row r="6660">
          <cell r="D6660" t="str">
            <v>Yelm0</v>
          </cell>
          <cell r="E6660">
            <v>0</v>
          </cell>
        </row>
        <row r="6661">
          <cell r="D6661" t="str">
            <v>Yelm0</v>
          </cell>
          <cell r="E6661">
            <v>0</v>
          </cell>
        </row>
        <row r="6662">
          <cell r="D6662" t="str">
            <v>Yelm0</v>
          </cell>
          <cell r="E6662">
            <v>0</v>
          </cell>
        </row>
        <row r="6663">
          <cell r="D6663" t="str">
            <v>Yelm0</v>
          </cell>
          <cell r="E6663">
            <v>0</v>
          </cell>
        </row>
        <row r="6664">
          <cell r="D6664" t="str">
            <v>Yelm0</v>
          </cell>
          <cell r="E6664">
            <v>0</v>
          </cell>
        </row>
        <row r="6665">
          <cell r="D6665" t="str">
            <v>Yelm0</v>
          </cell>
          <cell r="E6665">
            <v>0</v>
          </cell>
        </row>
        <row r="6666">
          <cell r="D6666" t="str">
            <v>Yelm0</v>
          </cell>
          <cell r="E6666">
            <v>0</v>
          </cell>
        </row>
        <row r="6667">
          <cell r="D6667" t="str">
            <v>Yelm0</v>
          </cell>
          <cell r="E6667">
            <v>0</v>
          </cell>
        </row>
        <row r="6668">
          <cell r="D6668" t="str">
            <v>Yelm0</v>
          </cell>
          <cell r="E6668">
            <v>0</v>
          </cell>
        </row>
        <row r="6669">
          <cell r="D6669" t="str">
            <v>Yelm0</v>
          </cell>
          <cell r="E6669">
            <v>0</v>
          </cell>
        </row>
        <row r="6670">
          <cell r="D6670" t="str">
            <v>Yelm0</v>
          </cell>
          <cell r="E6670">
            <v>0</v>
          </cell>
        </row>
        <row r="6671">
          <cell r="D6671" t="str">
            <v>Yelm0</v>
          </cell>
          <cell r="E6671">
            <v>0</v>
          </cell>
        </row>
        <row r="6672">
          <cell r="D6672" t="str">
            <v>Yelm0</v>
          </cell>
          <cell r="E6672">
            <v>0</v>
          </cell>
        </row>
        <row r="6673">
          <cell r="D6673" t="str">
            <v>Yelm0</v>
          </cell>
          <cell r="E6673">
            <v>0</v>
          </cell>
        </row>
        <row r="6674">
          <cell r="D6674" t="str">
            <v>Yelm0</v>
          </cell>
          <cell r="E6674">
            <v>0</v>
          </cell>
        </row>
        <row r="6675">
          <cell r="D6675" t="str">
            <v>Yelm0</v>
          </cell>
          <cell r="E6675">
            <v>0</v>
          </cell>
        </row>
        <row r="6676">
          <cell r="D6676" t="str">
            <v>Yelm0</v>
          </cell>
          <cell r="E6676">
            <v>0</v>
          </cell>
        </row>
        <row r="6677">
          <cell r="D6677" t="str">
            <v>Yelm0</v>
          </cell>
          <cell r="E6677">
            <v>0</v>
          </cell>
        </row>
        <row r="6678">
          <cell r="D6678" t="str">
            <v>Yelm0</v>
          </cell>
          <cell r="E6678">
            <v>0</v>
          </cell>
        </row>
        <row r="6679">
          <cell r="D6679" t="str">
            <v>Yelm0</v>
          </cell>
          <cell r="E6679">
            <v>0</v>
          </cell>
        </row>
        <row r="6680">
          <cell r="D6680" t="str">
            <v>Yelm0</v>
          </cell>
          <cell r="E6680">
            <v>0</v>
          </cell>
        </row>
        <row r="6681">
          <cell r="D6681" t="str">
            <v>Yelm0</v>
          </cell>
          <cell r="E6681">
            <v>0</v>
          </cell>
        </row>
        <row r="6682">
          <cell r="D6682" t="str">
            <v>Yelm0</v>
          </cell>
          <cell r="E6682">
            <v>0</v>
          </cell>
        </row>
        <row r="6683">
          <cell r="D6683" t="str">
            <v>Yelm0</v>
          </cell>
          <cell r="E6683">
            <v>0</v>
          </cell>
        </row>
        <row r="6684">
          <cell r="D6684" t="str">
            <v>Yelm0</v>
          </cell>
          <cell r="E6684">
            <v>0</v>
          </cell>
        </row>
        <row r="6685">
          <cell r="D6685" t="str">
            <v>Yelm0</v>
          </cell>
          <cell r="E6685">
            <v>0</v>
          </cell>
        </row>
        <row r="6686">
          <cell r="D6686" t="str">
            <v>Yelm0</v>
          </cell>
          <cell r="E6686">
            <v>0</v>
          </cell>
        </row>
        <row r="6687">
          <cell r="D6687" t="str">
            <v>Yelm0</v>
          </cell>
          <cell r="E6687">
            <v>0</v>
          </cell>
        </row>
        <row r="6688">
          <cell r="D6688" t="str">
            <v>Yelm0</v>
          </cell>
          <cell r="E6688">
            <v>0</v>
          </cell>
        </row>
        <row r="6689">
          <cell r="D6689" t="str">
            <v>Yelm0</v>
          </cell>
          <cell r="E6689">
            <v>0</v>
          </cell>
        </row>
        <row r="6690">
          <cell r="D6690" t="str">
            <v>Yelm0</v>
          </cell>
          <cell r="E6690">
            <v>0</v>
          </cell>
        </row>
        <row r="6691">
          <cell r="D6691" t="str">
            <v>Yelm0</v>
          </cell>
          <cell r="E6691">
            <v>0</v>
          </cell>
        </row>
        <row r="6692">
          <cell r="D6692" t="str">
            <v>Yelm0</v>
          </cell>
          <cell r="E6692">
            <v>0</v>
          </cell>
        </row>
        <row r="6693">
          <cell r="D6693" t="str">
            <v>Yelm0</v>
          </cell>
          <cell r="E6693">
            <v>0</v>
          </cell>
        </row>
        <row r="6694">
          <cell r="D6694" t="str">
            <v>Yelm0</v>
          </cell>
          <cell r="E6694">
            <v>0</v>
          </cell>
        </row>
        <row r="6695">
          <cell r="D6695" t="str">
            <v>Yelm0</v>
          </cell>
          <cell r="E6695">
            <v>0</v>
          </cell>
        </row>
        <row r="6696">
          <cell r="D6696" t="str">
            <v>Yelm0</v>
          </cell>
          <cell r="E6696">
            <v>0</v>
          </cell>
        </row>
        <row r="6697">
          <cell r="D6697" t="str">
            <v>Yelm0</v>
          </cell>
          <cell r="E6697">
            <v>0</v>
          </cell>
        </row>
        <row r="6698">
          <cell r="D6698" t="str">
            <v>Yelm0</v>
          </cell>
          <cell r="E6698">
            <v>0</v>
          </cell>
        </row>
        <row r="6699">
          <cell r="D6699" t="str">
            <v>Yelm0</v>
          </cell>
          <cell r="E6699">
            <v>0</v>
          </cell>
        </row>
        <row r="6700">
          <cell r="D6700" t="str">
            <v>Yelm0</v>
          </cell>
          <cell r="E6700">
            <v>0</v>
          </cell>
        </row>
        <row r="6701">
          <cell r="D6701" t="str">
            <v>Yelm0</v>
          </cell>
          <cell r="E6701">
            <v>0</v>
          </cell>
        </row>
        <row r="6702">
          <cell r="D6702" t="str">
            <v>Yelm0</v>
          </cell>
          <cell r="E6702">
            <v>0</v>
          </cell>
        </row>
        <row r="6703">
          <cell r="D6703" t="str">
            <v>Yelm0</v>
          </cell>
          <cell r="E6703">
            <v>0</v>
          </cell>
        </row>
        <row r="6704">
          <cell r="D6704" t="str">
            <v>Yelm0</v>
          </cell>
          <cell r="E6704">
            <v>0</v>
          </cell>
        </row>
        <row r="6705">
          <cell r="D6705" t="str">
            <v>Yelm0</v>
          </cell>
          <cell r="E6705">
            <v>0</v>
          </cell>
        </row>
        <row r="6706">
          <cell r="D6706" t="str">
            <v>Yelm0</v>
          </cell>
          <cell r="E6706">
            <v>0</v>
          </cell>
        </row>
        <row r="6707">
          <cell r="D6707" t="str">
            <v>Yelm0</v>
          </cell>
          <cell r="E6707">
            <v>0</v>
          </cell>
        </row>
        <row r="6708">
          <cell r="D6708" t="str">
            <v>Yelm0</v>
          </cell>
          <cell r="E6708">
            <v>0</v>
          </cell>
        </row>
        <row r="6709">
          <cell r="D6709" t="str">
            <v>Yelm0</v>
          </cell>
          <cell r="E6709">
            <v>0</v>
          </cell>
        </row>
        <row r="6710">
          <cell r="D6710" t="str">
            <v>Yelm0</v>
          </cell>
          <cell r="E6710">
            <v>0</v>
          </cell>
        </row>
        <row r="6711">
          <cell r="D6711" t="str">
            <v>Yelm0</v>
          </cell>
          <cell r="E6711">
            <v>0</v>
          </cell>
        </row>
        <row r="6712">
          <cell r="D6712" t="str">
            <v>Yelm0</v>
          </cell>
          <cell r="E6712">
            <v>0</v>
          </cell>
        </row>
        <row r="6713">
          <cell r="D6713" t="str">
            <v>Yelm0</v>
          </cell>
          <cell r="E6713">
            <v>0</v>
          </cell>
        </row>
        <row r="6714">
          <cell r="D6714" t="str">
            <v>Yelm0</v>
          </cell>
          <cell r="E6714">
            <v>0</v>
          </cell>
        </row>
        <row r="6715">
          <cell r="D6715" t="str">
            <v>Yelm0</v>
          </cell>
          <cell r="E6715">
            <v>0</v>
          </cell>
        </row>
        <row r="6716">
          <cell r="D6716" t="str">
            <v>Yelm0</v>
          </cell>
          <cell r="E6716">
            <v>0</v>
          </cell>
        </row>
        <row r="6717">
          <cell r="D6717" t="str">
            <v>Yelm0</v>
          </cell>
          <cell r="E6717">
            <v>0</v>
          </cell>
        </row>
        <row r="6718">
          <cell r="D6718" t="str">
            <v>Yelm0</v>
          </cell>
          <cell r="E6718">
            <v>0</v>
          </cell>
        </row>
        <row r="6719">
          <cell r="D6719" t="str">
            <v>Yelm0</v>
          </cell>
          <cell r="E6719">
            <v>0</v>
          </cell>
        </row>
        <row r="6720">
          <cell r="D6720" t="str">
            <v>Yelm0</v>
          </cell>
          <cell r="E6720">
            <v>0</v>
          </cell>
        </row>
        <row r="6721">
          <cell r="D6721" t="str">
            <v>Yelm0</v>
          </cell>
          <cell r="E6721">
            <v>0</v>
          </cell>
        </row>
        <row r="6722">
          <cell r="D6722" t="str">
            <v>Yelm0</v>
          </cell>
          <cell r="E6722">
            <v>0</v>
          </cell>
        </row>
        <row r="6723">
          <cell r="D6723" t="str">
            <v>Yelm0</v>
          </cell>
          <cell r="E6723">
            <v>0</v>
          </cell>
        </row>
        <row r="6724">
          <cell r="D6724" t="str">
            <v>Yelm0</v>
          </cell>
          <cell r="E6724">
            <v>0</v>
          </cell>
        </row>
        <row r="6725">
          <cell r="D6725" t="str">
            <v>Yelm0</v>
          </cell>
          <cell r="E6725">
            <v>0</v>
          </cell>
        </row>
        <row r="6726">
          <cell r="D6726" t="str">
            <v>Yelm0</v>
          </cell>
          <cell r="E6726">
            <v>0</v>
          </cell>
        </row>
        <row r="6727">
          <cell r="D6727" t="str">
            <v>Yelm0</v>
          </cell>
          <cell r="E6727">
            <v>0</v>
          </cell>
        </row>
        <row r="6728">
          <cell r="D6728" t="str">
            <v>Yelm0</v>
          </cell>
          <cell r="E6728">
            <v>0</v>
          </cell>
        </row>
        <row r="6729">
          <cell r="D6729" t="str">
            <v>Yelm0</v>
          </cell>
          <cell r="E6729">
            <v>0</v>
          </cell>
        </row>
        <row r="6730">
          <cell r="D6730" t="str">
            <v>Yelm0</v>
          </cell>
          <cell r="E6730">
            <v>0</v>
          </cell>
        </row>
        <row r="6731">
          <cell r="D6731" t="str">
            <v>Yelm0</v>
          </cell>
          <cell r="E6731">
            <v>0</v>
          </cell>
        </row>
        <row r="6732">
          <cell r="D6732" t="str">
            <v>Yelm0</v>
          </cell>
          <cell r="E6732">
            <v>0</v>
          </cell>
        </row>
        <row r="6733">
          <cell r="D6733" t="str">
            <v>Yelm0</v>
          </cell>
          <cell r="E6733">
            <v>0</v>
          </cell>
        </row>
        <row r="6734">
          <cell r="D6734" t="str">
            <v>Yelm0</v>
          </cell>
          <cell r="E6734">
            <v>0</v>
          </cell>
        </row>
        <row r="6735">
          <cell r="D6735" t="str">
            <v>Yelm0</v>
          </cell>
          <cell r="E6735">
            <v>0</v>
          </cell>
        </row>
        <row r="6736">
          <cell r="D6736" t="str">
            <v>Yelm0</v>
          </cell>
          <cell r="E6736">
            <v>0</v>
          </cell>
        </row>
        <row r="6737">
          <cell r="D6737" t="str">
            <v>Yelm0</v>
          </cell>
          <cell r="E6737">
            <v>0</v>
          </cell>
        </row>
        <row r="6738">
          <cell r="D6738" t="str">
            <v>Yelm0</v>
          </cell>
          <cell r="E6738">
            <v>0</v>
          </cell>
        </row>
        <row r="6739">
          <cell r="D6739" t="str">
            <v>Yelm0</v>
          </cell>
          <cell r="E6739">
            <v>0</v>
          </cell>
        </row>
        <row r="6740">
          <cell r="D6740" t="str">
            <v>Yelm0</v>
          </cell>
          <cell r="E6740">
            <v>0</v>
          </cell>
        </row>
        <row r="6741">
          <cell r="D6741" t="str">
            <v>Yelm0</v>
          </cell>
          <cell r="E6741">
            <v>0</v>
          </cell>
        </row>
        <row r="6742">
          <cell r="D6742" t="str">
            <v>Yelm0</v>
          </cell>
          <cell r="E6742">
            <v>0</v>
          </cell>
        </row>
        <row r="6743">
          <cell r="D6743" t="str">
            <v>Yelm0</v>
          </cell>
          <cell r="E6743">
            <v>0</v>
          </cell>
        </row>
        <row r="6744">
          <cell r="D6744" t="str">
            <v>Yelm0</v>
          </cell>
          <cell r="E6744">
            <v>0</v>
          </cell>
        </row>
        <row r="6745">
          <cell r="D6745" t="str">
            <v>Yelm0</v>
          </cell>
          <cell r="E6745">
            <v>0</v>
          </cell>
        </row>
        <row r="6746">
          <cell r="D6746" t="str">
            <v>Yelm0</v>
          </cell>
          <cell r="E6746">
            <v>0</v>
          </cell>
        </row>
        <row r="6747">
          <cell r="D6747" t="str">
            <v>Yelm0</v>
          </cell>
          <cell r="E6747">
            <v>0</v>
          </cell>
        </row>
        <row r="6748">
          <cell r="D6748" t="str">
            <v>Yelm0</v>
          </cell>
          <cell r="E6748">
            <v>0</v>
          </cell>
        </row>
        <row r="6749">
          <cell r="D6749" t="str">
            <v>Yelm0</v>
          </cell>
          <cell r="E6749">
            <v>0</v>
          </cell>
        </row>
        <row r="6750">
          <cell r="D6750" t="str">
            <v>Yelm0</v>
          </cell>
          <cell r="E6750">
            <v>0</v>
          </cell>
        </row>
        <row r="6751">
          <cell r="D6751" t="str">
            <v>Yelm0</v>
          </cell>
          <cell r="E6751">
            <v>0</v>
          </cell>
        </row>
        <row r="6752">
          <cell r="D6752" t="str">
            <v>Yelm0</v>
          </cell>
          <cell r="E6752">
            <v>0</v>
          </cell>
        </row>
        <row r="6753">
          <cell r="D6753" t="str">
            <v>Yelm0</v>
          </cell>
          <cell r="E6753">
            <v>0</v>
          </cell>
        </row>
        <row r="6754">
          <cell r="D6754" t="str">
            <v>Yelm0</v>
          </cell>
          <cell r="E6754">
            <v>0</v>
          </cell>
        </row>
        <row r="6755">
          <cell r="D6755" t="str">
            <v>Yelm0</v>
          </cell>
          <cell r="E6755">
            <v>0</v>
          </cell>
        </row>
        <row r="6756">
          <cell r="D6756" t="str">
            <v>Yelm0</v>
          </cell>
          <cell r="E6756">
            <v>0</v>
          </cell>
        </row>
        <row r="6757">
          <cell r="D6757" t="str">
            <v>Yelm0</v>
          </cell>
          <cell r="E6757">
            <v>0</v>
          </cell>
        </row>
        <row r="6758">
          <cell r="D6758" t="str">
            <v>Yelm0</v>
          </cell>
          <cell r="E6758">
            <v>0</v>
          </cell>
        </row>
        <row r="6759">
          <cell r="D6759" t="str">
            <v>Yelm0</v>
          </cell>
          <cell r="E6759">
            <v>0</v>
          </cell>
        </row>
        <row r="6760">
          <cell r="D6760" t="str">
            <v>Yelm0</v>
          </cell>
          <cell r="E6760">
            <v>0</v>
          </cell>
        </row>
        <row r="6761">
          <cell r="D6761" t="str">
            <v>Yelm0</v>
          </cell>
          <cell r="E6761">
            <v>0</v>
          </cell>
        </row>
        <row r="6762">
          <cell r="D6762" t="str">
            <v>Yelm0</v>
          </cell>
          <cell r="E6762">
            <v>0</v>
          </cell>
        </row>
        <row r="6763">
          <cell r="D6763" t="str">
            <v>Yelm0</v>
          </cell>
          <cell r="E6763">
            <v>0</v>
          </cell>
        </row>
        <row r="6764">
          <cell r="D6764" t="str">
            <v>Yelm0</v>
          </cell>
          <cell r="E6764">
            <v>0</v>
          </cell>
        </row>
        <row r="6765">
          <cell r="D6765" t="str">
            <v>Yelm0</v>
          </cell>
          <cell r="E6765">
            <v>0</v>
          </cell>
        </row>
        <row r="6766">
          <cell r="D6766" t="str">
            <v>Yelm0</v>
          </cell>
          <cell r="E6766">
            <v>0</v>
          </cell>
        </row>
        <row r="6767">
          <cell r="D6767" t="str">
            <v>Yelm0</v>
          </cell>
          <cell r="E6767">
            <v>0</v>
          </cell>
        </row>
        <row r="6768">
          <cell r="D6768" t="str">
            <v>Yelm0</v>
          </cell>
          <cell r="E6768">
            <v>0</v>
          </cell>
        </row>
        <row r="6769">
          <cell r="D6769" t="str">
            <v>Yelm0</v>
          </cell>
          <cell r="E6769">
            <v>0</v>
          </cell>
        </row>
        <row r="6770">
          <cell r="D6770" t="str">
            <v>Yelm0</v>
          </cell>
          <cell r="E6770">
            <v>0</v>
          </cell>
        </row>
        <row r="6771">
          <cell r="D6771" t="str">
            <v>Yelm0</v>
          </cell>
          <cell r="E6771">
            <v>0</v>
          </cell>
        </row>
        <row r="6772">
          <cell r="D6772" t="str">
            <v>Yelm0</v>
          </cell>
          <cell r="E6772">
            <v>0</v>
          </cell>
        </row>
        <row r="6773">
          <cell r="D6773" t="str">
            <v>Yelm0</v>
          </cell>
          <cell r="E6773">
            <v>0</v>
          </cell>
        </row>
        <row r="6774">
          <cell r="D6774" t="str">
            <v>Yelm0</v>
          </cell>
          <cell r="E6774">
            <v>0</v>
          </cell>
        </row>
        <row r="6775">
          <cell r="D6775" t="str">
            <v>Yelm0</v>
          </cell>
          <cell r="E6775">
            <v>0</v>
          </cell>
        </row>
        <row r="6776">
          <cell r="D6776" t="str">
            <v>Yelm0</v>
          </cell>
          <cell r="E6776">
            <v>0</v>
          </cell>
        </row>
        <row r="6777">
          <cell r="D6777" t="str">
            <v>Yelm0</v>
          </cell>
          <cell r="E6777">
            <v>0</v>
          </cell>
        </row>
        <row r="6778">
          <cell r="D6778" t="str">
            <v>Yelm0</v>
          </cell>
          <cell r="E6778">
            <v>0</v>
          </cell>
        </row>
        <row r="6779">
          <cell r="D6779" t="str">
            <v>Yelm0</v>
          </cell>
          <cell r="E6779">
            <v>0</v>
          </cell>
        </row>
        <row r="6780">
          <cell r="D6780" t="str">
            <v>Yelm0</v>
          </cell>
          <cell r="E6780">
            <v>0</v>
          </cell>
        </row>
        <row r="6781">
          <cell r="D6781" t="str">
            <v>Yelm0</v>
          </cell>
          <cell r="E6781">
            <v>0</v>
          </cell>
        </row>
        <row r="6782">
          <cell r="D6782" t="str">
            <v>Yelm0</v>
          </cell>
          <cell r="E6782">
            <v>0</v>
          </cell>
        </row>
        <row r="6783">
          <cell r="D6783" t="str">
            <v>Yelm0</v>
          </cell>
          <cell r="E6783">
            <v>0</v>
          </cell>
        </row>
        <row r="6784">
          <cell r="D6784" t="str">
            <v>Yelm0</v>
          </cell>
          <cell r="E6784">
            <v>0</v>
          </cell>
        </row>
        <row r="6785">
          <cell r="D6785" t="str">
            <v>Yelm0</v>
          </cell>
          <cell r="E6785">
            <v>0</v>
          </cell>
        </row>
        <row r="6786">
          <cell r="D6786" t="str">
            <v>Yelm0</v>
          </cell>
          <cell r="E6786">
            <v>0</v>
          </cell>
        </row>
        <row r="6787">
          <cell r="D6787" t="str">
            <v>Yelm0</v>
          </cell>
          <cell r="E6787">
            <v>0</v>
          </cell>
        </row>
        <row r="6788">
          <cell r="D6788" t="str">
            <v>Yelm0</v>
          </cell>
          <cell r="E6788">
            <v>0</v>
          </cell>
        </row>
        <row r="6789">
          <cell r="D6789" t="str">
            <v>Yelm0</v>
          </cell>
          <cell r="E6789">
            <v>0</v>
          </cell>
        </row>
        <row r="6790">
          <cell r="D6790" t="str">
            <v>Yelm0</v>
          </cell>
          <cell r="E6790">
            <v>0</v>
          </cell>
        </row>
        <row r="6791">
          <cell r="D6791" t="str">
            <v>Yelm0</v>
          </cell>
          <cell r="E6791">
            <v>0</v>
          </cell>
        </row>
        <row r="6792">
          <cell r="D6792" t="str">
            <v>Yelm0</v>
          </cell>
          <cell r="E6792">
            <v>0</v>
          </cell>
        </row>
        <row r="6793">
          <cell r="D6793" t="str">
            <v>Yelm0</v>
          </cell>
          <cell r="E6793">
            <v>0</v>
          </cell>
        </row>
        <row r="6794">
          <cell r="D6794" t="str">
            <v>Yelm0</v>
          </cell>
          <cell r="E6794">
            <v>0</v>
          </cell>
        </row>
        <row r="6795">
          <cell r="D6795" t="str">
            <v>Yelm0</v>
          </cell>
          <cell r="E6795">
            <v>0</v>
          </cell>
        </row>
        <row r="6796">
          <cell r="D6796" t="str">
            <v>Yelm0</v>
          </cell>
          <cell r="E6796">
            <v>0</v>
          </cell>
        </row>
        <row r="6797">
          <cell r="D6797" t="str">
            <v>Yelm0</v>
          </cell>
          <cell r="E6797">
            <v>0</v>
          </cell>
        </row>
        <row r="6798">
          <cell r="D6798" t="str">
            <v>Yelm0</v>
          </cell>
          <cell r="E6798">
            <v>0</v>
          </cell>
        </row>
        <row r="6799">
          <cell r="D6799" t="str">
            <v>Yelm0</v>
          </cell>
          <cell r="E6799">
            <v>0</v>
          </cell>
        </row>
        <row r="6800">
          <cell r="D6800" t="str">
            <v>Yelm0</v>
          </cell>
          <cell r="E6800">
            <v>0</v>
          </cell>
        </row>
        <row r="6801">
          <cell r="D6801" t="str">
            <v>Yelm0</v>
          </cell>
          <cell r="E6801">
            <v>0</v>
          </cell>
        </row>
        <row r="6802">
          <cell r="D6802" t="str">
            <v>Yelm0</v>
          </cell>
          <cell r="E6802">
            <v>0</v>
          </cell>
        </row>
        <row r="6803">
          <cell r="D6803" t="str">
            <v>Yelm0</v>
          </cell>
          <cell r="E6803">
            <v>0</v>
          </cell>
        </row>
        <row r="6804">
          <cell r="D6804" t="str">
            <v>Yelm0</v>
          </cell>
          <cell r="E6804">
            <v>0</v>
          </cell>
        </row>
        <row r="6805">
          <cell r="D6805" t="str">
            <v>Yelm0</v>
          </cell>
          <cell r="E6805">
            <v>0</v>
          </cell>
        </row>
        <row r="6806">
          <cell r="D6806" t="str">
            <v>Yelm0</v>
          </cell>
          <cell r="E6806">
            <v>0</v>
          </cell>
        </row>
        <row r="6807">
          <cell r="D6807" t="str">
            <v>Yelm0</v>
          </cell>
          <cell r="E6807">
            <v>0</v>
          </cell>
        </row>
        <row r="6808">
          <cell r="D6808" t="str">
            <v>Yelm0</v>
          </cell>
          <cell r="E6808">
            <v>0</v>
          </cell>
        </row>
        <row r="6809">
          <cell r="D6809" t="str">
            <v>Yelm0</v>
          </cell>
          <cell r="E6809">
            <v>0</v>
          </cell>
        </row>
        <row r="6810">
          <cell r="D6810" t="str">
            <v>Yelm0</v>
          </cell>
          <cell r="E6810">
            <v>0</v>
          </cell>
        </row>
        <row r="6811">
          <cell r="D6811" t="str">
            <v>Yelm0</v>
          </cell>
          <cell r="E6811">
            <v>0</v>
          </cell>
        </row>
        <row r="6812">
          <cell r="D6812" t="str">
            <v>Yelm0</v>
          </cell>
          <cell r="E6812">
            <v>0</v>
          </cell>
        </row>
        <row r="6813">
          <cell r="D6813" t="str">
            <v>Yelm0</v>
          </cell>
          <cell r="E6813">
            <v>0</v>
          </cell>
        </row>
        <row r="6814">
          <cell r="D6814" t="str">
            <v>Yelm0</v>
          </cell>
          <cell r="E6814">
            <v>0</v>
          </cell>
        </row>
        <row r="6815">
          <cell r="D6815" t="str">
            <v>Yelm0</v>
          </cell>
          <cell r="E6815">
            <v>0</v>
          </cell>
        </row>
        <row r="6816">
          <cell r="D6816" t="str">
            <v>Yelm0</v>
          </cell>
          <cell r="E6816">
            <v>0</v>
          </cell>
        </row>
        <row r="6817">
          <cell r="D6817" t="str">
            <v>Yelm0</v>
          </cell>
          <cell r="E6817">
            <v>0</v>
          </cell>
        </row>
        <row r="6818">
          <cell r="D6818" t="str">
            <v>Yelm0</v>
          </cell>
          <cell r="E6818">
            <v>0</v>
          </cell>
        </row>
        <row r="6819">
          <cell r="D6819" t="str">
            <v>Yelm0</v>
          </cell>
          <cell r="E6819">
            <v>0</v>
          </cell>
        </row>
        <row r="6820">
          <cell r="D6820" t="str">
            <v>Yelm0</v>
          </cell>
          <cell r="E6820">
            <v>0</v>
          </cell>
        </row>
        <row r="6821">
          <cell r="D6821" t="str">
            <v>Yelm0</v>
          </cell>
          <cell r="E6821">
            <v>0</v>
          </cell>
        </row>
        <row r="6822">
          <cell r="D6822" t="str">
            <v>Yelm0</v>
          </cell>
          <cell r="E6822">
            <v>0</v>
          </cell>
        </row>
        <row r="6823">
          <cell r="D6823" t="str">
            <v>Yelm0</v>
          </cell>
          <cell r="E6823">
            <v>0</v>
          </cell>
        </row>
        <row r="6824">
          <cell r="D6824" t="str">
            <v>Yelm0</v>
          </cell>
          <cell r="E6824">
            <v>0</v>
          </cell>
        </row>
        <row r="6825">
          <cell r="D6825" t="str">
            <v>Yelm0</v>
          </cell>
          <cell r="E6825">
            <v>0</v>
          </cell>
        </row>
        <row r="6826">
          <cell r="D6826" t="str">
            <v>Yelm0</v>
          </cell>
          <cell r="E6826">
            <v>0</v>
          </cell>
        </row>
        <row r="6827">
          <cell r="D6827" t="str">
            <v>Yelm0</v>
          </cell>
          <cell r="E6827">
            <v>0</v>
          </cell>
        </row>
        <row r="6828">
          <cell r="D6828" t="str">
            <v>Yelm0</v>
          </cell>
          <cell r="E6828">
            <v>0</v>
          </cell>
        </row>
        <row r="6829">
          <cell r="D6829" t="str">
            <v>Yelm0</v>
          </cell>
          <cell r="E6829">
            <v>0</v>
          </cell>
        </row>
        <row r="6830">
          <cell r="D6830" t="str">
            <v>Yelm0</v>
          </cell>
          <cell r="E6830">
            <v>0</v>
          </cell>
        </row>
        <row r="6831">
          <cell r="D6831" t="str">
            <v>Yelm0</v>
          </cell>
          <cell r="E6831">
            <v>0</v>
          </cell>
        </row>
        <row r="6832">
          <cell r="D6832" t="str">
            <v>Yelm0</v>
          </cell>
          <cell r="E6832">
            <v>0</v>
          </cell>
        </row>
        <row r="6833">
          <cell r="D6833" t="str">
            <v>Yelm0</v>
          </cell>
          <cell r="E6833">
            <v>0</v>
          </cell>
        </row>
        <row r="6834">
          <cell r="D6834" t="str">
            <v>Yelm0</v>
          </cell>
          <cell r="E6834">
            <v>0</v>
          </cell>
        </row>
        <row r="6835">
          <cell r="D6835" t="str">
            <v>Yelm0</v>
          </cell>
          <cell r="E6835">
            <v>0</v>
          </cell>
        </row>
        <row r="6836">
          <cell r="D6836" t="str">
            <v>Yelm0</v>
          </cell>
          <cell r="E6836">
            <v>0</v>
          </cell>
        </row>
        <row r="6837">
          <cell r="D6837" t="str">
            <v>Yelm0</v>
          </cell>
          <cell r="E6837">
            <v>0</v>
          </cell>
        </row>
        <row r="6838">
          <cell r="D6838" t="str">
            <v>Yelm0</v>
          </cell>
          <cell r="E6838">
            <v>0</v>
          </cell>
        </row>
        <row r="6839">
          <cell r="D6839" t="str">
            <v>Yelm0</v>
          </cell>
          <cell r="E6839">
            <v>0</v>
          </cell>
        </row>
        <row r="6840">
          <cell r="D6840" t="str">
            <v>Yelm0</v>
          </cell>
          <cell r="E6840">
            <v>0</v>
          </cell>
        </row>
        <row r="6841">
          <cell r="D6841" t="str">
            <v>Yelm0</v>
          </cell>
          <cell r="E6841">
            <v>0</v>
          </cell>
        </row>
        <row r="6842">
          <cell r="D6842" t="str">
            <v>Yelm0</v>
          </cell>
          <cell r="E6842">
            <v>0</v>
          </cell>
        </row>
        <row r="6843">
          <cell r="D6843" t="str">
            <v>Yelm0</v>
          </cell>
          <cell r="E6843">
            <v>0</v>
          </cell>
        </row>
        <row r="6844">
          <cell r="D6844" t="str">
            <v>Yelm0</v>
          </cell>
          <cell r="E6844">
            <v>0</v>
          </cell>
        </row>
        <row r="6845">
          <cell r="D6845" t="str">
            <v>Yelm0</v>
          </cell>
          <cell r="E6845">
            <v>0</v>
          </cell>
        </row>
        <row r="6846">
          <cell r="D6846" t="str">
            <v>Yelm0</v>
          </cell>
          <cell r="E6846">
            <v>0</v>
          </cell>
        </row>
        <row r="6847">
          <cell r="D6847" t="str">
            <v>Yelm0</v>
          </cell>
          <cell r="E6847">
            <v>0</v>
          </cell>
        </row>
        <row r="6848">
          <cell r="D6848" t="str">
            <v>Yelm0</v>
          </cell>
          <cell r="E6848">
            <v>0</v>
          </cell>
        </row>
        <row r="6849">
          <cell r="D6849" t="str">
            <v>Yelm0</v>
          </cell>
          <cell r="E6849">
            <v>0</v>
          </cell>
        </row>
        <row r="6850">
          <cell r="D6850" t="str">
            <v>Yelm0</v>
          </cell>
          <cell r="E6850">
            <v>0</v>
          </cell>
        </row>
        <row r="6851">
          <cell r="D6851" t="str">
            <v>Yelm0</v>
          </cell>
          <cell r="E6851">
            <v>0</v>
          </cell>
        </row>
        <row r="6852">
          <cell r="D6852" t="str">
            <v>Yelm0</v>
          </cell>
          <cell r="E6852">
            <v>0</v>
          </cell>
        </row>
        <row r="6853">
          <cell r="D6853" t="str">
            <v>Yelm0</v>
          </cell>
          <cell r="E6853">
            <v>0</v>
          </cell>
        </row>
        <row r="6854">
          <cell r="D6854" t="str">
            <v>Yelm0</v>
          </cell>
          <cell r="E6854">
            <v>0</v>
          </cell>
        </row>
        <row r="6855">
          <cell r="D6855" t="str">
            <v>Yelm0</v>
          </cell>
          <cell r="E6855">
            <v>0</v>
          </cell>
        </row>
        <row r="6856">
          <cell r="D6856" t="str">
            <v>Yelm0</v>
          </cell>
          <cell r="E6856">
            <v>0</v>
          </cell>
        </row>
        <row r="6857">
          <cell r="D6857" t="str">
            <v>Yelm0</v>
          </cell>
          <cell r="E6857">
            <v>0</v>
          </cell>
        </row>
        <row r="6858">
          <cell r="D6858" t="str">
            <v>Yelm0</v>
          </cell>
          <cell r="E6858">
            <v>0</v>
          </cell>
        </row>
        <row r="6859">
          <cell r="D6859" t="str">
            <v>Yelm0</v>
          </cell>
          <cell r="E6859">
            <v>0</v>
          </cell>
        </row>
        <row r="6860">
          <cell r="D6860" t="str">
            <v>Yelm0</v>
          </cell>
          <cell r="E6860">
            <v>0</v>
          </cell>
        </row>
        <row r="6861">
          <cell r="D6861" t="str">
            <v>Yelm0</v>
          </cell>
          <cell r="E6861">
            <v>0</v>
          </cell>
        </row>
        <row r="6862">
          <cell r="D6862" t="str">
            <v>Yelm0</v>
          </cell>
          <cell r="E6862">
            <v>0</v>
          </cell>
        </row>
        <row r="6863">
          <cell r="D6863" t="str">
            <v>Yelm0</v>
          </cell>
          <cell r="E6863">
            <v>0</v>
          </cell>
        </row>
        <row r="6864">
          <cell r="D6864" t="str">
            <v>Yelm0</v>
          </cell>
          <cell r="E6864">
            <v>0</v>
          </cell>
        </row>
        <row r="6865">
          <cell r="D6865" t="str">
            <v>Yelm0</v>
          </cell>
          <cell r="E6865">
            <v>0</v>
          </cell>
        </row>
        <row r="6866">
          <cell r="D6866" t="str">
            <v>Yelm0</v>
          </cell>
          <cell r="E6866">
            <v>0</v>
          </cell>
        </row>
        <row r="6867">
          <cell r="D6867" t="str">
            <v>Yelm0</v>
          </cell>
          <cell r="E6867">
            <v>0</v>
          </cell>
        </row>
        <row r="6868">
          <cell r="D6868" t="str">
            <v>Yelm0</v>
          </cell>
          <cell r="E6868">
            <v>0</v>
          </cell>
        </row>
        <row r="6869">
          <cell r="D6869" t="str">
            <v>Yelm0</v>
          </cell>
          <cell r="E6869">
            <v>0</v>
          </cell>
        </row>
        <row r="6870">
          <cell r="D6870" t="str">
            <v>Yelm0</v>
          </cell>
          <cell r="E6870">
            <v>0</v>
          </cell>
        </row>
        <row r="6871">
          <cell r="D6871" t="str">
            <v>Yelm0</v>
          </cell>
          <cell r="E6871">
            <v>0</v>
          </cell>
        </row>
        <row r="6872">
          <cell r="D6872" t="str">
            <v>Yelm0</v>
          </cell>
          <cell r="E6872">
            <v>0</v>
          </cell>
        </row>
        <row r="6873">
          <cell r="D6873" t="str">
            <v>Yelm0</v>
          </cell>
          <cell r="E6873">
            <v>0</v>
          </cell>
        </row>
        <row r="6874">
          <cell r="D6874" t="str">
            <v>Yelm0</v>
          </cell>
          <cell r="E6874">
            <v>0</v>
          </cell>
        </row>
        <row r="6875">
          <cell r="D6875" t="str">
            <v>Yelm0</v>
          </cell>
          <cell r="E6875">
            <v>0</v>
          </cell>
        </row>
        <row r="6876">
          <cell r="D6876" t="str">
            <v>Yelm0</v>
          </cell>
          <cell r="E6876">
            <v>0</v>
          </cell>
        </row>
        <row r="6877">
          <cell r="D6877" t="str">
            <v>Yelm0</v>
          </cell>
          <cell r="E6877">
            <v>0</v>
          </cell>
        </row>
        <row r="6878">
          <cell r="D6878" t="str">
            <v>Yelm0</v>
          </cell>
          <cell r="E6878">
            <v>0</v>
          </cell>
        </row>
        <row r="6879">
          <cell r="D6879" t="str">
            <v>Yelm0</v>
          </cell>
          <cell r="E6879">
            <v>0</v>
          </cell>
        </row>
        <row r="6880">
          <cell r="D6880" t="str">
            <v>Yelm0</v>
          </cell>
          <cell r="E6880">
            <v>0</v>
          </cell>
        </row>
        <row r="6881">
          <cell r="D6881" t="str">
            <v>Yelm0</v>
          </cell>
          <cell r="E6881">
            <v>0</v>
          </cell>
        </row>
        <row r="6882">
          <cell r="D6882" t="str">
            <v>Yelm0</v>
          </cell>
          <cell r="E6882">
            <v>0</v>
          </cell>
        </row>
        <row r="6883">
          <cell r="D6883" t="str">
            <v>Yelm0</v>
          </cell>
          <cell r="E6883">
            <v>0</v>
          </cell>
        </row>
        <row r="6884">
          <cell r="D6884" t="str">
            <v>Yelm0</v>
          </cell>
          <cell r="E6884">
            <v>0</v>
          </cell>
        </row>
        <row r="6885">
          <cell r="D6885" t="str">
            <v>Yelm0</v>
          </cell>
          <cell r="E6885">
            <v>0</v>
          </cell>
        </row>
        <row r="6886">
          <cell r="D6886" t="str">
            <v>Yelm0</v>
          </cell>
          <cell r="E6886">
            <v>0</v>
          </cell>
        </row>
        <row r="6887">
          <cell r="D6887" t="str">
            <v>Yelm0</v>
          </cell>
          <cell r="E6887">
            <v>0</v>
          </cell>
        </row>
        <row r="6888">
          <cell r="D6888" t="str">
            <v>Yelm0</v>
          </cell>
          <cell r="E6888">
            <v>0</v>
          </cell>
        </row>
        <row r="6889">
          <cell r="D6889" t="str">
            <v>Yelm0</v>
          </cell>
          <cell r="E6889">
            <v>0</v>
          </cell>
        </row>
        <row r="6890">
          <cell r="D6890" t="str">
            <v>Yelm0</v>
          </cell>
          <cell r="E6890">
            <v>0</v>
          </cell>
        </row>
        <row r="6891">
          <cell r="D6891" t="str">
            <v>Yelm0</v>
          </cell>
          <cell r="E6891">
            <v>0</v>
          </cell>
        </row>
        <row r="6892">
          <cell r="D6892" t="str">
            <v>Yelm0</v>
          </cell>
          <cell r="E6892">
            <v>0</v>
          </cell>
        </row>
        <row r="6893">
          <cell r="D6893" t="str">
            <v>Yelm0</v>
          </cell>
          <cell r="E6893">
            <v>0</v>
          </cell>
        </row>
        <row r="6894">
          <cell r="D6894" t="str">
            <v>Yelm0</v>
          </cell>
          <cell r="E6894">
            <v>0</v>
          </cell>
        </row>
        <row r="6895">
          <cell r="D6895" t="str">
            <v>Yelm0</v>
          </cell>
          <cell r="E6895">
            <v>0</v>
          </cell>
        </row>
        <row r="6896">
          <cell r="D6896" t="str">
            <v>Yelm0</v>
          </cell>
          <cell r="E6896">
            <v>0</v>
          </cell>
        </row>
        <row r="6897">
          <cell r="D6897" t="str">
            <v>Yelm0</v>
          </cell>
          <cell r="E6897">
            <v>0</v>
          </cell>
        </row>
        <row r="6898">
          <cell r="D6898" t="str">
            <v>Yelm0</v>
          </cell>
          <cell r="E6898">
            <v>0</v>
          </cell>
        </row>
        <row r="6899">
          <cell r="D6899" t="str">
            <v>Yelm0</v>
          </cell>
          <cell r="E6899">
            <v>0</v>
          </cell>
        </row>
        <row r="6900">
          <cell r="D6900" t="str">
            <v>Yelm0</v>
          </cell>
          <cell r="E6900">
            <v>0</v>
          </cell>
        </row>
        <row r="6901">
          <cell r="D6901" t="str">
            <v>Yelm0</v>
          </cell>
          <cell r="E6901">
            <v>0</v>
          </cell>
        </row>
        <row r="6902">
          <cell r="D6902" t="str">
            <v>Yelm0</v>
          </cell>
          <cell r="E6902">
            <v>0</v>
          </cell>
        </row>
        <row r="6903">
          <cell r="D6903" t="str">
            <v>Yelm0</v>
          </cell>
          <cell r="E6903">
            <v>0</v>
          </cell>
        </row>
        <row r="6904">
          <cell r="D6904" t="str">
            <v>Yelm0</v>
          </cell>
          <cell r="E6904">
            <v>0</v>
          </cell>
        </row>
        <row r="6905">
          <cell r="D6905" t="str">
            <v>Yelm0</v>
          </cell>
          <cell r="E6905">
            <v>0</v>
          </cell>
        </row>
        <row r="6906">
          <cell r="D6906" t="str">
            <v>Yelm0</v>
          </cell>
          <cell r="E6906">
            <v>0</v>
          </cell>
        </row>
        <row r="6907">
          <cell r="D6907" t="str">
            <v>Yelm0</v>
          </cell>
          <cell r="E6907">
            <v>0</v>
          </cell>
        </row>
        <row r="6908">
          <cell r="D6908" t="str">
            <v>Yelm0</v>
          </cell>
          <cell r="E6908">
            <v>0</v>
          </cell>
        </row>
        <row r="6909">
          <cell r="D6909" t="str">
            <v>Yelm0</v>
          </cell>
          <cell r="E6909">
            <v>0</v>
          </cell>
        </row>
        <row r="6910">
          <cell r="D6910" t="str">
            <v>Yelm0</v>
          </cell>
          <cell r="E6910">
            <v>0</v>
          </cell>
        </row>
        <row r="6911">
          <cell r="D6911" t="str">
            <v>Yelm0</v>
          </cell>
          <cell r="E6911">
            <v>0</v>
          </cell>
        </row>
        <row r="6912">
          <cell r="D6912" t="str">
            <v>Yelm0</v>
          </cell>
          <cell r="E6912">
            <v>0</v>
          </cell>
        </row>
        <row r="6913">
          <cell r="D6913" t="str">
            <v>Yelm0</v>
          </cell>
          <cell r="E6913">
            <v>0</v>
          </cell>
        </row>
        <row r="6914">
          <cell r="D6914" t="str">
            <v>Yelm0</v>
          </cell>
          <cell r="E6914">
            <v>0</v>
          </cell>
        </row>
        <row r="6915">
          <cell r="D6915" t="str">
            <v>Yelm0</v>
          </cell>
          <cell r="E6915">
            <v>0</v>
          </cell>
        </row>
        <row r="6916">
          <cell r="D6916" t="str">
            <v>Yelm0</v>
          </cell>
          <cell r="E6916">
            <v>0</v>
          </cell>
        </row>
        <row r="6917">
          <cell r="D6917" t="str">
            <v>Yelm0</v>
          </cell>
          <cell r="E6917">
            <v>0</v>
          </cell>
        </row>
        <row r="6918">
          <cell r="D6918" t="str">
            <v>Yelm0</v>
          </cell>
          <cell r="E6918">
            <v>0</v>
          </cell>
        </row>
        <row r="6919">
          <cell r="D6919" t="str">
            <v>Yelm0</v>
          </cell>
          <cell r="E6919">
            <v>0</v>
          </cell>
        </row>
        <row r="6920">
          <cell r="D6920" t="str">
            <v>Yelm0</v>
          </cell>
          <cell r="E6920">
            <v>0</v>
          </cell>
        </row>
        <row r="6921">
          <cell r="D6921" t="str">
            <v>Yelm0</v>
          </cell>
          <cell r="E6921">
            <v>0</v>
          </cell>
        </row>
        <row r="6922">
          <cell r="D6922" t="str">
            <v>Yelm0</v>
          </cell>
          <cell r="E6922">
            <v>0</v>
          </cell>
        </row>
        <row r="6923">
          <cell r="D6923" t="str">
            <v>Yelm0</v>
          </cell>
          <cell r="E6923">
            <v>0</v>
          </cell>
        </row>
        <row r="6924">
          <cell r="D6924" t="str">
            <v>Yelm0</v>
          </cell>
          <cell r="E6924">
            <v>0</v>
          </cell>
        </row>
        <row r="6925">
          <cell r="D6925" t="str">
            <v>Yelm0</v>
          </cell>
          <cell r="E6925">
            <v>0</v>
          </cell>
        </row>
        <row r="6926">
          <cell r="D6926" t="str">
            <v>Yelm0</v>
          </cell>
          <cell r="E6926">
            <v>0</v>
          </cell>
        </row>
        <row r="6927">
          <cell r="D6927" t="str">
            <v>Yelm0</v>
          </cell>
          <cell r="E6927">
            <v>0</v>
          </cell>
        </row>
        <row r="6928">
          <cell r="D6928" t="str">
            <v>Yelm0</v>
          </cell>
          <cell r="E6928">
            <v>0</v>
          </cell>
        </row>
        <row r="6929">
          <cell r="D6929" t="str">
            <v>Yelm0</v>
          </cell>
          <cell r="E6929">
            <v>0</v>
          </cell>
        </row>
        <row r="6930">
          <cell r="D6930" t="str">
            <v>Yelm0</v>
          </cell>
          <cell r="E6930">
            <v>0</v>
          </cell>
        </row>
        <row r="6931">
          <cell r="D6931" t="str">
            <v>Yelm0</v>
          </cell>
          <cell r="E6931">
            <v>0</v>
          </cell>
        </row>
        <row r="6932">
          <cell r="D6932" t="str">
            <v>Yelm0</v>
          </cell>
          <cell r="E6932">
            <v>0</v>
          </cell>
        </row>
        <row r="6933">
          <cell r="D6933" t="str">
            <v>Yelm0</v>
          </cell>
          <cell r="E6933">
            <v>0</v>
          </cell>
        </row>
        <row r="6934">
          <cell r="D6934" t="str">
            <v>Yelm0</v>
          </cell>
          <cell r="E6934">
            <v>0</v>
          </cell>
        </row>
        <row r="6935">
          <cell r="D6935" t="str">
            <v>Yelm0</v>
          </cell>
          <cell r="E6935">
            <v>0</v>
          </cell>
        </row>
        <row r="6936">
          <cell r="D6936" t="str">
            <v>Yelm0</v>
          </cell>
          <cell r="E6936">
            <v>0</v>
          </cell>
        </row>
        <row r="6937">
          <cell r="D6937" t="str">
            <v>Yelm0</v>
          </cell>
          <cell r="E6937">
            <v>0</v>
          </cell>
        </row>
        <row r="6938">
          <cell r="D6938" t="str">
            <v>Yelm0</v>
          </cell>
          <cell r="E6938">
            <v>0</v>
          </cell>
        </row>
        <row r="6939">
          <cell r="D6939" t="str">
            <v>Yelm0</v>
          </cell>
          <cell r="E6939">
            <v>0</v>
          </cell>
        </row>
        <row r="6940">
          <cell r="D6940" t="str">
            <v>Yelm0</v>
          </cell>
          <cell r="E6940">
            <v>0</v>
          </cell>
        </row>
        <row r="6941">
          <cell r="D6941" t="str">
            <v>Yelm0</v>
          </cell>
          <cell r="E6941">
            <v>0</v>
          </cell>
        </row>
        <row r="6942">
          <cell r="D6942" t="str">
            <v>Yelm0</v>
          </cell>
          <cell r="E6942">
            <v>0</v>
          </cell>
        </row>
        <row r="6943">
          <cell r="D6943" t="str">
            <v>Yelm0</v>
          </cell>
          <cell r="E6943">
            <v>0</v>
          </cell>
        </row>
        <row r="6944">
          <cell r="D6944" t="str">
            <v>Yelm0</v>
          </cell>
          <cell r="E6944">
            <v>0</v>
          </cell>
        </row>
        <row r="6945">
          <cell r="D6945" t="str">
            <v>Yelm0</v>
          </cell>
          <cell r="E6945">
            <v>0</v>
          </cell>
        </row>
        <row r="6946">
          <cell r="D6946" t="str">
            <v>Yelm0</v>
          </cell>
          <cell r="E6946">
            <v>0</v>
          </cell>
        </row>
        <row r="6947">
          <cell r="D6947" t="str">
            <v>Yelm0</v>
          </cell>
          <cell r="E6947">
            <v>0</v>
          </cell>
        </row>
        <row r="6948">
          <cell r="D6948" t="str">
            <v>Yelm0</v>
          </cell>
          <cell r="E6948">
            <v>0</v>
          </cell>
        </row>
        <row r="6949">
          <cell r="D6949" t="str">
            <v>Yelm0</v>
          </cell>
          <cell r="E6949">
            <v>0</v>
          </cell>
        </row>
        <row r="6950">
          <cell r="D6950" t="str">
            <v>Yelm0</v>
          </cell>
          <cell r="E6950">
            <v>0</v>
          </cell>
        </row>
        <row r="6951">
          <cell r="D6951" t="str">
            <v>Yelm0</v>
          </cell>
          <cell r="E6951">
            <v>0</v>
          </cell>
        </row>
        <row r="6952">
          <cell r="D6952" t="str">
            <v>Yelm0</v>
          </cell>
          <cell r="E6952">
            <v>0</v>
          </cell>
        </row>
        <row r="6953">
          <cell r="D6953" t="str">
            <v>Yelm0</v>
          </cell>
          <cell r="E6953">
            <v>0</v>
          </cell>
        </row>
        <row r="6954">
          <cell r="D6954" t="str">
            <v>Yelm0</v>
          </cell>
          <cell r="E6954">
            <v>0</v>
          </cell>
        </row>
        <row r="6955">
          <cell r="D6955" t="str">
            <v>Yelm0</v>
          </cell>
          <cell r="E6955">
            <v>0</v>
          </cell>
        </row>
        <row r="6956">
          <cell r="D6956" t="str">
            <v>Yelm0</v>
          </cell>
          <cell r="E6956">
            <v>0</v>
          </cell>
        </row>
        <row r="6957">
          <cell r="D6957" t="str">
            <v>Yelm0</v>
          </cell>
          <cell r="E6957">
            <v>0</v>
          </cell>
        </row>
        <row r="6958">
          <cell r="D6958" t="str">
            <v>Yelm0</v>
          </cell>
          <cell r="E6958">
            <v>0</v>
          </cell>
        </row>
        <row r="6959">
          <cell r="D6959" t="str">
            <v>Yelm0</v>
          </cell>
          <cell r="E6959">
            <v>0</v>
          </cell>
        </row>
        <row r="6960">
          <cell r="D6960" t="str">
            <v>Yelm0</v>
          </cell>
          <cell r="E6960">
            <v>0</v>
          </cell>
        </row>
        <row r="6961">
          <cell r="D6961" t="str">
            <v>Yelm0</v>
          </cell>
          <cell r="E6961">
            <v>0</v>
          </cell>
        </row>
        <row r="6962">
          <cell r="D6962" t="str">
            <v>Yelm0</v>
          </cell>
          <cell r="E6962">
            <v>0</v>
          </cell>
        </row>
        <row r="6963">
          <cell r="D6963" t="str">
            <v>Yelm0</v>
          </cell>
          <cell r="E6963">
            <v>0</v>
          </cell>
        </row>
        <row r="6964">
          <cell r="D6964" t="str">
            <v>Yelm0</v>
          </cell>
          <cell r="E6964">
            <v>0</v>
          </cell>
        </row>
        <row r="6965">
          <cell r="D6965" t="str">
            <v>Yelm0</v>
          </cell>
          <cell r="E6965">
            <v>0</v>
          </cell>
        </row>
        <row r="6966">
          <cell r="D6966" t="str">
            <v>Yelm0</v>
          </cell>
          <cell r="E6966">
            <v>0</v>
          </cell>
        </row>
        <row r="6967">
          <cell r="D6967" t="str">
            <v>Yelm0</v>
          </cell>
          <cell r="E6967">
            <v>0</v>
          </cell>
        </row>
        <row r="6968">
          <cell r="D6968" t="str">
            <v>Yelm0</v>
          </cell>
          <cell r="E6968">
            <v>0</v>
          </cell>
        </row>
        <row r="6969">
          <cell r="D6969" t="str">
            <v>Yelm0</v>
          </cell>
          <cell r="E6969">
            <v>0</v>
          </cell>
        </row>
        <row r="6970">
          <cell r="D6970" t="str">
            <v>Yelm0</v>
          </cell>
          <cell r="E6970">
            <v>0</v>
          </cell>
        </row>
        <row r="6971">
          <cell r="D6971" t="str">
            <v>Yelm0</v>
          </cell>
          <cell r="E6971">
            <v>0</v>
          </cell>
        </row>
        <row r="6972">
          <cell r="D6972" t="str">
            <v>Yelm0</v>
          </cell>
          <cell r="E6972">
            <v>0</v>
          </cell>
        </row>
        <row r="6973">
          <cell r="D6973" t="str">
            <v>Yelm0</v>
          </cell>
          <cell r="E6973">
            <v>0</v>
          </cell>
        </row>
        <row r="6974">
          <cell r="D6974" t="str">
            <v>Yelm0</v>
          </cell>
          <cell r="E6974">
            <v>0</v>
          </cell>
        </row>
        <row r="6975">
          <cell r="D6975" t="str">
            <v>Yelm0</v>
          </cell>
          <cell r="E6975">
            <v>0</v>
          </cell>
        </row>
        <row r="6976">
          <cell r="D6976" t="str">
            <v>Yelm0</v>
          </cell>
          <cell r="E6976">
            <v>0</v>
          </cell>
        </row>
        <row r="6977">
          <cell r="D6977" t="str">
            <v>Yelm0</v>
          </cell>
          <cell r="E6977">
            <v>0</v>
          </cell>
        </row>
        <row r="6978">
          <cell r="D6978" t="str">
            <v>Yelm0</v>
          </cell>
          <cell r="E6978">
            <v>0</v>
          </cell>
        </row>
        <row r="6979">
          <cell r="D6979" t="str">
            <v>Yelm0</v>
          </cell>
          <cell r="E6979">
            <v>0</v>
          </cell>
        </row>
        <row r="6980">
          <cell r="D6980" t="str">
            <v>Yelm0</v>
          </cell>
          <cell r="E6980">
            <v>0</v>
          </cell>
        </row>
        <row r="6981">
          <cell r="D6981" t="str">
            <v>Yelm0</v>
          </cell>
          <cell r="E6981">
            <v>0</v>
          </cell>
        </row>
        <row r="6982">
          <cell r="D6982" t="str">
            <v>Yelm0</v>
          </cell>
          <cell r="E6982">
            <v>0</v>
          </cell>
        </row>
        <row r="6983">
          <cell r="D6983" t="str">
            <v>Yelm0</v>
          </cell>
          <cell r="E6983">
            <v>0</v>
          </cell>
        </row>
        <row r="6984">
          <cell r="D6984" t="str">
            <v>Yelm0</v>
          </cell>
          <cell r="E6984">
            <v>0</v>
          </cell>
        </row>
        <row r="6985">
          <cell r="D6985" t="str">
            <v>Yelm0</v>
          </cell>
          <cell r="E6985">
            <v>0</v>
          </cell>
        </row>
        <row r="6986">
          <cell r="D6986" t="str">
            <v>Yelm0</v>
          </cell>
          <cell r="E6986">
            <v>0</v>
          </cell>
        </row>
        <row r="6987">
          <cell r="D6987" t="str">
            <v>Yelm0</v>
          </cell>
          <cell r="E6987">
            <v>0</v>
          </cell>
        </row>
        <row r="6988">
          <cell r="D6988" t="str">
            <v>Yelm0</v>
          </cell>
          <cell r="E6988">
            <v>0</v>
          </cell>
        </row>
        <row r="6989">
          <cell r="D6989" t="str">
            <v>Yelm0</v>
          </cell>
          <cell r="E6989">
            <v>0</v>
          </cell>
        </row>
        <row r="6990">
          <cell r="D6990" t="str">
            <v>Yelm0</v>
          </cell>
          <cell r="E6990">
            <v>0</v>
          </cell>
        </row>
        <row r="6991">
          <cell r="D6991" t="str">
            <v>Yelm0</v>
          </cell>
          <cell r="E6991">
            <v>0</v>
          </cell>
        </row>
        <row r="6992">
          <cell r="D6992" t="str">
            <v>Yelm0</v>
          </cell>
          <cell r="E6992">
            <v>0</v>
          </cell>
        </row>
        <row r="6993">
          <cell r="D6993" t="str">
            <v>Yelm0</v>
          </cell>
          <cell r="E6993">
            <v>0</v>
          </cell>
        </row>
        <row r="6994">
          <cell r="D6994" t="str">
            <v>Yelm0</v>
          </cell>
          <cell r="E6994">
            <v>0</v>
          </cell>
        </row>
        <row r="6995">
          <cell r="D6995" t="str">
            <v>Yelm0</v>
          </cell>
          <cell r="E6995">
            <v>0</v>
          </cell>
        </row>
        <row r="6996">
          <cell r="D6996" t="str">
            <v>Yelm0</v>
          </cell>
          <cell r="E6996">
            <v>0</v>
          </cell>
        </row>
        <row r="6997">
          <cell r="D6997" t="str">
            <v>Yelm0</v>
          </cell>
          <cell r="E6997">
            <v>0</v>
          </cell>
        </row>
        <row r="6998">
          <cell r="D6998" t="str">
            <v>Yelm0</v>
          </cell>
          <cell r="E6998">
            <v>0</v>
          </cell>
        </row>
        <row r="6999">
          <cell r="D6999" t="str">
            <v>Yelm0</v>
          </cell>
          <cell r="E6999">
            <v>0</v>
          </cell>
        </row>
        <row r="7000">
          <cell r="D7000" t="str">
            <v>Yelm0</v>
          </cell>
          <cell r="E7000">
            <v>0</v>
          </cell>
        </row>
        <row r="7001">
          <cell r="D7001" t="str">
            <v>Yelm0</v>
          </cell>
          <cell r="E7001">
            <v>0</v>
          </cell>
        </row>
        <row r="7002">
          <cell r="D7002" t="str">
            <v>Yelm0</v>
          </cell>
          <cell r="E7002">
            <v>0</v>
          </cell>
        </row>
        <row r="7003">
          <cell r="D7003" t="str">
            <v>Yelm0</v>
          </cell>
          <cell r="E7003">
            <v>0</v>
          </cell>
        </row>
        <row r="7004">
          <cell r="D7004" t="str">
            <v>Yelm0</v>
          </cell>
          <cell r="E7004">
            <v>0</v>
          </cell>
        </row>
        <row r="7005">
          <cell r="D7005" t="str">
            <v>Yelm0</v>
          </cell>
          <cell r="E7005">
            <v>0</v>
          </cell>
        </row>
        <row r="7006">
          <cell r="D7006" t="str">
            <v>Yelm0</v>
          </cell>
          <cell r="E7006">
            <v>0</v>
          </cell>
        </row>
        <row r="7007">
          <cell r="D7007" t="str">
            <v>Yelm0</v>
          </cell>
          <cell r="E7007">
            <v>0</v>
          </cell>
        </row>
        <row r="7008">
          <cell r="D7008" t="str">
            <v>Yelm0</v>
          </cell>
          <cell r="E7008">
            <v>0</v>
          </cell>
        </row>
        <row r="7009">
          <cell r="D7009" t="str">
            <v>Yelm0</v>
          </cell>
          <cell r="E7009">
            <v>0</v>
          </cell>
        </row>
        <row r="7010">
          <cell r="D7010" t="str">
            <v>Yelm0</v>
          </cell>
          <cell r="E7010">
            <v>0</v>
          </cell>
        </row>
        <row r="7011">
          <cell r="D7011" t="str">
            <v>Yelm0</v>
          </cell>
          <cell r="E7011">
            <v>0</v>
          </cell>
        </row>
        <row r="7012">
          <cell r="D7012" t="str">
            <v>Yelm0</v>
          </cell>
          <cell r="E7012">
            <v>0</v>
          </cell>
        </row>
        <row r="7013">
          <cell r="D7013" t="str">
            <v>Yelm0</v>
          </cell>
          <cell r="E7013">
            <v>0</v>
          </cell>
        </row>
        <row r="7014">
          <cell r="D7014" t="str">
            <v>Yelm0</v>
          </cell>
          <cell r="E7014">
            <v>0</v>
          </cell>
        </row>
        <row r="7015">
          <cell r="D7015" t="str">
            <v>Yelm0</v>
          </cell>
          <cell r="E7015">
            <v>0</v>
          </cell>
        </row>
        <row r="7016">
          <cell r="D7016" t="str">
            <v>Yelm0</v>
          </cell>
          <cell r="E7016">
            <v>0</v>
          </cell>
        </row>
        <row r="7017">
          <cell r="D7017" t="str">
            <v>Yelm0</v>
          </cell>
          <cell r="E7017">
            <v>0</v>
          </cell>
        </row>
        <row r="7018">
          <cell r="D7018" t="str">
            <v>Yelm0</v>
          </cell>
          <cell r="E7018">
            <v>0</v>
          </cell>
        </row>
        <row r="7019">
          <cell r="D7019" t="str">
            <v>Yelm0</v>
          </cell>
          <cell r="E7019">
            <v>0</v>
          </cell>
        </row>
        <row r="7020">
          <cell r="D7020" t="str">
            <v>Yelm0</v>
          </cell>
          <cell r="E7020">
            <v>0</v>
          </cell>
        </row>
        <row r="7021">
          <cell r="D7021" t="str">
            <v>Yelm0</v>
          </cell>
          <cell r="E7021">
            <v>0</v>
          </cell>
        </row>
        <row r="7022">
          <cell r="D7022" t="str">
            <v>Yelm0</v>
          </cell>
          <cell r="E7022">
            <v>0</v>
          </cell>
        </row>
        <row r="7023">
          <cell r="D7023" t="str">
            <v>Yelm0</v>
          </cell>
          <cell r="E7023">
            <v>0</v>
          </cell>
        </row>
        <row r="7024">
          <cell r="D7024" t="str">
            <v>Yelm0</v>
          </cell>
          <cell r="E7024">
            <v>0</v>
          </cell>
        </row>
        <row r="7025">
          <cell r="D7025" t="str">
            <v>Yelm0</v>
          </cell>
          <cell r="E7025">
            <v>0</v>
          </cell>
        </row>
        <row r="7026">
          <cell r="D7026" t="str">
            <v>Yelm0</v>
          </cell>
          <cell r="E7026">
            <v>0</v>
          </cell>
        </row>
        <row r="7027">
          <cell r="D7027" t="str">
            <v>Yelm0</v>
          </cell>
          <cell r="E7027">
            <v>0</v>
          </cell>
        </row>
        <row r="7028">
          <cell r="D7028" t="str">
            <v>Yelm0</v>
          </cell>
          <cell r="E7028">
            <v>0</v>
          </cell>
        </row>
        <row r="7029">
          <cell r="D7029" t="str">
            <v>Yelm0</v>
          </cell>
          <cell r="E7029">
            <v>0</v>
          </cell>
        </row>
        <row r="7030">
          <cell r="D7030" t="str">
            <v>Yelm0</v>
          </cell>
          <cell r="E7030">
            <v>0</v>
          </cell>
        </row>
        <row r="7031">
          <cell r="D7031" t="str">
            <v>Yelm0</v>
          </cell>
          <cell r="E7031">
            <v>0</v>
          </cell>
        </row>
        <row r="7032">
          <cell r="D7032" t="str">
            <v>Yelm0</v>
          </cell>
          <cell r="E7032">
            <v>0</v>
          </cell>
        </row>
        <row r="7033">
          <cell r="D7033" t="str">
            <v>Yelm0</v>
          </cell>
          <cell r="E7033">
            <v>0</v>
          </cell>
        </row>
        <row r="7034">
          <cell r="D7034" t="str">
            <v>Yelm0</v>
          </cell>
          <cell r="E7034">
            <v>0</v>
          </cell>
        </row>
        <row r="7035">
          <cell r="D7035" t="str">
            <v>Yelm0</v>
          </cell>
          <cell r="E7035">
            <v>0</v>
          </cell>
        </row>
        <row r="7036">
          <cell r="D7036" t="str">
            <v>Yelm0</v>
          </cell>
          <cell r="E7036">
            <v>0</v>
          </cell>
        </row>
        <row r="7037">
          <cell r="D7037" t="str">
            <v>Yelm0</v>
          </cell>
          <cell r="E7037">
            <v>0</v>
          </cell>
        </row>
        <row r="7038">
          <cell r="D7038" t="str">
            <v>Yelm0</v>
          </cell>
          <cell r="E7038">
            <v>0</v>
          </cell>
        </row>
        <row r="7039">
          <cell r="D7039" t="str">
            <v>Yelm0</v>
          </cell>
          <cell r="E7039">
            <v>0</v>
          </cell>
        </row>
        <row r="7040">
          <cell r="D7040" t="str">
            <v>Yelm0</v>
          </cell>
          <cell r="E7040">
            <v>0</v>
          </cell>
        </row>
        <row r="7041">
          <cell r="D7041" t="str">
            <v>Yelm0</v>
          </cell>
          <cell r="E7041">
            <v>0</v>
          </cell>
        </row>
        <row r="7042">
          <cell r="D7042" t="str">
            <v>Yelm0</v>
          </cell>
          <cell r="E7042">
            <v>0</v>
          </cell>
        </row>
        <row r="7043">
          <cell r="D7043" t="str">
            <v>Yelm0</v>
          </cell>
          <cell r="E7043">
            <v>0</v>
          </cell>
        </row>
        <row r="7044">
          <cell r="D7044" t="str">
            <v>Yelm0</v>
          </cell>
          <cell r="E7044">
            <v>0</v>
          </cell>
        </row>
        <row r="7045">
          <cell r="D7045" t="str">
            <v>Yelm0</v>
          </cell>
          <cell r="E7045">
            <v>0</v>
          </cell>
        </row>
        <row r="7046">
          <cell r="D7046" t="str">
            <v>Yelm0</v>
          </cell>
          <cell r="E7046">
            <v>0</v>
          </cell>
        </row>
        <row r="7047">
          <cell r="D7047" t="str">
            <v>Yelm0</v>
          </cell>
          <cell r="E7047">
            <v>0</v>
          </cell>
        </row>
        <row r="7048">
          <cell r="D7048" t="str">
            <v>Yelm0</v>
          </cell>
          <cell r="E7048">
            <v>0</v>
          </cell>
        </row>
        <row r="7049">
          <cell r="D7049" t="str">
            <v>Yelm0</v>
          </cell>
          <cell r="E7049">
            <v>0</v>
          </cell>
        </row>
        <row r="7050">
          <cell r="D7050" t="str">
            <v>Yelm0</v>
          </cell>
          <cell r="E7050">
            <v>0</v>
          </cell>
        </row>
        <row r="7051">
          <cell r="D7051" t="str">
            <v>Yelm0</v>
          </cell>
          <cell r="E7051">
            <v>0</v>
          </cell>
        </row>
        <row r="7052">
          <cell r="D7052" t="str">
            <v>Yelm0</v>
          </cell>
          <cell r="E7052">
            <v>0</v>
          </cell>
        </row>
        <row r="7053">
          <cell r="D7053" t="str">
            <v>Yelm0</v>
          </cell>
          <cell r="E7053">
            <v>0</v>
          </cell>
        </row>
        <row r="7054">
          <cell r="D7054" t="str">
            <v>Yelm0</v>
          </cell>
          <cell r="E7054">
            <v>0</v>
          </cell>
        </row>
        <row r="7055">
          <cell r="D7055" t="str">
            <v>Yelm0</v>
          </cell>
          <cell r="E7055">
            <v>0</v>
          </cell>
        </row>
        <row r="7056">
          <cell r="D7056" t="str">
            <v>Yelm0</v>
          </cell>
          <cell r="E7056">
            <v>0</v>
          </cell>
        </row>
        <row r="7057">
          <cell r="D7057" t="str">
            <v>Yelm0</v>
          </cell>
          <cell r="E7057">
            <v>0</v>
          </cell>
        </row>
        <row r="7058">
          <cell r="D7058" t="str">
            <v>Yelm0</v>
          </cell>
          <cell r="E7058">
            <v>0</v>
          </cell>
        </row>
        <row r="7059">
          <cell r="D7059" t="str">
            <v>Yelm0</v>
          </cell>
          <cell r="E7059">
            <v>0</v>
          </cell>
        </row>
        <row r="7060">
          <cell r="D7060" t="str">
            <v>Yelm0</v>
          </cell>
          <cell r="E7060">
            <v>0</v>
          </cell>
        </row>
        <row r="7061">
          <cell r="D7061" t="str">
            <v>Yelm0</v>
          </cell>
          <cell r="E7061">
            <v>0</v>
          </cell>
        </row>
        <row r="7062">
          <cell r="D7062" t="str">
            <v>Yelm0</v>
          </cell>
          <cell r="E7062">
            <v>0</v>
          </cell>
        </row>
        <row r="7063">
          <cell r="D7063" t="str">
            <v>Yelm0</v>
          </cell>
          <cell r="E7063">
            <v>0</v>
          </cell>
        </row>
        <row r="7064">
          <cell r="D7064" t="str">
            <v>Yelm0</v>
          </cell>
          <cell r="E7064">
            <v>0</v>
          </cell>
        </row>
        <row r="7065">
          <cell r="D7065" t="str">
            <v>Yelm0</v>
          </cell>
          <cell r="E7065">
            <v>0</v>
          </cell>
        </row>
        <row r="7066">
          <cell r="D7066" t="str">
            <v>Yelm0</v>
          </cell>
          <cell r="E7066">
            <v>0</v>
          </cell>
        </row>
        <row r="7067">
          <cell r="D7067" t="str">
            <v>Yelm0</v>
          </cell>
          <cell r="E7067">
            <v>0</v>
          </cell>
        </row>
        <row r="7068">
          <cell r="D7068" t="str">
            <v>Yelm0</v>
          </cell>
          <cell r="E7068">
            <v>0</v>
          </cell>
        </row>
        <row r="7069">
          <cell r="D7069" t="str">
            <v>Yelm0</v>
          </cell>
          <cell r="E7069">
            <v>0</v>
          </cell>
        </row>
        <row r="7070">
          <cell r="D7070" t="str">
            <v>Yelm0</v>
          </cell>
          <cell r="E7070">
            <v>0</v>
          </cell>
        </row>
        <row r="7071">
          <cell r="D7071" t="str">
            <v>Yelm0</v>
          </cell>
          <cell r="E7071">
            <v>0</v>
          </cell>
        </row>
        <row r="7072">
          <cell r="D7072" t="str">
            <v>Yelm0</v>
          </cell>
          <cell r="E7072">
            <v>0</v>
          </cell>
        </row>
        <row r="7073">
          <cell r="D7073" t="str">
            <v>Yelm0</v>
          </cell>
          <cell r="E7073">
            <v>0</v>
          </cell>
        </row>
        <row r="7074">
          <cell r="D7074" t="str">
            <v>Yelm0</v>
          </cell>
          <cell r="E7074">
            <v>0</v>
          </cell>
        </row>
        <row r="7075">
          <cell r="D7075" t="str">
            <v>Yelm0</v>
          </cell>
          <cell r="E7075">
            <v>0</v>
          </cell>
        </row>
        <row r="7076">
          <cell r="D7076" t="str">
            <v>Yelm0</v>
          </cell>
          <cell r="E7076">
            <v>0</v>
          </cell>
        </row>
        <row r="7077">
          <cell r="D7077" t="str">
            <v>Yelm0</v>
          </cell>
          <cell r="E7077">
            <v>0</v>
          </cell>
        </row>
        <row r="7078">
          <cell r="D7078" t="str">
            <v>Yelm0</v>
          </cell>
          <cell r="E7078">
            <v>0</v>
          </cell>
        </row>
        <row r="7079">
          <cell r="D7079" t="str">
            <v>Yelm0</v>
          </cell>
          <cell r="E7079">
            <v>0</v>
          </cell>
        </row>
        <row r="7080">
          <cell r="D7080" t="str">
            <v>Yelm0</v>
          </cell>
          <cell r="E7080">
            <v>0</v>
          </cell>
        </row>
        <row r="7081">
          <cell r="D7081" t="str">
            <v>Yelm0</v>
          </cell>
          <cell r="E7081">
            <v>0</v>
          </cell>
        </row>
        <row r="7082">
          <cell r="D7082" t="str">
            <v>Yelm0</v>
          </cell>
          <cell r="E7082">
            <v>0</v>
          </cell>
        </row>
        <row r="7083">
          <cell r="D7083" t="str">
            <v>Yelm0</v>
          </cell>
          <cell r="E7083">
            <v>0</v>
          </cell>
        </row>
        <row r="7084">
          <cell r="D7084" t="str">
            <v>Yelm0</v>
          </cell>
          <cell r="E7084">
            <v>0</v>
          </cell>
        </row>
        <row r="7085">
          <cell r="D7085" t="str">
            <v>Yelm0</v>
          </cell>
          <cell r="E7085">
            <v>0</v>
          </cell>
        </row>
        <row r="7086">
          <cell r="D7086" t="str">
            <v>Yelm0</v>
          </cell>
          <cell r="E7086">
            <v>0</v>
          </cell>
        </row>
        <row r="7087">
          <cell r="D7087" t="str">
            <v>Yelm0</v>
          </cell>
          <cell r="E7087">
            <v>0</v>
          </cell>
        </row>
        <row r="7088">
          <cell r="D7088" t="str">
            <v>Yelm0</v>
          </cell>
          <cell r="E7088">
            <v>0</v>
          </cell>
        </row>
        <row r="7089">
          <cell r="D7089" t="str">
            <v>Yelm0</v>
          </cell>
          <cell r="E7089">
            <v>0</v>
          </cell>
        </row>
        <row r="7090">
          <cell r="D7090" t="str">
            <v>Yelm0</v>
          </cell>
          <cell r="E7090">
            <v>0</v>
          </cell>
        </row>
        <row r="7091">
          <cell r="D7091" t="str">
            <v>Yelm0</v>
          </cell>
          <cell r="E7091">
            <v>0</v>
          </cell>
        </row>
        <row r="7092">
          <cell r="D7092" t="str">
            <v>Yelm0</v>
          </cell>
          <cell r="E7092">
            <v>0</v>
          </cell>
        </row>
        <row r="7093">
          <cell r="D7093" t="str">
            <v>Yelm0</v>
          </cell>
          <cell r="E7093">
            <v>0</v>
          </cell>
        </row>
        <row r="7094">
          <cell r="D7094" t="str">
            <v>Yelm0</v>
          </cell>
          <cell r="E7094">
            <v>0</v>
          </cell>
        </row>
        <row r="7095">
          <cell r="D7095" t="str">
            <v>Yelm0</v>
          </cell>
          <cell r="E7095">
            <v>0</v>
          </cell>
        </row>
        <row r="7096">
          <cell r="D7096" t="str">
            <v>Yelm0</v>
          </cell>
          <cell r="E7096">
            <v>0</v>
          </cell>
        </row>
        <row r="7097">
          <cell r="D7097" t="str">
            <v>Yelm0</v>
          </cell>
          <cell r="E7097">
            <v>0</v>
          </cell>
        </row>
        <row r="7098">
          <cell r="D7098" t="str">
            <v>Yelm0</v>
          </cell>
          <cell r="E7098">
            <v>0</v>
          </cell>
        </row>
        <row r="7099">
          <cell r="D7099" t="str">
            <v>Yelm0</v>
          </cell>
          <cell r="E7099">
            <v>0</v>
          </cell>
        </row>
        <row r="7100">
          <cell r="D7100" t="str">
            <v>Yelm0</v>
          </cell>
          <cell r="E7100">
            <v>0</v>
          </cell>
        </row>
        <row r="7101">
          <cell r="D7101" t="str">
            <v>Yelm0</v>
          </cell>
          <cell r="E7101">
            <v>0</v>
          </cell>
        </row>
        <row r="7102">
          <cell r="D7102" t="str">
            <v>Yelm0</v>
          </cell>
          <cell r="E7102">
            <v>0</v>
          </cell>
        </row>
        <row r="7103">
          <cell r="D7103" t="str">
            <v>Yelm0</v>
          </cell>
          <cell r="E7103">
            <v>0</v>
          </cell>
        </row>
        <row r="7104">
          <cell r="D7104" t="str">
            <v>Yelm0</v>
          </cell>
          <cell r="E7104">
            <v>0</v>
          </cell>
        </row>
        <row r="7105">
          <cell r="D7105" t="str">
            <v>Yelm0</v>
          </cell>
          <cell r="E7105">
            <v>0</v>
          </cell>
        </row>
        <row r="7106">
          <cell r="D7106" t="str">
            <v>Yelm0</v>
          </cell>
          <cell r="E7106">
            <v>0</v>
          </cell>
        </row>
        <row r="7107">
          <cell r="D7107" t="str">
            <v>Yelm0</v>
          </cell>
          <cell r="E7107">
            <v>0</v>
          </cell>
        </row>
        <row r="7108">
          <cell r="D7108" t="str">
            <v>Yelm0</v>
          </cell>
          <cell r="E7108">
            <v>0</v>
          </cell>
        </row>
        <row r="7109">
          <cell r="D7109" t="str">
            <v>Yelm0</v>
          </cell>
          <cell r="E7109">
            <v>0</v>
          </cell>
        </row>
        <row r="7110">
          <cell r="D7110" t="str">
            <v>Yelm0</v>
          </cell>
          <cell r="E7110">
            <v>0</v>
          </cell>
        </row>
        <row r="7111">
          <cell r="D7111" t="str">
            <v>Yelm0</v>
          </cell>
          <cell r="E7111">
            <v>0</v>
          </cell>
        </row>
        <row r="7112">
          <cell r="D7112" t="str">
            <v>Yelm0</v>
          </cell>
          <cell r="E7112">
            <v>0</v>
          </cell>
        </row>
        <row r="7113">
          <cell r="D7113" t="str">
            <v>Yelm0</v>
          </cell>
          <cell r="E7113">
            <v>0</v>
          </cell>
        </row>
        <row r="7114">
          <cell r="D7114" t="str">
            <v>Yelm0</v>
          </cell>
          <cell r="E7114">
            <v>0</v>
          </cell>
        </row>
        <row r="7115">
          <cell r="D7115" t="str">
            <v>Yelm0</v>
          </cell>
          <cell r="E7115">
            <v>0</v>
          </cell>
        </row>
        <row r="7116">
          <cell r="D7116" t="str">
            <v>Yelm0</v>
          </cell>
          <cell r="E7116">
            <v>0</v>
          </cell>
        </row>
        <row r="7117">
          <cell r="D7117" t="str">
            <v>Yelm0</v>
          </cell>
          <cell r="E7117">
            <v>0</v>
          </cell>
        </row>
        <row r="7118">
          <cell r="D7118" t="str">
            <v>Yelm0</v>
          </cell>
          <cell r="E7118">
            <v>0</v>
          </cell>
        </row>
        <row r="7119">
          <cell r="D7119" t="str">
            <v>Yelm0</v>
          </cell>
          <cell r="E7119">
            <v>0</v>
          </cell>
        </row>
        <row r="7120">
          <cell r="D7120" t="str">
            <v>Yelm0</v>
          </cell>
          <cell r="E7120">
            <v>0</v>
          </cell>
        </row>
        <row r="7121">
          <cell r="D7121" t="str">
            <v>Yelm0</v>
          </cell>
          <cell r="E7121">
            <v>0</v>
          </cell>
        </row>
        <row r="7122">
          <cell r="D7122" t="str">
            <v>Yelm0</v>
          </cell>
          <cell r="E7122">
            <v>0</v>
          </cell>
        </row>
        <row r="7123">
          <cell r="D7123" t="str">
            <v>Yelm0</v>
          </cell>
          <cell r="E7123">
            <v>0</v>
          </cell>
        </row>
        <row r="7124">
          <cell r="D7124" t="str">
            <v>Yelm0</v>
          </cell>
          <cell r="E7124">
            <v>0</v>
          </cell>
        </row>
        <row r="7125">
          <cell r="D7125" t="str">
            <v>Yelm0</v>
          </cell>
          <cell r="E7125">
            <v>0</v>
          </cell>
        </row>
        <row r="7126">
          <cell r="D7126" t="str">
            <v>Yelm0</v>
          </cell>
          <cell r="E7126">
            <v>0</v>
          </cell>
        </row>
        <row r="7127">
          <cell r="D7127" t="str">
            <v>Yelm0</v>
          </cell>
          <cell r="E7127">
            <v>0</v>
          </cell>
        </row>
        <row r="7128">
          <cell r="D7128" t="str">
            <v>Yelm0</v>
          </cell>
          <cell r="E7128">
            <v>0</v>
          </cell>
        </row>
        <row r="7129">
          <cell r="D7129" t="str">
            <v>Yelm0</v>
          </cell>
          <cell r="E7129">
            <v>0</v>
          </cell>
        </row>
        <row r="7130">
          <cell r="D7130" t="str">
            <v>Yelm0</v>
          </cell>
          <cell r="E7130">
            <v>0</v>
          </cell>
        </row>
        <row r="7131">
          <cell r="D7131" t="str">
            <v>Yelm0</v>
          </cell>
          <cell r="E7131">
            <v>0</v>
          </cell>
        </row>
        <row r="7132">
          <cell r="D7132" t="str">
            <v>Yelm0</v>
          </cell>
          <cell r="E7132">
            <v>0</v>
          </cell>
        </row>
        <row r="7133">
          <cell r="D7133" t="str">
            <v>Yelm0</v>
          </cell>
          <cell r="E7133">
            <v>0</v>
          </cell>
        </row>
        <row r="7134">
          <cell r="D7134" t="str">
            <v>Yelm0</v>
          </cell>
          <cell r="E7134">
            <v>0</v>
          </cell>
        </row>
        <row r="7135">
          <cell r="D7135" t="str">
            <v>Yelm0</v>
          </cell>
          <cell r="E7135">
            <v>0</v>
          </cell>
        </row>
        <row r="7136">
          <cell r="D7136" t="str">
            <v>Yelm0</v>
          </cell>
          <cell r="E7136">
            <v>0</v>
          </cell>
        </row>
        <row r="7137">
          <cell r="D7137" t="str">
            <v>Yelm0</v>
          </cell>
          <cell r="E7137">
            <v>0</v>
          </cell>
        </row>
        <row r="7138">
          <cell r="D7138" t="str">
            <v>Yelm0</v>
          </cell>
          <cell r="E7138">
            <v>0</v>
          </cell>
        </row>
        <row r="7139">
          <cell r="D7139" t="str">
            <v>Yelm0</v>
          </cell>
          <cell r="E7139">
            <v>0</v>
          </cell>
        </row>
        <row r="7140">
          <cell r="D7140" t="str">
            <v>Yelm0</v>
          </cell>
          <cell r="E7140">
            <v>0</v>
          </cell>
        </row>
        <row r="7141">
          <cell r="D7141" t="str">
            <v>Yelm0</v>
          </cell>
          <cell r="E7141">
            <v>0</v>
          </cell>
        </row>
        <row r="7142">
          <cell r="D7142" t="str">
            <v>Yelm0</v>
          </cell>
          <cell r="E7142">
            <v>0</v>
          </cell>
        </row>
        <row r="7143">
          <cell r="D7143" t="str">
            <v>Yelm0</v>
          </cell>
          <cell r="E7143">
            <v>0</v>
          </cell>
        </row>
        <row r="7144">
          <cell r="D7144" t="str">
            <v>Yelm0</v>
          </cell>
          <cell r="E7144">
            <v>0</v>
          </cell>
        </row>
        <row r="7145">
          <cell r="D7145" t="str">
            <v>Yelm0</v>
          </cell>
          <cell r="E7145">
            <v>0</v>
          </cell>
        </row>
        <row r="7146">
          <cell r="D7146" t="str">
            <v>Yelm0</v>
          </cell>
          <cell r="E7146">
            <v>0</v>
          </cell>
        </row>
        <row r="7147">
          <cell r="D7147" t="str">
            <v>Yelm0</v>
          </cell>
          <cell r="E7147">
            <v>0</v>
          </cell>
        </row>
        <row r="7148">
          <cell r="D7148" t="str">
            <v>Yelm0</v>
          </cell>
          <cell r="E7148">
            <v>0</v>
          </cell>
        </row>
        <row r="7149">
          <cell r="D7149" t="str">
            <v>Yelm0</v>
          </cell>
          <cell r="E7149">
            <v>0</v>
          </cell>
        </row>
        <row r="7150">
          <cell r="D7150" t="str">
            <v>Yelm0</v>
          </cell>
          <cell r="E7150">
            <v>0</v>
          </cell>
        </row>
        <row r="7151">
          <cell r="D7151" t="str">
            <v>Yelm0</v>
          </cell>
          <cell r="E7151">
            <v>0</v>
          </cell>
        </row>
        <row r="7152">
          <cell r="D7152" t="str">
            <v>Yelm0</v>
          </cell>
          <cell r="E7152">
            <v>0</v>
          </cell>
        </row>
        <row r="7153">
          <cell r="D7153" t="str">
            <v>Yelm0</v>
          </cell>
          <cell r="E7153">
            <v>0</v>
          </cell>
        </row>
        <row r="7154">
          <cell r="D7154" t="str">
            <v>Yelm0</v>
          </cell>
          <cell r="E7154">
            <v>0</v>
          </cell>
        </row>
        <row r="7155">
          <cell r="D7155" t="str">
            <v>Yelm0</v>
          </cell>
          <cell r="E7155">
            <v>0</v>
          </cell>
        </row>
        <row r="7156">
          <cell r="D7156" t="str">
            <v>Yelm0</v>
          </cell>
          <cell r="E7156">
            <v>0</v>
          </cell>
        </row>
        <row r="7157">
          <cell r="D7157" t="str">
            <v>Yelm0</v>
          </cell>
          <cell r="E7157">
            <v>0</v>
          </cell>
        </row>
        <row r="7158">
          <cell r="D7158" t="str">
            <v>Yelm0</v>
          </cell>
          <cell r="E7158">
            <v>0</v>
          </cell>
        </row>
        <row r="7159">
          <cell r="D7159" t="str">
            <v>Yelm0</v>
          </cell>
          <cell r="E7159">
            <v>0</v>
          </cell>
        </row>
        <row r="7160">
          <cell r="D7160" t="str">
            <v>Yelm0</v>
          </cell>
          <cell r="E7160">
            <v>0</v>
          </cell>
        </row>
        <row r="7161">
          <cell r="D7161" t="str">
            <v>Yelm0</v>
          </cell>
          <cell r="E7161">
            <v>0</v>
          </cell>
        </row>
        <row r="7162">
          <cell r="D7162" t="str">
            <v>Yelm0</v>
          </cell>
          <cell r="E7162">
            <v>0</v>
          </cell>
        </row>
        <row r="7163">
          <cell r="D7163" t="str">
            <v>Yelm0</v>
          </cell>
          <cell r="E7163">
            <v>0</v>
          </cell>
        </row>
        <row r="7164">
          <cell r="D7164" t="str">
            <v>Yelm0</v>
          </cell>
          <cell r="E7164">
            <v>0</v>
          </cell>
        </row>
        <row r="7165">
          <cell r="D7165" t="str">
            <v>Yelm0</v>
          </cell>
          <cell r="E7165">
            <v>0</v>
          </cell>
        </row>
        <row r="7166">
          <cell r="D7166" t="str">
            <v>Yelm0</v>
          </cell>
          <cell r="E7166">
            <v>0</v>
          </cell>
        </row>
        <row r="7167">
          <cell r="D7167" t="str">
            <v>Yelm0</v>
          </cell>
          <cell r="E7167">
            <v>0</v>
          </cell>
        </row>
        <row r="7168">
          <cell r="D7168" t="str">
            <v>Yelm0</v>
          </cell>
          <cell r="E7168">
            <v>0</v>
          </cell>
        </row>
        <row r="7169">
          <cell r="D7169" t="str">
            <v>Yelm0</v>
          </cell>
          <cell r="E7169">
            <v>0</v>
          </cell>
        </row>
        <row r="7170">
          <cell r="D7170" t="str">
            <v>Yelm0</v>
          </cell>
          <cell r="E7170">
            <v>0</v>
          </cell>
        </row>
        <row r="7171">
          <cell r="D7171" t="str">
            <v>Yelm0</v>
          </cell>
          <cell r="E7171">
            <v>0</v>
          </cell>
        </row>
        <row r="7172">
          <cell r="D7172" t="str">
            <v>Yelm0</v>
          </cell>
          <cell r="E7172">
            <v>0</v>
          </cell>
        </row>
        <row r="7173">
          <cell r="D7173" t="str">
            <v>Yelm0</v>
          </cell>
          <cell r="E7173">
            <v>0</v>
          </cell>
        </row>
        <row r="7174">
          <cell r="D7174" t="str">
            <v>Yelm0</v>
          </cell>
          <cell r="E7174">
            <v>0</v>
          </cell>
        </row>
        <row r="7175">
          <cell r="D7175" t="str">
            <v>Yelm0</v>
          </cell>
          <cell r="E7175">
            <v>0</v>
          </cell>
        </row>
        <row r="7176">
          <cell r="D7176" t="str">
            <v>Yelm0</v>
          </cell>
          <cell r="E7176">
            <v>0</v>
          </cell>
        </row>
        <row r="7177">
          <cell r="D7177" t="str">
            <v>Yelm0</v>
          </cell>
          <cell r="E7177">
            <v>0</v>
          </cell>
        </row>
        <row r="7178">
          <cell r="D7178" t="str">
            <v>Yelm0</v>
          </cell>
          <cell r="E7178">
            <v>0</v>
          </cell>
        </row>
        <row r="7179">
          <cell r="D7179" t="str">
            <v>Yelm0</v>
          </cell>
          <cell r="E7179">
            <v>0</v>
          </cell>
        </row>
        <row r="7180">
          <cell r="D7180" t="str">
            <v>Yelm0</v>
          </cell>
          <cell r="E7180">
            <v>0</v>
          </cell>
        </row>
        <row r="7181">
          <cell r="D7181" t="str">
            <v>Yelm0</v>
          </cell>
          <cell r="E7181">
            <v>0</v>
          </cell>
        </row>
        <row r="7182">
          <cell r="D7182" t="str">
            <v>Yelm0</v>
          </cell>
          <cell r="E7182">
            <v>0</v>
          </cell>
        </row>
        <row r="7183">
          <cell r="D7183" t="str">
            <v>Yelm0</v>
          </cell>
          <cell r="E7183">
            <v>0</v>
          </cell>
        </row>
        <row r="7184">
          <cell r="D7184" t="str">
            <v>Yelm0</v>
          </cell>
          <cell r="E7184">
            <v>0</v>
          </cell>
        </row>
        <row r="7185">
          <cell r="D7185" t="str">
            <v>Yelm0</v>
          </cell>
          <cell r="E7185">
            <v>0</v>
          </cell>
        </row>
        <row r="7186">
          <cell r="D7186" t="str">
            <v>Yelm0</v>
          </cell>
          <cell r="E7186">
            <v>0</v>
          </cell>
        </row>
        <row r="7187">
          <cell r="D7187" t="str">
            <v>Yelm0</v>
          </cell>
          <cell r="E7187">
            <v>0</v>
          </cell>
        </row>
        <row r="7188">
          <cell r="D7188" t="str">
            <v>Yelm0</v>
          </cell>
          <cell r="E7188">
            <v>0</v>
          </cell>
        </row>
        <row r="7189">
          <cell r="D7189" t="str">
            <v>Yelm0</v>
          </cell>
          <cell r="E7189">
            <v>0</v>
          </cell>
        </row>
        <row r="7190">
          <cell r="D7190" t="str">
            <v>Yelm0</v>
          </cell>
          <cell r="E7190">
            <v>0</v>
          </cell>
        </row>
        <row r="7191">
          <cell r="D7191" t="str">
            <v>Yelm0</v>
          </cell>
          <cell r="E7191">
            <v>0</v>
          </cell>
        </row>
        <row r="7192">
          <cell r="D7192" t="str">
            <v>Yelm0</v>
          </cell>
          <cell r="E7192">
            <v>0</v>
          </cell>
        </row>
        <row r="7193">
          <cell r="D7193" t="str">
            <v>Yelm0</v>
          </cell>
          <cell r="E7193">
            <v>0</v>
          </cell>
        </row>
        <row r="7194">
          <cell r="D7194" t="str">
            <v>Yelm0</v>
          </cell>
          <cell r="E7194">
            <v>0</v>
          </cell>
        </row>
        <row r="7195">
          <cell r="D7195" t="str">
            <v>Yelm0</v>
          </cell>
          <cell r="E7195">
            <v>0</v>
          </cell>
        </row>
        <row r="7196">
          <cell r="D7196" t="str">
            <v>Yelm0</v>
          </cell>
          <cell r="E7196">
            <v>0</v>
          </cell>
        </row>
        <row r="7197">
          <cell r="D7197" t="str">
            <v>Yelm0</v>
          </cell>
          <cell r="E7197">
            <v>0</v>
          </cell>
        </row>
        <row r="7198">
          <cell r="D7198" t="str">
            <v>Yelm0</v>
          </cell>
          <cell r="E7198">
            <v>0</v>
          </cell>
        </row>
        <row r="7199">
          <cell r="D7199" t="str">
            <v>Yelm0</v>
          </cell>
          <cell r="E7199">
            <v>0</v>
          </cell>
        </row>
        <row r="7200">
          <cell r="D7200" t="str">
            <v>Yelm0</v>
          </cell>
          <cell r="E7200">
            <v>0</v>
          </cell>
        </row>
        <row r="7201">
          <cell r="D7201" t="str">
            <v>Yelm0</v>
          </cell>
          <cell r="E7201">
            <v>0</v>
          </cell>
        </row>
        <row r="7202">
          <cell r="D7202" t="str">
            <v>Yelm0</v>
          </cell>
          <cell r="E7202">
            <v>0</v>
          </cell>
        </row>
        <row r="7203">
          <cell r="D7203" t="str">
            <v>Yelm0</v>
          </cell>
          <cell r="E7203">
            <v>0</v>
          </cell>
        </row>
        <row r="7204">
          <cell r="D7204" t="str">
            <v>Yelm0</v>
          </cell>
          <cell r="E7204">
            <v>0</v>
          </cell>
        </row>
        <row r="7205">
          <cell r="D7205" t="str">
            <v>Yelm0</v>
          </cell>
          <cell r="E7205">
            <v>0</v>
          </cell>
        </row>
        <row r="7206">
          <cell r="D7206" t="str">
            <v>Yelm0</v>
          </cell>
          <cell r="E7206">
            <v>0</v>
          </cell>
        </row>
        <row r="7207">
          <cell r="D7207" t="str">
            <v>Yelm0</v>
          </cell>
          <cell r="E7207">
            <v>0</v>
          </cell>
        </row>
        <row r="7208">
          <cell r="D7208" t="str">
            <v>Yelm0</v>
          </cell>
          <cell r="E7208">
            <v>0</v>
          </cell>
        </row>
        <row r="7209">
          <cell r="D7209" t="str">
            <v>Yelm0</v>
          </cell>
          <cell r="E7209">
            <v>0</v>
          </cell>
        </row>
        <row r="7210">
          <cell r="D7210" t="str">
            <v>Yelm0</v>
          </cell>
          <cell r="E7210">
            <v>0</v>
          </cell>
        </row>
        <row r="7211">
          <cell r="D7211" t="str">
            <v>Yelm0</v>
          </cell>
          <cell r="E7211">
            <v>0</v>
          </cell>
        </row>
        <row r="7212">
          <cell r="D7212" t="str">
            <v>Yelm0</v>
          </cell>
          <cell r="E7212">
            <v>0</v>
          </cell>
        </row>
        <row r="7213">
          <cell r="D7213" t="str">
            <v>Yelm0</v>
          </cell>
          <cell r="E7213">
            <v>0</v>
          </cell>
        </row>
        <row r="7214">
          <cell r="D7214" t="str">
            <v>Yelm0</v>
          </cell>
          <cell r="E7214">
            <v>0</v>
          </cell>
        </row>
        <row r="7215">
          <cell r="D7215" t="str">
            <v>Yelm0</v>
          </cell>
          <cell r="E7215">
            <v>0</v>
          </cell>
        </row>
        <row r="7216">
          <cell r="D7216" t="str">
            <v>Yelm0</v>
          </cell>
          <cell r="E7216">
            <v>0</v>
          </cell>
        </row>
        <row r="7217">
          <cell r="D7217" t="str">
            <v>Yelm0</v>
          </cell>
          <cell r="E7217">
            <v>0</v>
          </cell>
        </row>
        <row r="7218">
          <cell r="D7218" t="str">
            <v>Yelm0</v>
          </cell>
          <cell r="E7218">
            <v>0</v>
          </cell>
        </row>
        <row r="7219">
          <cell r="D7219" t="str">
            <v>Yelm0</v>
          </cell>
          <cell r="E7219">
            <v>0</v>
          </cell>
        </row>
        <row r="7220">
          <cell r="D7220" t="str">
            <v>Yelm0</v>
          </cell>
          <cell r="E7220">
            <v>0</v>
          </cell>
        </row>
        <row r="7221">
          <cell r="D7221" t="str">
            <v>Yelm0</v>
          </cell>
          <cell r="E7221">
            <v>0</v>
          </cell>
        </row>
        <row r="7222">
          <cell r="D7222" t="str">
            <v>Yelm0</v>
          </cell>
          <cell r="E7222">
            <v>0</v>
          </cell>
        </row>
        <row r="7223">
          <cell r="D7223" t="str">
            <v>Yelm0</v>
          </cell>
          <cell r="E7223">
            <v>0</v>
          </cell>
        </row>
        <row r="7224">
          <cell r="D7224" t="str">
            <v>Yelm0</v>
          </cell>
          <cell r="E7224">
            <v>0</v>
          </cell>
        </row>
        <row r="7225">
          <cell r="D7225" t="str">
            <v>Yelm0</v>
          </cell>
          <cell r="E7225">
            <v>0</v>
          </cell>
        </row>
        <row r="7226">
          <cell r="D7226" t="str">
            <v>Yelm0</v>
          </cell>
          <cell r="E7226">
            <v>0</v>
          </cell>
        </row>
        <row r="7227">
          <cell r="D7227" t="str">
            <v>Yelm0</v>
          </cell>
          <cell r="E7227">
            <v>0</v>
          </cell>
        </row>
        <row r="7228">
          <cell r="D7228" t="str">
            <v>Yelm0</v>
          </cell>
          <cell r="E7228">
            <v>0</v>
          </cell>
        </row>
        <row r="7229">
          <cell r="D7229" t="str">
            <v>Yelm0</v>
          </cell>
          <cell r="E7229">
            <v>0</v>
          </cell>
        </row>
        <row r="7230">
          <cell r="D7230" t="str">
            <v>Yelm0</v>
          </cell>
          <cell r="E7230">
            <v>0</v>
          </cell>
        </row>
        <row r="7231">
          <cell r="D7231" t="str">
            <v>Yelm0</v>
          </cell>
          <cell r="E7231">
            <v>0</v>
          </cell>
        </row>
        <row r="7232">
          <cell r="D7232" t="str">
            <v>Yelm0</v>
          </cell>
          <cell r="E7232">
            <v>0</v>
          </cell>
        </row>
        <row r="7233">
          <cell r="D7233" t="str">
            <v>Yelm0</v>
          </cell>
          <cell r="E7233">
            <v>0</v>
          </cell>
        </row>
        <row r="7234">
          <cell r="D7234" t="str">
            <v>Yelm0</v>
          </cell>
          <cell r="E7234">
            <v>0</v>
          </cell>
        </row>
        <row r="7235">
          <cell r="D7235" t="str">
            <v>Yelm0</v>
          </cell>
          <cell r="E7235">
            <v>0</v>
          </cell>
        </row>
        <row r="7236">
          <cell r="D7236" t="str">
            <v>Yelm0</v>
          </cell>
          <cell r="E7236">
            <v>0</v>
          </cell>
        </row>
        <row r="7237">
          <cell r="D7237" t="str">
            <v>Yelm0</v>
          </cell>
          <cell r="E7237">
            <v>0</v>
          </cell>
        </row>
        <row r="7238">
          <cell r="D7238" t="str">
            <v>Yelm0</v>
          </cell>
          <cell r="E7238">
            <v>0</v>
          </cell>
        </row>
        <row r="7239">
          <cell r="D7239" t="str">
            <v>Yelm0</v>
          </cell>
          <cell r="E7239">
            <v>0</v>
          </cell>
        </row>
        <row r="7240">
          <cell r="D7240" t="str">
            <v>Yelm0</v>
          </cell>
          <cell r="E7240">
            <v>0</v>
          </cell>
        </row>
        <row r="7241">
          <cell r="D7241" t="str">
            <v>Yelm0</v>
          </cell>
          <cell r="E7241">
            <v>0</v>
          </cell>
        </row>
        <row r="7242">
          <cell r="D7242" t="str">
            <v>Yelm0</v>
          </cell>
          <cell r="E7242">
            <v>0</v>
          </cell>
        </row>
        <row r="7243">
          <cell r="D7243" t="str">
            <v>Yelm0</v>
          </cell>
          <cell r="E7243">
            <v>0</v>
          </cell>
        </row>
        <row r="7244">
          <cell r="D7244" t="str">
            <v>Yelm0</v>
          </cell>
          <cell r="E7244">
            <v>0</v>
          </cell>
        </row>
        <row r="7245">
          <cell r="D7245" t="str">
            <v>Yelm0</v>
          </cell>
          <cell r="E7245">
            <v>0</v>
          </cell>
        </row>
        <row r="7246">
          <cell r="D7246" t="str">
            <v>Yelm0</v>
          </cell>
          <cell r="E7246">
            <v>0</v>
          </cell>
        </row>
        <row r="7247">
          <cell r="D7247" t="str">
            <v>Yelm0</v>
          </cell>
          <cell r="E7247">
            <v>0</v>
          </cell>
        </row>
        <row r="7248">
          <cell r="D7248" t="str">
            <v>Yelm0</v>
          </cell>
          <cell r="E7248">
            <v>0</v>
          </cell>
        </row>
        <row r="7249">
          <cell r="D7249" t="str">
            <v>Yelm0</v>
          </cell>
          <cell r="E7249">
            <v>0</v>
          </cell>
        </row>
        <row r="7250">
          <cell r="D7250" t="str">
            <v>Yelm0</v>
          </cell>
          <cell r="E7250">
            <v>0</v>
          </cell>
        </row>
        <row r="7251">
          <cell r="D7251" t="str">
            <v>Yelm0</v>
          </cell>
          <cell r="E7251">
            <v>0</v>
          </cell>
        </row>
        <row r="7252">
          <cell r="D7252" t="str">
            <v>Yelm0</v>
          </cell>
          <cell r="E7252">
            <v>0</v>
          </cell>
        </row>
        <row r="7253">
          <cell r="D7253" t="str">
            <v>Yelm0</v>
          </cell>
          <cell r="E7253">
            <v>0</v>
          </cell>
        </row>
        <row r="7254">
          <cell r="D7254" t="str">
            <v>Yelm0</v>
          </cell>
          <cell r="E7254">
            <v>0</v>
          </cell>
        </row>
        <row r="7255">
          <cell r="D7255" t="str">
            <v>Yelm0</v>
          </cell>
          <cell r="E7255">
            <v>0</v>
          </cell>
        </row>
        <row r="7256">
          <cell r="D7256" t="str">
            <v>Yelm0</v>
          </cell>
          <cell r="E7256">
            <v>0</v>
          </cell>
        </row>
        <row r="7257">
          <cell r="D7257" t="str">
            <v>Yelm0</v>
          </cell>
          <cell r="E7257">
            <v>0</v>
          </cell>
        </row>
        <row r="7258">
          <cell r="D7258" t="str">
            <v>Yelm0</v>
          </cell>
          <cell r="E7258">
            <v>0</v>
          </cell>
        </row>
        <row r="7259">
          <cell r="D7259" t="str">
            <v>Yelm0</v>
          </cell>
          <cell r="E7259">
            <v>0</v>
          </cell>
        </row>
        <row r="7260">
          <cell r="D7260" t="str">
            <v>Yelm0</v>
          </cell>
          <cell r="E7260">
            <v>0</v>
          </cell>
        </row>
        <row r="7261">
          <cell r="D7261" t="str">
            <v>Yelm0</v>
          </cell>
          <cell r="E7261">
            <v>0</v>
          </cell>
        </row>
        <row r="7262">
          <cell r="D7262" t="str">
            <v>Yelm0</v>
          </cell>
          <cell r="E7262">
            <v>0</v>
          </cell>
        </row>
        <row r="7263">
          <cell r="D7263" t="str">
            <v>Yelm0</v>
          </cell>
          <cell r="E7263">
            <v>0</v>
          </cell>
        </row>
        <row r="7264">
          <cell r="D7264" t="str">
            <v>Yelm0</v>
          </cell>
          <cell r="E7264">
            <v>0</v>
          </cell>
        </row>
        <row r="7265">
          <cell r="D7265" t="str">
            <v>Yelm0</v>
          </cell>
          <cell r="E7265">
            <v>0</v>
          </cell>
        </row>
        <row r="7266">
          <cell r="D7266" t="str">
            <v>Yelm0</v>
          </cell>
          <cell r="E7266">
            <v>0</v>
          </cell>
        </row>
        <row r="7267">
          <cell r="D7267" t="str">
            <v>Yelm0</v>
          </cell>
          <cell r="E7267">
            <v>0</v>
          </cell>
        </row>
        <row r="7268">
          <cell r="D7268" t="str">
            <v>Yelm0</v>
          </cell>
          <cell r="E7268">
            <v>0</v>
          </cell>
        </row>
        <row r="7269">
          <cell r="D7269" t="str">
            <v>Yelm0</v>
          </cell>
          <cell r="E7269">
            <v>0</v>
          </cell>
        </row>
        <row r="7270">
          <cell r="D7270" t="str">
            <v>Yelm0</v>
          </cell>
          <cell r="E7270">
            <v>0</v>
          </cell>
        </row>
        <row r="7271">
          <cell r="D7271" t="str">
            <v>Yelm0</v>
          </cell>
          <cell r="E7271">
            <v>0</v>
          </cell>
        </row>
        <row r="7272">
          <cell r="D7272" t="str">
            <v>Yelm0</v>
          </cell>
          <cell r="E7272">
            <v>0</v>
          </cell>
        </row>
        <row r="7273">
          <cell r="D7273" t="str">
            <v>Yelm0</v>
          </cell>
          <cell r="E7273">
            <v>0</v>
          </cell>
        </row>
        <row r="7274">
          <cell r="D7274" t="str">
            <v>Yelm0</v>
          </cell>
          <cell r="E7274">
            <v>0</v>
          </cell>
        </row>
        <row r="7275">
          <cell r="D7275" t="str">
            <v>Yelm0</v>
          </cell>
          <cell r="E7275">
            <v>0</v>
          </cell>
        </row>
        <row r="7276">
          <cell r="D7276" t="str">
            <v>Yelm0</v>
          </cell>
          <cell r="E7276">
            <v>0</v>
          </cell>
        </row>
        <row r="7277">
          <cell r="D7277" t="str">
            <v>Yelm0</v>
          </cell>
          <cell r="E7277">
            <v>0</v>
          </cell>
        </row>
        <row r="7278">
          <cell r="D7278" t="str">
            <v>Yelm0</v>
          </cell>
          <cell r="E7278">
            <v>0</v>
          </cell>
        </row>
        <row r="7279">
          <cell r="D7279" t="str">
            <v>Yelm0</v>
          </cell>
          <cell r="E7279">
            <v>0</v>
          </cell>
        </row>
        <row r="7280">
          <cell r="D7280" t="str">
            <v>Yelm0</v>
          </cell>
          <cell r="E7280">
            <v>0</v>
          </cell>
        </row>
        <row r="7281">
          <cell r="D7281" t="str">
            <v>Yelm0</v>
          </cell>
          <cell r="E7281">
            <v>0</v>
          </cell>
        </row>
        <row r="7282">
          <cell r="D7282" t="str">
            <v>Yelm0</v>
          </cell>
          <cell r="E7282">
            <v>0</v>
          </cell>
        </row>
        <row r="7283">
          <cell r="D7283" t="str">
            <v>Yelm0</v>
          </cell>
          <cell r="E7283">
            <v>0</v>
          </cell>
        </row>
        <row r="7284">
          <cell r="D7284" t="str">
            <v>Yelm0</v>
          </cell>
          <cell r="E7284">
            <v>0</v>
          </cell>
        </row>
        <row r="7285">
          <cell r="D7285" t="str">
            <v>Yelm0</v>
          </cell>
          <cell r="E7285">
            <v>0</v>
          </cell>
        </row>
        <row r="7286">
          <cell r="D7286" t="str">
            <v>Yelm0</v>
          </cell>
          <cell r="E7286">
            <v>0</v>
          </cell>
        </row>
        <row r="7287">
          <cell r="D7287" t="str">
            <v>Yelm0</v>
          </cell>
          <cell r="E7287">
            <v>0</v>
          </cell>
        </row>
        <row r="7288">
          <cell r="D7288" t="str">
            <v>Yelm0</v>
          </cell>
          <cell r="E7288">
            <v>0</v>
          </cell>
        </row>
        <row r="7289">
          <cell r="D7289" t="str">
            <v>Yelm0</v>
          </cell>
          <cell r="E7289">
            <v>0</v>
          </cell>
        </row>
        <row r="7290">
          <cell r="D7290" t="str">
            <v>Yelm0</v>
          </cell>
          <cell r="E7290">
            <v>0</v>
          </cell>
        </row>
        <row r="7291">
          <cell r="D7291" t="str">
            <v>Yelm0</v>
          </cell>
          <cell r="E7291">
            <v>0</v>
          </cell>
        </row>
        <row r="7292">
          <cell r="D7292" t="str">
            <v>Yelm0</v>
          </cell>
          <cell r="E7292">
            <v>0</v>
          </cell>
        </row>
        <row r="7293">
          <cell r="D7293" t="str">
            <v>Yelm0</v>
          </cell>
          <cell r="E7293">
            <v>0</v>
          </cell>
        </row>
        <row r="7294">
          <cell r="D7294" t="str">
            <v>Yelm0</v>
          </cell>
          <cell r="E7294">
            <v>0</v>
          </cell>
        </row>
        <row r="7295">
          <cell r="D7295" t="str">
            <v>Yelm0</v>
          </cell>
          <cell r="E7295">
            <v>0</v>
          </cell>
        </row>
        <row r="7296">
          <cell r="D7296" t="str">
            <v>Yelm0</v>
          </cell>
          <cell r="E7296">
            <v>0</v>
          </cell>
        </row>
        <row r="7297">
          <cell r="D7297" t="str">
            <v>Yelm0</v>
          </cell>
          <cell r="E7297">
            <v>0</v>
          </cell>
        </row>
        <row r="7298">
          <cell r="D7298" t="str">
            <v>Yelm0</v>
          </cell>
          <cell r="E7298">
            <v>0</v>
          </cell>
        </row>
        <row r="7299">
          <cell r="D7299" t="str">
            <v>Yelm0</v>
          </cell>
          <cell r="E7299">
            <v>0</v>
          </cell>
        </row>
        <row r="7300">
          <cell r="D7300" t="str">
            <v>Yelm0</v>
          </cell>
          <cell r="E7300">
            <v>0</v>
          </cell>
        </row>
        <row r="7301">
          <cell r="D7301" t="str">
            <v>Yelm0</v>
          </cell>
          <cell r="E7301">
            <v>0</v>
          </cell>
        </row>
        <row r="7302">
          <cell r="D7302" t="str">
            <v>Yelm0</v>
          </cell>
          <cell r="E7302">
            <v>0</v>
          </cell>
        </row>
        <row r="7303">
          <cell r="D7303" t="str">
            <v>Yelm0</v>
          </cell>
          <cell r="E7303">
            <v>0</v>
          </cell>
        </row>
        <row r="7304">
          <cell r="D7304" t="str">
            <v>Yelm0</v>
          </cell>
          <cell r="E7304">
            <v>0</v>
          </cell>
        </row>
        <row r="7305">
          <cell r="D7305" t="str">
            <v>Yelm0</v>
          </cell>
          <cell r="E7305">
            <v>0</v>
          </cell>
        </row>
        <row r="7306">
          <cell r="D7306" t="str">
            <v>Yelm0</v>
          </cell>
          <cell r="E7306">
            <v>0</v>
          </cell>
        </row>
        <row r="7307">
          <cell r="D7307" t="str">
            <v>Yelm0</v>
          </cell>
          <cell r="E7307">
            <v>0</v>
          </cell>
        </row>
        <row r="7308">
          <cell r="D7308" t="str">
            <v>Yelm0</v>
          </cell>
          <cell r="E7308">
            <v>0</v>
          </cell>
        </row>
        <row r="7309">
          <cell r="D7309" t="str">
            <v>Yelm0</v>
          </cell>
          <cell r="E7309">
            <v>0</v>
          </cell>
        </row>
        <row r="7310">
          <cell r="D7310" t="str">
            <v>Yelm0</v>
          </cell>
          <cell r="E7310">
            <v>0</v>
          </cell>
        </row>
        <row r="7311">
          <cell r="D7311" t="str">
            <v>Yelm0</v>
          </cell>
          <cell r="E7311">
            <v>0</v>
          </cell>
        </row>
        <row r="7312">
          <cell r="D7312" t="str">
            <v>Yelm0</v>
          </cell>
          <cell r="E7312">
            <v>0</v>
          </cell>
        </row>
        <row r="7313">
          <cell r="D7313" t="str">
            <v>Yelm0</v>
          </cell>
          <cell r="E7313">
            <v>0</v>
          </cell>
        </row>
        <row r="7314">
          <cell r="D7314" t="str">
            <v>Yelm0</v>
          </cell>
          <cell r="E7314">
            <v>0</v>
          </cell>
        </row>
        <row r="7315">
          <cell r="D7315" t="str">
            <v>Yelm0</v>
          </cell>
          <cell r="E7315">
            <v>0</v>
          </cell>
        </row>
        <row r="7316">
          <cell r="D7316" t="str">
            <v>Yelm0</v>
          </cell>
          <cell r="E7316">
            <v>0</v>
          </cell>
        </row>
        <row r="7317">
          <cell r="D7317" t="str">
            <v>Yelm0</v>
          </cell>
          <cell r="E7317">
            <v>0</v>
          </cell>
        </row>
        <row r="7318">
          <cell r="D7318" t="str">
            <v>Yelm0</v>
          </cell>
          <cell r="E7318">
            <v>0</v>
          </cell>
        </row>
        <row r="7319">
          <cell r="D7319" t="str">
            <v>Yelm0</v>
          </cell>
          <cell r="E7319">
            <v>0</v>
          </cell>
        </row>
        <row r="7320">
          <cell r="D7320" t="str">
            <v>Yelm0</v>
          </cell>
          <cell r="E7320">
            <v>0</v>
          </cell>
        </row>
        <row r="7321">
          <cell r="D7321" t="str">
            <v>Yelm0</v>
          </cell>
          <cell r="E7321">
            <v>0</v>
          </cell>
        </row>
        <row r="7322">
          <cell r="D7322" t="str">
            <v>Yelm0</v>
          </cell>
          <cell r="E7322">
            <v>0</v>
          </cell>
        </row>
        <row r="7323">
          <cell r="D7323" t="str">
            <v>Yelm0</v>
          </cell>
          <cell r="E7323">
            <v>0</v>
          </cell>
        </row>
        <row r="7324">
          <cell r="D7324" t="str">
            <v>Yelm0</v>
          </cell>
          <cell r="E7324">
            <v>0</v>
          </cell>
        </row>
        <row r="7325">
          <cell r="D7325" t="str">
            <v>Yelm0</v>
          </cell>
          <cell r="E7325">
            <v>0</v>
          </cell>
        </row>
        <row r="7326">
          <cell r="D7326" t="str">
            <v>Yelm0</v>
          </cell>
          <cell r="E7326">
            <v>0</v>
          </cell>
        </row>
        <row r="7327">
          <cell r="D7327" t="str">
            <v>Yelm0</v>
          </cell>
          <cell r="E7327">
            <v>0</v>
          </cell>
        </row>
        <row r="7328">
          <cell r="D7328" t="str">
            <v>Yelm0</v>
          </cell>
          <cell r="E7328">
            <v>0</v>
          </cell>
        </row>
        <row r="7329">
          <cell r="D7329" t="str">
            <v>Yelm0</v>
          </cell>
          <cell r="E7329">
            <v>0</v>
          </cell>
        </row>
        <row r="7330">
          <cell r="D7330" t="str">
            <v>Yelm0</v>
          </cell>
          <cell r="E7330">
            <v>0</v>
          </cell>
        </row>
        <row r="7331">
          <cell r="D7331" t="str">
            <v>Yelm0</v>
          </cell>
          <cell r="E7331">
            <v>0</v>
          </cell>
        </row>
        <row r="7332">
          <cell r="D7332" t="str">
            <v>Yelm0</v>
          </cell>
          <cell r="E7332">
            <v>0</v>
          </cell>
        </row>
        <row r="7333">
          <cell r="D7333" t="str">
            <v>Yelm0</v>
          </cell>
          <cell r="E7333">
            <v>0</v>
          </cell>
        </row>
        <row r="7334">
          <cell r="D7334" t="str">
            <v>Yelm0</v>
          </cell>
          <cell r="E7334">
            <v>0</v>
          </cell>
        </row>
        <row r="7335">
          <cell r="D7335" t="str">
            <v>Yelm0</v>
          </cell>
          <cell r="E7335">
            <v>0</v>
          </cell>
        </row>
        <row r="7336">
          <cell r="D7336" t="str">
            <v>Yelm0</v>
          </cell>
          <cell r="E7336">
            <v>0</v>
          </cell>
        </row>
        <row r="7337">
          <cell r="D7337" t="str">
            <v>Yelm0</v>
          </cell>
          <cell r="E7337">
            <v>0</v>
          </cell>
        </row>
        <row r="7338">
          <cell r="D7338" t="str">
            <v>Yelm0</v>
          </cell>
          <cell r="E7338">
            <v>0</v>
          </cell>
        </row>
        <row r="7339">
          <cell r="D7339" t="str">
            <v>Yelm0</v>
          </cell>
          <cell r="E7339">
            <v>0</v>
          </cell>
        </row>
        <row r="7340">
          <cell r="D7340" t="str">
            <v>Yelm0</v>
          </cell>
          <cell r="E7340">
            <v>0</v>
          </cell>
        </row>
        <row r="7341">
          <cell r="D7341" t="str">
            <v>Yelm0</v>
          </cell>
          <cell r="E7341">
            <v>0</v>
          </cell>
        </row>
        <row r="7342">
          <cell r="D7342" t="str">
            <v>Yelm0</v>
          </cell>
          <cell r="E7342">
            <v>0</v>
          </cell>
        </row>
        <row r="7343">
          <cell r="D7343" t="str">
            <v>Yelm0</v>
          </cell>
          <cell r="E7343">
            <v>0</v>
          </cell>
        </row>
        <row r="7344">
          <cell r="D7344" t="str">
            <v>Yelm0</v>
          </cell>
          <cell r="E7344">
            <v>0</v>
          </cell>
        </row>
        <row r="7345">
          <cell r="D7345" t="str">
            <v>Yelm0</v>
          </cell>
          <cell r="E7345">
            <v>0</v>
          </cell>
        </row>
        <row r="7346">
          <cell r="D7346" t="str">
            <v>Yelm0</v>
          </cell>
          <cell r="E7346">
            <v>0</v>
          </cell>
        </row>
        <row r="7347">
          <cell r="D7347" t="str">
            <v>Yelm0</v>
          </cell>
          <cell r="E7347">
            <v>0</v>
          </cell>
        </row>
        <row r="7348">
          <cell r="D7348" t="str">
            <v>Yelm0</v>
          </cell>
          <cell r="E7348">
            <v>0</v>
          </cell>
        </row>
        <row r="7349">
          <cell r="D7349" t="str">
            <v>Yelm0</v>
          </cell>
          <cell r="E7349">
            <v>0</v>
          </cell>
        </row>
        <row r="7350">
          <cell r="D7350" t="str">
            <v>Yelm0</v>
          </cell>
          <cell r="E7350">
            <v>0</v>
          </cell>
        </row>
        <row r="7351">
          <cell r="D7351" t="str">
            <v>Yelm0</v>
          </cell>
          <cell r="E7351">
            <v>0</v>
          </cell>
        </row>
        <row r="7352">
          <cell r="D7352" t="str">
            <v>Yelm0</v>
          </cell>
          <cell r="E7352">
            <v>0</v>
          </cell>
        </row>
        <row r="7353">
          <cell r="D7353" t="str">
            <v>Yelm0</v>
          </cell>
          <cell r="E7353">
            <v>0</v>
          </cell>
        </row>
        <row r="7354">
          <cell r="D7354" t="str">
            <v>Yelm0</v>
          </cell>
          <cell r="E7354">
            <v>0</v>
          </cell>
        </row>
        <row r="7355">
          <cell r="D7355" t="str">
            <v>Yelm0</v>
          </cell>
          <cell r="E7355">
            <v>0</v>
          </cell>
        </row>
        <row r="7356">
          <cell r="D7356" t="str">
            <v>Yelm0</v>
          </cell>
          <cell r="E7356">
            <v>0</v>
          </cell>
        </row>
        <row r="7357">
          <cell r="D7357" t="str">
            <v>Yelm0</v>
          </cell>
          <cell r="E7357">
            <v>0</v>
          </cell>
        </row>
        <row r="7358">
          <cell r="D7358" t="str">
            <v>Yelm0</v>
          </cell>
          <cell r="E7358">
            <v>0</v>
          </cell>
        </row>
        <row r="7359">
          <cell r="D7359" t="str">
            <v>Yelm0</v>
          </cell>
          <cell r="E7359">
            <v>0</v>
          </cell>
        </row>
        <row r="7360">
          <cell r="D7360" t="str">
            <v>Yelm0</v>
          </cell>
          <cell r="E7360">
            <v>0</v>
          </cell>
        </row>
        <row r="7361">
          <cell r="D7361" t="str">
            <v>Yelm0</v>
          </cell>
          <cell r="E7361">
            <v>0</v>
          </cell>
        </row>
        <row r="7362">
          <cell r="D7362" t="str">
            <v>Yelm0</v>
          </cell>
          <cell r="E7362">
            <v>0</v>
          </cell>
        </row>
        <row r="7363">
          <cell r="D7363" t="str">
            <v>Yelm0</v>
          </cell>
          <cell r="E7363">
            <v>0</v>
          </cell>
        </row>
        <row r="7364">
          <cell r="D7364" t="str">
            <v>Yelm0</v>
          </cell>
          <cell r="E7364">
            <v>0</v>
          </cell>
        </row>
        <row r="7365">
          <cell r="D7365" t="str">
            <v>Yelm0</v>
          </cell>
          <cell r="E7365">
            <v>0</v>
          </cell>
        </row>
        <row r="7366">
          <cell r="D7366" t="str">
            <v>Yelm0</v>
          </cell>
          <cell r="E7366">
            <v>0</v>
          </cell>
        </row>
        <row r="7367">
          <cell r="D7367" t="str">
            <v>Yelm0</v>
          </cell>
          <cell r="E7367">
            <v>0</v>
          </cell>
        </row>
        <row r="7368">
          <cell r="D7368" t="str">
            <v>Yelm0</v>
          </cell>
          <cell r="E7368">
            <v>0</v>
          </cell>
        </row>
        <row r="7369">
          <cell r="D7369" t="str">
            <v>Yelm0</v>
          </cell>
          <cell r="E7369">
            <v>0</v>
          </cell>
        </row>
        <row r="7370">
          <cell r="D7370" t="str">
            <v>Yelm0</v>
          </cell>
          <cell r="E7370">
            <v>0</v>
          </cell>
        </row>
        <row r="7371">
          <cell r="D7371" t="str">
            <v>Yelm0</v>
          </cell>
          <cell r="E7371">
            <v>0</v>
          </cell>
        </row>
        <row r="7372">
          <cell r="D7372" t="str">
            <v>Yelm0</v>
          </cell>
          <cell r="E7372">
            <v>0</v>
          </cell>
        </row>
        <row r="7373">
          <cell r="D7373" t="str">
            <v>Yelm0</v>
          </cell>
          <cell r="E7373">
            <v>0</v>
          </cell>
        </row>
        <row r="7374">
          <cell r="D7374" t="str">
            <v>Yelm0</v>
          </cell>
          <cell r="E7374">
            <v>0</v>
          </cell>
        </row>
        <row r="7375">
          <cell r="D7375" t="str">
            <v>Yelm0</v>
          </cell>
          <cell r="E7375">
            <v>0</v>
          </cell>
        </row>
        <row r="7376">
          <cell r="D7376" t="str">
            <v>Yelm0</v>
          </cell>
          <cell r="E7376">
            <v>0</v>
          </cell>
        </row>
        <row r="7377">
          <cell r="D7377" t="str">
            <v>Yelm0</v>
          </cell>
          <cell r="E7377">
            <v>0</v>
          </cell>
        </row>
        <row r="7378">
          <cell r="D7378" t="str">
            <v>Yelm0</v>
          </cell>
          <cell r="E7378">
            <v>0</v>
          </cell>
        </row>
        <row r="7379">
          <cell r="D7379" t="str">
            <v>Yelm0</v>
          </cell>
          <cell r="E7379">
            <v>0</v>
          </cell>
        </row>
        <row r="7380">
          <cell r="D7380" t="str">
            <v>Yelm0</v>
          </cell>
          <cell r="E7380">
            <v>0</v>
          </cell>
        </row>
        <row r="7381">
          <cell r="D7381" t="str">
            <v>Yelm0</v>
          </cell>
          <cell r="E7381">
            <v>0</v>
          </cell>
        </row>
        <row r="7382">
          <cell r="D7382" t="str">
            <v>Yelm0</v>
          </cell>
          <cell r="E7382">
            <v>0</v>
          </cell>
        </row>
        <row r="7383">
          <cell r="D7383" t="str">
            <v>Yelm0</v>
          </cell>
          <cell r="E7383">
            <v>0</v>
          </cell>
        </row>
        <row r="7384">
          <cell r="D7384" t="str">
            <v>Yelm0</v>
          </cell>
          <cell r="E7384">
            <v>0</v>
          </cell>
        </row>
        <row r="7385">
          <cell r="D7385" t="str">
            <v>Yelm0</v>
          </cell>
          <cell r="E7385">
            <v>0</v>
          </cell>
        </row>
        <row r="7386">
          <cell r="D7386" t="str">
            <v>Yelm0</v>
          </cell>
          <cell r="E7386">
            <v>0</v>
          </cell>
        </row>
        <row r="7387">
          <cell r="D7387" t="str">
            <v>Yelm0</v>
          </cell>
          <cell r="E7387">
            <v>0</v>
          </cell>
        </row>
        <row r="7388">
          <cell r="D7388" t="str">
            <v>Yelm0</v>
          </cell>
          <cell r="E7388">
            <v>0</v>
          </cell>
        </row>
        <row r="7389">
          <cell r="D7389" t="str">
            <v>Yelm0</v>
          </cell>
          <cell r="E7389">
            <v>0</v>
          </cell>
        </row>
        <row r="7390">
          <cell r="D7390" t="str">
            <v>Yelm0</v>
          </cell>
          <cell r="E7390">
            <v>0</v>
          </cell>
        </row>
        <row r="7391">
          <cell r="D7391" t="str">
            <v>Yelm0</v>
          </cell>
          <cell r="E7391">
            <v>0</v>
          </cell>
        </row>
        <row r="7392">
          <cell r="D7392" t="str">
            <v>Yelm0</v>
          </cell>
          <cell r="E7392">
            <v>0</v>
          </cell>
        </row>
        <row r="7393">
          <cell r="D7393" t="str">
            <v>Yelm0</v>
          </cell>
          <cell r="E7393">
            <v>0</v>
          </cell>
        </row>
        <row r="7394">
          <cell r="D7394" t="str">
            <v>Yelm0</v>
          </cell>
          <cell r="E7394">
            <v>0</v>
          </cell>
        </row>
        <row r="7395">
          <cell r="D7395" t="str">
            <v>Yelm0</v>
          </cell>
          <cell r="E7395">
            <v>0</v>
          </cell>
        </row>
        <row r="7396">
          <cell r="D7396" t="str">
            <v>Yelm0</v>
          </cell>
          <cell r="E7396">
            <v>0</v>
          </cell>
        </row>
        <row r="7397">
          <cell r="D7397" t="str">
            <v>Yelm0</v>
          </cell>
          <cell r="E7397">
            <v>0</v>
          </cell>
        </row>
        <row r="7398">
          <cell r="D7398" t="str">
            <v>Yelm0</v>
          </cell>
          <cell r="E7398">
            <v>0</v>
          </cell>
        </row>
        <row r="7399">
          <cell r="D7399" t="str">
            <v>Yelm0</v>
          </cell>
          <cell r="E7399">
            <v>0</v>
          </cell>
        </row>
        <row r="7400">
          <cell r="D7400" t="str">
            <v>Yelm0</v>
          </cell>
          <cell r="E7400">
            <v>0</v>
          </cell>
        </row>
        <row r="7401">
          <cell r="D7401" t="str">
            <v>Yelm0</v>
          </cell>
          <cell r="E7401">
            <v>0</v>
          </cell>
        </row>
        <row r="7402">
          <cell r="D7402" t="str">
            <v>Yelm0</v>
          </cell>
          <cell r="E7402">
            <v>0</v>
          </cell>
        </row>
        <row r="7403">
          <cell r="D7403" t="str">
            <v>Yelm0</v>
          </cell>
          <cell r="E7403">
            <v>0</v>
          </cell>
        </row>
        <row r="7404">
          <cell r="D7404" t="str">
            <v>Yelm0</v>
          </cell>
          <cell r="E7404">
            <v>0</v>
          </cell>
        </row>
        <row r="7405">
          <cell r="D7405" t="str">
            <v>Yelm0</v>
          </cell>
          <cell r="E7405">
            <v>0</v>
          </cell>
        </row>
        <row r="7406">
          <cell r="D7406" t="str">
            <v>Yelm0</v>
          </cell>
          <cell r="E7406">
            <v>0</v>
          </cell>
        </row>
        <row r="7407">
          <cell r="D7407" t="str">
            <v>Yelm0</v>
          </cell>
          <cell r="E7407">
            <v>0</v>
          </cell>
        </row>
        <row r="7408">
          <cell r="D7408" t="str">
            <v>Yelm0</v>
          </cell>
          <cell r="E7408">
            <v>0</v>
          </cell>
        </row>
        <row r="7409">
          <cell r="D7409" t="str">
            <v>Yelm0</v>
          </cell>
          <cell r="E7409">
            <v>0</v>
          </cell>
        </row>
        <row r="7410">
          <cell r="D7410" t="str">
            <v>Yelm0</v>
          </cell>
          <cell r="E7410">
            <v>0</v>
          </cell>
        </row>
        <row r="7411">
          <cell r="D7411" t="str">
            <v>Yelm0</v>
          </cell>
          <cell r="E7411">
            <v>0</v>
          </cell>
        </row>
        <row r="7412">
          <cell r="D7412" t="str">
            <v>Yelm0</v>
          </cell>
          <cell r="E7412">
            <v>0</v>
          </cell>
        </row>
        <row r="7413">
          <cell r="D7413" t="str">
            <v>Yelm0</v>
          </cell>
          <cell r="E7413">
            <v>0</v>
          </cell>
        </row>
        <row r="7414">
          <cell r="D7414" t="str">
            <v>Yelm0</v>
          </cell>
          <cell r="E7414">
            <v>0</v>
          </cell>
        </row>
        <row r="7415">
          <cell r="D7415" t="str">
            <v>Yelm0</v>
          </cell>
          <cell r="E7415">
            <v>0</v>
          </cell>
        </row>
        <row r="7416">
          <cell r="D7416" t="str">
            <v>Yelm0</v>
          </cell>
          <cell r="E7416">
            <v>0</v>
          </cell>
        </row>
        <row r="7417">
          <cell r="D7417" t="str">
            <v>Yelm0</v>
          </cell>
          <cell r="E7417">
            <v>0</v>
          </cell>
        </row>
        <row r="7418">
          <cell r="D7418" t="str">
            <v>Yelm0</v>
          </cell>
          <cell r="E7418">
            <v>0</v>
          </cell>
        </row>
        <row r="7419">
          <cell r="D7419" t="str">
            <v>Yelm0</v>
          </cell>
          <cell r="E7419">
            <v>0</v>
          </cell>
        </row>
        <row r="7420">
          <cell r="D7420" t="str">
            <v>Yelm0</v>
          </cell>
          <cell r="E7420">
            <v>0</v>
          </cell>
        </row>
        <row r="7421">
          <cell r="D7421" t="str">
            <v>Yelm0</v>
          </cell>
          <cell r="E7421">
            <v>0</v>
          </cell>
        </row>
        <row r="7422">
          <cell r="D7422" t="str">
            <v>Yelm0</v>
          </cell>
          <cell r="E7422">
            <v>0</v>
          </cell>
        </row>
        <row r="7423">
          <cell r="D7423" t="str">
            <v>Yelm0</v>
          </cell>
          <cell r="E7423">
            <v>0</v>
          </cell>
        </row>
        <row r="7424">
          <cell r="D7424" t="str">
            <v>Yelm0</v>
          </cell>
          <cell r="E7424">
            <v>0</v>
          </cell>
        </row>
        <row r="7425">
          <cell r="D7425" t="str">
            <v>Yelm0</v>
          </cell>
          <cell r="E7425">
            <v>0</v>
          </cell>
        </row>
        <row r="7426">
          <cell r="D7426" t="str">
            <v>Yelm0</v>
          </cell>
          <cell r="E7426">
            <v>0</v>
          </cell>
        </row>
        <row r="7427">
          <cell r="D7427" t="str">
            <v>Yelm0</v>
          </cell>
          <cell r="E7427">
            <v>0</v>
          </cell>
        </row>
        <row r="7428">
          <cell r="D7428" t="str">
            <v>Yelm0</v>
          </cell>
          <cell r="E7428">
            <v>0</v>
          </cell>
        </row>
        <row r="7429">
          <cell r="D7429" t="str">
            <v>Yelm0</v>
          </cell>
          <cell r="E7429">
            <v>0</v>
          </cell>
        </row>
        <row r="7430">
          <cell r="D7430" t="str">
            <v>Yelm0</v>
          </cell>
          <cell r="E7430">
            <v>0</v>
          </cell>
        </row>
        <row r="7431">
          <cell r="D7431" t="str">
            <v>Yelm0</v>
          </cell>
          <cell r="E7431">
            <v>0</v>
          </cell>
        </row>
        <row r="7432">
          <cell r="D7432" t="str">
            <v>Yelm0</v>
          </cell>
          <cell r="E7432">
            <v>0</v>
          </cell>
        </row>
        <row r="7433">
          <cell r="D7433" t="str">
            <v>Yelm0</v>
          </cell>
          <cell r="E7433">
            <v>0</v>
          </cell>
        </row>
        <row r="7434">
          <cell r="D7434" t="str">
            <v>Yelm0</v>
          </cell>
          <cell r="E7434">
            <v>0</v>
          </cell>
        </row>
        <row r="7435">
          <cell r="D7435" t="str">
            <v>Yelm0</v>
          </cell>
          <cell r="E7435">
            <v>0</v>
          </cell>
        </row>
        <row r="7436">
          <cell r="D7436" t="str">
            <v>Yelm0</v>
          </cell>
          <cell r="E7436">
            <v>0</v>
          </cell>
        </row>
        <row r="7437">
          <cell r="D7437" t="str">
            <v>Yelm0</v>
          </cell>
          <cell r="E7437">
            <v>0</v>
          </cell>
        </row>
        <row r="7438">
          <cell r="D7438" t="str">
            <v>Yelm0</v>
          </cell>
          <cell r="E7438">
            <v>0</v>
          </cell>
        </row>
        <row r="7439">
          <cell r="D7439" t="str">
            <v>Yelm0</v>
          </cell>
          <cell r="E7439">
            <v>0</v>
          </cell>
        </row>
        <row r="7440">
          <cell r="D7440" t="str">
            <v>Yelm0</v>
          </cell>
          <cell r="E7440">
            <v>0</v>
          </cell>
        </row>
        <row r="7441">
          <cell r="D7441" t="str">
            <v>Yelm0</v>
          </cell>
          <cell r="E7441">
            <v>0</v>
          </cell>
        </row>
        <row r="7442">
          <cell r="D7442" t="str">
            <v>Yelm0</v>
          </cell>
          <cell r="E7442">
            <v>0</v>
          </cell>
        </row>
        <row r="7443">
          <cell r="D7443" t="str">
            <v>Yelm0</v>
          </cell>
          <cell r="E7443">
            <v>0</v>
          </cell>
        </row>
        <row r="7444">
          <cell r="D7444" t="str">
            <v>Yelm0</v>
          </cell>
          <cell r="E7444">
            <v>0</v>
          </cell>
        </row>
        <row r="7445">
          <cell r="D7445" t="str">
            <v>Yelm0</v>
          </cell>
          <cell r="E7445">
            <v>0</v>
          </cell>
        </row>
        <row r="7446">
          <cell r="D7446" t="str">
            <v>Yelm0</v>
          </cell>
          <cell r="E7446">
            <v>0</v>
          </cell>
        </row>
        <row r="7447">
          <cell r="D7447" t="str">
            <v>Yelm0</v>
          </cell>
          <cell r="E7447">
            <v>0</v>
          </cell>
        </row>
        <row r="7448">
          <cell r="D7448" t="str">
            <v>Yelm0</v>
          </cell>
          <cell r="E7448">
            <v>0</v>
          </cell>
        </row>
        <row r="7449">
          <cell r="D7449" t="str">
            <v>Yelm0</v>
          </cell>
          <cell r="E7449">
            <v>0</v>
          </cell>
        </row>
        <row r="7450">
          <cell r="D7450" t="str">
            <v>Yelm0</v>
          </cell>
          <cell r="E7450">
            <v>0</v>
          </cell>
        </row>
        <row r="7451">
          <cell r="D7451" t="str">
            <v>Yelm0</v>
          </cell>
          <cell r="E7451">
            <v>0</v>
          </cell>
        </row>
        <row r="7452">
          <cell r="D7452" t="str">
            <v>Yelm0</v>
          </cell>
          <cell r="E7452">
            <v>0</v>
          </cell>
        </row>
        <row r="7453">
          <cell r="D7453" t="str">
            <v>Yelm0</v>
          </cell>
          <cell r="E7453">
            <v>0</v>
          </cell>
        </row>
        <row r="7454">
          <cell r="D7454" t="str">
            <v>Yelm0</v>
          </cell>
          <cell r="E7454">
            <v>0</v>
          </cell>
        </row>
        <row r="7455">
          <cell r="D7455" t="str">
            <v>Yelm0</v>
          </cell>
          <cell r="E7455">
            <v>0</v>
          </cell>
        </row>
        <row r="7456">
          <cell r="D7456" t="str">
            <v>Yelm0</v>
          </cell>
          <cell r="E7456">
            <v>0</v>
          </cell>
        </row>
        <row r="7457">
          <cell r="D7457" t="str">
            <v>Yelm0</v>
          </cell>
          <cell r="E7457">
            <v>0</v>
          </cell>
        </row>
        <row r="7458">
          <cell r="D7458" t="str">
            <v>Yelm0</v>
          </cell>
          <cell r="E7458">
            <v>0</v>
          </cell>
        </row>
        <row r="7459">
          <cell r="D7459" t="str">
            <v>Yelm0</v>
          </cell>
          <cell r="E7459">
            <v>0</v>
          </cell>
        </row>
        <row r="7460">
          <cell r="D7460" t="str">
            <v>Yelm0</v>
          </cell>
          <cell r="E7460">
            <v>0</v>
          </cell>
        </row>
        <row r="7461">
          <cell r="D7461" t="str">
            <v>Yelm0</v>
          </cell>
          <cell r="E7461">
            <v>0</v>
          </cell>
        </row>
        <row r="7462">
          <cell r="D7462" t="str">
            <v>Yelm0</v>
          </cell>
          <cell r="E7462">
            <v>0</v>
          </cell>
        </row>
        <row r="7463">
          <cell r="D7463" t="str">
            <v>Yelm0</v>
          </cell>
          <cell r="E7463">
            <v>0</v>
          </cell>
        </row>
        <row r="7464">
          <cell r="D7464" t="str">
            <v>Yelm0</v>
          </cell>
          <cell r="E7464">
            <v>0</v>
          </cell>
        </row>
        <row r="7465">
          <cell r="D7465" t="str">
            <v>Yelm0</v>
          </cell>
          <cell r="E7465">
            <v>0</v>
          </cell>
        </row>
        <row r="7466">
          <cell r="D7466" t="str">
            <v>Yelm0</v>
          </cell>
          <cell r="E7466">
            <v>0</v>
          </cell>
        </row>
        <row r="7467">
          <cell r="D7467" t="str">
            <v>Yelm0</v>
          </cell>
          <cell r="E7467">
            <v>0</v>
          </cell>
        </row>
        <row r="7468">
          <cell r="D7468" t="str">
            <v>Yelm0</v>
          </cell>
          <cell r="E7468">
            <v>0</v>
          </cell>
        </row>
        <row r="7469">
          <cell r="D7469" t="str">
            <v>Yelm0</v>
          </cell>
          <cell r="E7469">
            <v>0</v>
          </cell>
        </row>
        <row r="7470">
          <cell r="D7470" t="str">
            <v>Yelm0</v>
          </cell>
          <cell r="E7470">
            <v>0</v>
          </cell>
        </row>
        <row r="7471">
          <cell r="D7471" t="str">
            <v>Yelm0</v>
          </cell>
          <cell r="E7471">
            <v>0</v>
          </cell>
        </row>
        <row r="7472">
          <cell r="D7472" t="str">
            <v>Yelm0</v>
          </cell>
          <cell r="E7472">
            <v>0</v>
          </cell>
        </row>
        <row r="7473">
          <cell r="D7473" t="str">
            <v>Yelm0</v>
          </cell>
          <cell r="E7473">
            <v>0</v>
          </cell>
        </row>
        <row r="7474">
          <cell r="D7474" t="str">
            <v>Yelm0</v>
          </cell>
          <cell r="E7474">
            <v>0</v>
          </cell>
        </row>
        <row r="7475">
          <cell r="D7475" t="str">
            <v>Yelm0</v>
          </cell>
          <cell r="E7475">
            <v>0</v>
          </cell>
        </row>
        <row r="7476">
          <cell r="D7476" t="str">
            <v>Yelm0</v>
          </cell>
          <cell r="E7476">
            <v>0</v>
          </cell>
        </row>
        <row r="7477">
          <cell r="D7477" t="str">
            <v>Yelm0</v>
          </cell>
          <cell r="E7477">
            <v>0</v>
          </cell>
        </row>
        <row r="7478">
          <cell r="D7478" t="str">
            <v>Yelm0</v>
          </cell>
          <cell r="E7478">
            <v>0</v>
          </cell>
        </row>
        <row r="7479">
          <cell r="D7479" t="str">
            <v>Yelm0</v>
          </cell>
          <cell r="E7479">
            <v>0</v>
          </cell>
        </row>
        <row r="7480">
          <cell r="D7480" t="str">
            <v>Yelm0</v>
          </cell>
          <cell r="E7480">
            <v>0</v>
          </cell>
        </row>
        <row r="7481">
          <cell r="D7481" t="str">
            <v>Yelm0</v>
          </cell>
          <cell r="E7481">
            <v>0</v>
          </cell>
        </row>
        <row r="7482">
          <cell r="D7482" t="str">
            <v>Yelm0</v>
          </cell>
          <cell r="E7482">
            <v>0</v>
          </cell>
        </row>
        <row r="7483">
          <cell r="D7483" t="str">
            <v>Yelm0</v>
          </cell>
          <cell r="E7483">
            <v>0</v>
          </cell>
        </row>
        <row r="7484">
          <cell r="D7484" t="str">
            <v>Yelm0</v>
          </cell>
          <cell r="E7484">
            <v>0</v>
          </cell>
        </row>
        <row r="7485">
          <cell r="D7485" t="str">
            <v>Yelm0</v>
          </cell>
          <cell r="E7485">
            <v>0</v>
          </cell>
        </row>
        <row r="7486">
          <cell r="D7486" t="str">
            <v>Yelm0</v>
          </cell>
          <cell r="E7486">
            <v>0</v>
          </cell>
        </row>
        <row r="7487">
          <cell r="D7487" t="str">
            <v>Yelm0</v>
          </cell>
          <cell r="E7487">
            <v>0</v>
          </cell>
        </row>
        <row r="7488">
          <cell r="D7488" t="str">
            <v>Yelm0</v>
          </cell>
          <cell r="E7488">
            <v>0</v>
          </cell>
        </row>
        <row r="7489">
          <cell r="D7489" t="str">
            <v>Yelm0</v>
          </cell>
          <cell r="E7489">
            <v>0</v>
          </cell>
        </row>
        <row r="7490">
          <cell r="D7490" t="str">
            <v>Yelm0</v>
          </cell>
          <cell r="E7490">
            <v>0</v>
          </cell>
        </row>
        <row r="7491">
          <cell r="D7491" t="str">
            <v>Yelm0</v>
          </cell>
          <cell r="E7491">
            <v>0</v>
          </cell>
        </row>
        <row r="7492">
          <cell r="D7492" t="str">
            <v>Yelm0</v>
          </cell>
          <cell r="E7492">
            <v>0</v>
          </cell>
        </row>
        <row r="7493">
          <cell r="D7493" t="str">
            <v>Yelm0</v>
          </cell>
          <cell r="E7493">
            <v>0</v>
          </cell>
        </row>
        <row r="7494">
          <cell r="D7494" t="str">
            <v>Yelm0</v>
          </cell>
          <cell r="E7494">
            <v>0</v>
          </cell>
        </row>
        <row r="7495">
          <cell r="D7495" t="str">
            <v>Yelm0</v>
          </cell>
          <cell r="E7495">
            <v>0</v>
          </cell>
        </row>
        <row r="7496">
          <cell r="D7496" t="str">
            <v>Yelm0</v>
          </cell>
          <cell r="E7496">
            <v>0</v>
          </cell>
        </row>
        <row r="7497">
          <cell r="D7497" t="str">
            <v>Yelm0</v>
          </cell>
          <cell r="E7497">
            <v>0</v>
          </cell>
        </row>
        <row r="7498">
          <cell r="D7498" t="str">
            <v>Yelm0</v>
          </cell>
          <cell r="E7498">
            <v>0</v>
          </cell>
        </row>
        <row r="7499">
          <cell r="D7499" t="str">
            <v>Yelm0</v>
          </cell>
          <cell r="E7499">
            <v>0</v>
          </cell>
        </row>
        <row r="7500">
          <cell r="D7500" t="str">
            <v>Yelm0</v>
          </cell>
          <cell r="E7500">
            <v>0</v>
          </cell>
        </row>
        <row r="7501">
          <cell r="D7501" t="str">
            <v>Yelm0</v>
          </cell>
          <cell r="E7501">
            <v>0</v>
          </cell>
        </row>
        <row r="7502">
          <cell r="D7502" t="str">
            <v>Yelm0</v>
          </cell>
          <cell r="E7502">
            <v>0</v>
          </cell>
        </row>
        <row r="7503">
          <cell r="D7503" t="str">
            <v>Yelm0</v>
          </cell>
          <cell r="E7503">
            <v>0</v>
          </cell>
        </row>
        <row r="7504">
          <cell r="D7504" t="str">
            <v>Yelm0</v>
          </cell>
          <cell r="E7504">
            <v>0</v>
          </cell>
        </row>
        <row r="7505">
          <cell r="D7505" t="str">
            <v>Yelm0</v>
          </cell>
          <cell r="E7505">
            <v>0</v>
          </cell>
        </row>
        <row r="7506">
          <cell r="D7506" t="str">
            <v>Yelm0</v>
          </cell>
          <cell r="E7506">
            <v>0</v>
          </cell>
        </row>
        <row r="7507">
          <cell r="D7507" t="str">
            <v>Yelm0</v>
          </cell>
          <cell r="E7507">
            <v>0</v>
          </cell>
        </row>
        <row r="7508">
          <cell r="D7508" t="str">
            <v>Yelm0</v>
          </cell>
          <cell r="E7508">
            <v>0</v>
          </cell>
        </row>
        <row r="7509">
          <cell r="D7509" t="str">
            <v>Yelm0</v>
          </cell>
          <cell r="E7509">
            <v>0</v>
          </cell>
        </row>
        <row r="7510">
          <cell r="D7510" t="str">
            <v>Yelm0</v>
          </cell>
          <cell r="E7510">
            <v>0</v>
          </cell>
        </row>
        <row r="7511">
          <cell r="D7511" t="str">
            <v>Yelm0</v>
          </cell>
          <cell r="E7511">
            <v>0</v>
          </cell>
        </row>
        <row r="7512">
          <cell r="D7512" t="str">
            <v>Yelm0</v>
          </cell>
          <cell r="E7512">
            <v>0</v>
          </cell>
        </row>
        <row r="7513">
          <cell r="D7513" t="str">
            <v>Yelm0</v>
          </cell>
          <cell r="E7513">
            <v>0</v>
          </cell>
        </row>
        <row r="7514">
          <cell r="D7514" t="str">
            <v>Yelm0</v>
          </cell>
          <cell r="E7514">
            <v>0</v>
          </cell>
        </row>
        <row r="7515">
          <cell r="D7515" t="str">
            <v>Yelm0</v>
          </cell>
          <cell r="E7515">
            <v>0</v>
          </cell>
        </row>
        <row r="7516">
          <cell r="D7516" t="str">
            <v>Yelm0</v>
          </cell>
          <cell r="E7516">
            <v>0</v>
          </cell>
        </row>
        <row r="7517">
          <cell r="D7517" t="str">
            <v>Yelm0</v>
          </cell>
          <cell r="E7517">
            <v>0</v>
          </cell>
        </row>
        <row r="7518">
          <cell r="D7518" t="str">
            <v>Yelm0</v>
          </cell>
          <cell r="E7518">
            <v>0</v>
          </cell>
        </row>
        <row r="7519">
          <cell r="D7519" t="str">
            <v>Yelm0</v>
          </cell>
          <cell r="E7519">
            <v>0</v>
          </cell>
        </row>
        <row r="7520">
          <cell r="D7520" t="str">
            <v>Yelm0</v>
          </cell>
          <cell r="E7520">
            <v>0</v>
          </cell>
        </row>
        <row r="7521">
          <cell r="D7521" t="str">
            <v>Yelm0</v>
          </cell>
          <cell r="E7521">
            <v>0</v>
          </cell>
        </row>
        <row r="7522">
          <cell r="D7522" t="str">
            <v>Yelm0</v>
          </cell>
          <cell r="E7522">
            <v>0</v>
          </cell>
        </row>
        <row r="7523">
          <cell r="D7523" t="str">
            <v>Yelm0</v>
          </cell>
          <cell r="E7523">
            <v>0</v>
          </cell>
        </row>
        <row r="7524">
          <cell r="D7524" t="str">
            <v>Yelm0</v>
          </cell>
          <cell r="E7524">
            <v>0</v>
          </cell>
        </row>
        <row r="7525">
          <cell r="D7525" t="str">
            <v>Yelm0</v>
          </cell>
          <cell r="E7525">
            <v>0</v>
          </cell>
        </row>
        <row r="7526">
          <cell r="D7526" t="str">
            <v>Yelm0</v>
          </cell>
          <cell r="E7526">
            <v>0</v>
          </cell>
        </row>
        <row r="7527">
          <cell r="D7527" t="str">
            <v>Yelm0</v>
          </cell>
          <cell r="E7527">
            <v>0</v>
          </cell>
        </row>
        <row r="7528">
          <cell r="D7528" t="str">
            <v>Yelm0</v>
          </cell>
          <cell r="E7528">
            <v>0</v>
          </cell>
        </row>
        <row r="7529">
          <cell r="D7529" t="str">
            <v>Yelm0</v>
          </cell>
          <cell r="E7529">
            <v>0</v>
          </cell>
        </row>
        <row r="7530">
          <cell r="D7530" t="str">
            <v>Yelm0</v>
          </cell>
          <cell r="E7530">
            <v>0</v>
          </cell>
        </row>
        <row r="7531">
          <cell r="D7531" t="str">
            <v>Yelm0</v>
          </cell>
          <cell r="E7531">
            <v>0</v>
          </cell>
        </row>
        <row r="7532">
          <cell r="D7532" t="str">
            <v>Yelm0</v>
          </cell>
          <cell r="E7532">
            <v>0</v>
          </cell>
        </row>
        <row r="7533">
          <cell r="D7533" t="str">
            <v>Yelm0</v>
          </cell>
          <cell r="E7533">
            <v>0</v>
          </cell>
        </row>
        <row r="7534">
          <cell r="D7534" t="str">
            <v>Yelm0</v>
          </cell>
          <cell r="E7534">
            <v>0</v>
          </cell>
        </row>
        <row r="7535">
          <cell r="D7535" t="str">
            <v>Yelm0</v>
          </cell>
          <cell r="E7535">
            <v>0</v>
          </cell>
        </row>
        <row r="7536">
          <cell r="D7536" t="str">
            <v>Yelm0</v>
          </cell>
          <cell r="E7536">
            <v>0</v>
          </cell>
        </row>
        <row r="7537">
          <cell r="D7537" t="str">
            <v>Yelm0</v>
          </cell>
          <cell r="E7537">
            <v>0</v>
          </cell>
        </row>
        <row r="7538">
          <cell r="D7538" t="str">
            <v>Yelm0</v>
          </cell>
          <cell r="E7538">
            <v>0</v>
          </cell>
        </row>
        <row r="7539">
          <cell r="D7539" t="str">
            <v>Yelm0</v>
          </cell>
          <cell r="E7539">
            <v>0</v>
          </cell>
        </row>
        <row r="7540">
          <cell r="D7540" t="str">
            <v>Yelm0</v>
          </cell>
          <cell r="E7540">
            <v>0</v>
          </cell>
        </row>
        <row r="7541">
          <cell r="D7541" t="str">
            <v>Yelm0</v>
          </cell>
          <cell r="E7541">
            <v>0</v>
          </cell>
        </row>
        <row r="7542">
          <cell r="D7542" t="str">
            <v>Yelm0</v>
          </cell>
          <cell r="E7542">
            <v>0</v>
          </cell>
        </row>
        <row r="7543">
          <cell r="D7543" t="str">
            <v>Yelm0</v>
          </cell>
          <cell r="E7543">
            <v>0</v>
          </cell>
        </row>
        <row r="7544">
          <cell r="D7544" t="str">
            <v>Yelm0</v>
          </cell>
          <cell r="E7544">
            <v>0</v>
          </cell>
        </row>
        <row r="7545">
          <cell r="D7545" t="str">
            <v>Yelm0</v>
          </cell>
          <cell r="E7545">
            <v>0</v>
          </cell>
        </row>
        <row r="7546">
          <cell r="D7546" t="str">
            <v>Yelm0</v>
          </cell>
          <cell r="E7546">
            <v>0</v>
          </cell>
        </row>
        <row r="7547">
          <cell r="D7547" t="str">
            <v>Yelm0</v>
          </cell>
          <cell r="E7547">
            <v>0</v>
          </cell>
        </row>
        <row r="7548">
          <cell r="D7548" t="str">
            <v>Yelm0</v>
          </cell>
          <cell r="E7548">
            <v>0</v>
          </cell>
        </row>
        <row r="7549">
          <cell r="D7549" t="str">
            <v>Yelm0</v>
          </cell>
          <cell r="E7549">
            <v>0</v>
          </cell>
        </row>
        <row r="7550">
          <cell r="D7550" t="str">
            <v>Yelm0</v>
          </cell>
          <cell r="E7550">
            <v>0</v>
          </cell>
        </row>
        <row r="7551">
          <cell r="D7551" t="str">
            <v>Yelm0</v>
          </cell>
          <cell r="E7551">
            <v>0</v>
          </cell>
        </row>
        <row r="7552">
          <cell r="D7552" t="str">
            <v>Yelm0</v>
          </cell>
          <cell r="E7552">
            <v>0</v>
          </cell>
        </row>
        <row r="7553">
          <cell r="D7553" t="str">
            <v>Yelm0</v>
          </cell>
          <cell r="E7553">
            <v>0</v>
          </cell>
        </row>
        <row r="7554">
          <cell r="D7554" t="str">
            <v>Yelm0</v>
          </cell>
          <cell r="E7554">
            <v>0</v>
          </cell>
        </row>
        <row r="7555">
          <cell r="D7555" t="str">
            <v>Yelm0</v>
          </cell>
          <cell r="E7555">
            <v>0</v>
          </cell>
        </row>
        <row r="7556">
          <cell r="D7556" t="str">
            <v>Yelm0</v>
          </cell>
          <cell r="E7556">
            <v>0</v>
          </cell>
        </row>
        <row r="7557">
          <cell r="D7557" t="str">
            <v>Yelm0</v>
          </cell>
          <cell r="E7557">
            <v>0</v>
          </cell>
        </row>
        <row r="7558">
          <cell r="D7558" t="str">
            <v>Yelm0</v>
          </cell>
          <cell r="E7558">
            <v>0</v>
          </cell>
        </row>
        <row r="7559">
          <cell r="D7559" t="str">
            <v>Yelm0</v>
          </cell>
          <cell r="E7559">
            <v>0</v>
          </cell>
        </row>
        <row r="7560">
          <cell r="D7560" t="str">
            <v>Yelm0</v>
          </cell>
          <cell r="E7560">
            <v>0</v>
          </cell>
        </row>
        <row r="7561">
          <cell r="D7561" t="str">
            <v>Yelm0</v>
          </cell>
          <cell r="E7561">
            <v>0</v>
          </cell>
        </row>
        <row r="7562">
          <cell r="D7562" t="str">
            <v>Yelm0</v>
          </cell>
          <cell r="E7562">
            <v>0</v>
          </cell>
        </row>
        <row r="7563">
          <cell r="D7563" t="str">
            <v>Yelm0</v>
          </cell>
          <cell r="E7563">
            <v>0</v>
          </cell>
        </row>
        <row r="7564">
          <cell r="D7564" t="str">
            <v>Yelm0</v>
          </cell>
          <cell r="E7564">
            <v>0</v>
          </cell>
        </row>
        <row r="7565">
          <cell r="D7565" t="str">
            <v>Yelm0</v>
          </cell>
          <cell r="E7565">
            <v>0</v>
          </cell>
        </row>
        <row r="7566">
          <cell r="D7566" t="str">
            <v>Yelm0</v>
          </cell>
          <cell r="E7566">
            <v>0</v>
          </cell>
        </row>
        <row r="7567">
          <cell r="D7567" t="str">
            <v>Yelm0</v>
          </cell>
          <cell r="E7567">
            <v>0</v>
          </cell>
        </row>
        <row r="7568">
          <cell r="D7568" t="str">
            <v>Yelm0</v>
          </cell>
          <cell r="E7568">
            <v>0</v>
          </cell>
        </row>
        <row r="7569">
          <cell r="D7569" t="str">
            <v>Yelm0</v>
          </cell>
          <cell r="E7569">
            <v>0</v>
          </cell>
        </row>
        <row r="7570">
          <cell r="D7570" t="str">
            <v>Yelm0</v>
          </cell>
          <cell r="E7570">
            <v>0</v>
          </cell>
        </row>
        <row r="7571">
          <cell r="D7571" t="str">
            <v>Yelm0</v>
          </cell>
          <cell r="E7571">
            <v>0</v>
          </cell>
        </row>
        <row r="7572">
          <cell r="D7572" t="str">
            <v>Yelm0</v>
          </cell>
          <cell r="E7572">
            <v>0</v>
          </cell>
        </row>
        <row r="7573">
          <cell r="D7573" t="str">
            <v>Yelm0</v>
          </cell>
          <cell r="E7573">
            <v>0</v>
          </cell>
        </row>
        <row r="7574">
          <cell r="D7574" t="str">
            <v>Yelm0</v>
          </cell>
          <cell r="E7574">
            <v>0</v>
          </cell>
        </row>
        <row r="7575">
          <cell r="D7575" t="str">
            <v>Yelm0</v>
          </cell>
          <cell r="E7575">
            <v>0</v>
          </cell>
        </row>
        <row r="7576">
          <cell r="D7576" t="str">
            <v>Yelm0</v>
          </cell>
          <cell r="E7576">
            <v>0</v>
          </cell>
        </row>
        <row r="7577">
          <cell r="D7577" t="str">
            <v>Yelm0</v>
          </cell>
          <cell r="E7577">
            <v>0</v>
          </cell>
        </row>
        <row r="7578">
          <cell r="D7578" t="str">
            <v>Yelm0</v>
          </cell>
          <cell r="E7578">
            <v>0</v>
          </cell>
        </row>
        <row r="7579">
          <cell r="D7579" t="str">
            <v>Yelm0</v>
          </cell>
          <cell r="E7579">
            <v>0</v>
          </cell>
        </row>
        <row r="7580">
          <cell r="D7580" t="str">
            <v>Yelm0</v>
          </cell>
          <cell r="E7580">
            <v>0</v>
          </cell>
        </row>
        <row r="7581">
          <cell r="D7581" t="str">
            <v>Yelm0</v>
          </cell>
          <cell r="E7581">
            <v>0</v>
          </cell>
        </row>
        <row r="7582">
          <cell r="D7582" t="str">
            <v>Yelm0</v>
          </cell>
          <cell r="E7582">
            <v>0</v>
          </cell>
        </row>
        <row r="7583">
          <cell r="D7583" t="str">
            <v>Yelm0</v>
          </cell>
          <cell r="E7583">
            <v>0</v>
          </cell>
        </row>
        <row r="7584">
          <cell r="D7584" t="str">
            <v>Yelm0</v>
          </cell>
          <cell r="E7584">
            <v>0</v>
          </cell>
        </row>
        <row r="7585">
          <cell r="D7585" t="str">
            <v>Yelm0</v>
          </cell>
          <cell r="E7585">
            <v>0</v>
          </cell>
        </row>
        <row r="7586">
          <cell r="D7586" t="str">
            <v>Yelm0</v>
          </cell>
          <cell r="E7586">
            <v>0</v>
          </cell>
        </row>
        <row r="7587">
          <cell r="D7587" t="str">
            <v>Yelm0</v>
          </cell>
          <cell r="E7587">
            <v>0</v>
          </cell>
        </row>
        <row r="7588">
          <cell r="D7588" t="str">
            <v>Yelm0</v>
          </cell>
          <cell r="E7588">
            <v>0</v>
          </cell>
        </row>
        <row r="7589">
          <cell r="D7589" t="str">
            <v>Yelm0</v>
          </cell>
          <cell r="E7589">
            <v>0</v>
          </cell>
        </row>
        <row r="7590">
          <cell r="D7590" t="str">
            <v>Yelm0</v>
          </cell>
          <cell r="E7590">
            <v>0</v>
          </cell>
        </row>
        <row r="7591">
          <cell r="D7591" t="str">
            <v>Yelm0</v>
          </cell>
          <cell r="E7591">
            <v>0</v>
          </cell>
        </row>
        <row r="7592">
          <cell r="D7592" t="str">
            <v>Yelm0</v>
          </cell>
          <cell r="E7592">
            <v>0</v>
          </cell>
        </row>
        <row r="7593">
          <cell r="D7593" t="str">
            <v>Yelm0</v>
          </cell>
          <cell r="E7593">
            <v>0</v>
          </cell>
        </row>
        <row r="7594">
          <cell r="D7594" t="str">
            <v>Yelm0</v>
          </cell>
          <cell r="E7594">
            <v>0</v>
          </cell>
        </row>
        <row r="7595">
          <cell r="D7595" t="str">
            <v>Yelm0</v>
          </cell>
          <cell r="E7595">
            <v>0</v>
          </cell>
        </row>
        <row r="7596">
          <cell r="D7596" t="str">
            <v>Yelm0</v>
          </cell>
          <cell r="E7596">
            <v>0</v>
          </cell>
        </row>
        <row r="7597">
          <cell r="D7597" t="str">
            <v>Yelm0</v>
          </cell>
          <cell r="E7597">
            <v>0</v>
          </cell>
        </row>
        <row r="7598">
          <cell r="D7598" t="str">
            <v>Yelm0</v>
          </cell>
          <cell r="E7598">
            <v>0</v>
          </cell>
        </row>
        <row r="7599">
          <cell r="D7599" t="str">
            <v>Yelm0</v>
          </cell>
          <cell r="E7599">
            <v>0</v>
          </cell>
        </row>
        <row r="7600">
          <cell r="D7600" t="str">
            <v>Yelm0</v>
          </cell>
          <cell r="E7600">
            <v>0</v>
          </cell>
        </row>
        <row r="7601">
          <cell r="D7601" t="str">
            <v>Yelm0</v>
          </cell>
          <cell r="E7601">
            <v>0</v>
          </cell>
        </row>
        <row r="7602">
          <cell r="D7602" t="str">
            <v>Yelm0</v>
          </cell>
          <cell r="E7602">
            <v>0</v>
          </cell>
        </row>
        <row r="7603">
          <cell r="D7603" t="str">
            <v>Yelm0</v>
          </cell>
          <cell r="E7603">
            <v>0</v>
          </cell>
        </row>
        <row r="7604">
          <cell r="D7604" t="str">
            <v>Yelm0</v>
          </cell>
          <cell r="E7604">
            <v>0</v>
          </cell>
        </row>
        <row r="7605">
          <cell r="D7605" t="str">
            <v>Yelm0</v>
          </cell>
          <cell r="E7605">
            <v>0</v>
          </cell>
        </row>
        <row r="7606">
          <cell r="D7606" t="str">
            <v>Yelm0</v>
          </cell>
          <cell r="E7606">
            <v>0</v>
          </cell>
        </row>
        <row r="7607">
          <cell r="D7607" t="str">
            <v>Yelm0</v>
          </cell>
          <cell r="E7607">
            <v>0</v>
          </cell>
        </row>
        <row r="7608">
          <cell r="D7608" t="str">
            <v>Yelm0</v>
          </cell>
          <cell r="E7608">
            <v>0</v>
          </cell>
        </row>
        <row r="7609">
          <cell r="D7609" t="str">
            <v>Yelm0</v>
          </cell>
          <cell r="E7609">
            <v>0</v>
          </cell>
        </row>
        <row r="7610">
          <cell r="D7610" t="str">
            <v>Yelm0</v>
          </cell>
          <cell r="E7610">
            <v>0</v>
          </cell>
        </row>
        <row r="7611">
          <cell r="D7611" t="str">
            <v>Yelm0</v>
          </cell>
          <cell r="E7611">
            <v>0</v>
          </cell>
        </row>
        <row r="7612">
          <cell r="D7612" t="str">
            <v>Yelm0</v>
          </cell>
          <cell r="E7612">
            <v>0</v>
          </cell>
        </row>
        <row r="7613">
          <cell r="D7613" t="str">
            <v>Yelm0</v>
          </cell>
          <cell r="E7613">
            <v>0</v>
          </cell>
        </row>
        <row r="7614">
          <cell r="D7614" t="str">
            <v>Yelm0</v>
          </cell>
          <cell r="E7614">
            <v>0</v>
          </cell>
        </row>
        <row r="7615">
          <cell r="D7615" t="str">
            <v>Yelm0</v>
          </cell>
          <cell r="E7615">
            <v>0</v>
          </cell>
        </row>
        <row r="7616">
          <cell r="D7616" t="str">
            <v>Yelm0</v>
          </cell>
          <cell r="E7616">
            <v>0</v>
          </cell>
        </row>
        <row r="7617">
          <cell r="D7617" t="str">
            <v>Yelm0</v>
          </cell>
          <cell r="E7617">
            <v>0</v>
          </cell>
        </row>
        <row r="7618">
          <cell r="D7618" t="str">
            <v>Yelm0</v>
          </cell>
          <cell r="E7618">
            <v>0</v>
          </cell>
        </row>
        <row r="7619">
          <cell r="D7619" t="str">
            <v>Yelm0</v>
          </cell>
          <cell r="E7619">
            <v>0</v>
          </cell>
        </row>
        <row r="7620">
          <cell r="D7620" t="str">
            <v>Yelm0</v>
          </cell>
          <cell r="E7620">
            <v>0</v>
          </cell>
        </row>
        <row r="7621">
          <cell r="D7621" t="str">
            <v>Yelm0</v>
          </cell>
          <cell r="E7621">
            <v>0</v>
          </cell>
        </row>
        <row r="7622">
          <cell r="D7622" t="str">
            <v>Yelm0</v>
          </cell>
          <cell r="E7622">
            <v>0</v>
          </cell>
        </row>
        <row r="7623">
          <cell r="D7623" t="str">
            <v>Yelm0</v>
          </cell>
          <cell r="E7623">
            <v>0</v>
          </cell>
        </row>
        <row r="7624">
          <cell r="D7624" t="str">
            <v>Yelm0</v>
          </cell>
          <cell r="E7624">
            <v>0</v>
          </cell>
        </row>
        <row r="7625">
          <cell r="D7625" t="str">
            <v>Yelm0</v>
          </cell>
          <cell r="E7625">
            <v>0</v>
          </cell>
        </row>
        <row r="7626">
          <cell r="D7626" t="str">
            <v>Yelm0</v>
          </cell>
          <cell r="E7626">
            <v>0</v>
          </cell>
        </row>
        <row r="7627">
          <cell r="D7627" t="str">
            <v>Yelm0</v>
          </cell>
          <cell r="E7627">
            <v>0</v>
          </cell>
        </row>
        <row r="7628">
          <cell r="D7628" t="str">
            <v>Yelm0</v>
          </cell>
          <cell r="E7628">
            <v>0</v>
          </cell>
        </row>
        <row r="7629">
          <cell r="D7629" t="str">
            <v>Yelm0</v>
          </cell>
          <cell r="E7629">
            <v>0</v>
          </cell>
        </row>
        <row r="7630">
          <cell r="D7630" t="str">
            <v>Yelm0</v>
          </cell>
          <cell r="E7630">
            <v>0</v>
          </cell>
        </row>
        <row r="7631">
          <cell r="D7631" t="str">
            <v>Yelm0</v>
          </cell>
          <cell r="E7631">
            <v>0</v>
          </cell>
        </row>
        <row r="7632">
          <cell r="D7632" t="str">
            <v>Yelm0</v>
          </cell>
          <cell r="E7632">
            <v>0</v>
          </cell>
        </row>
        <row r="7633">
          <cell r="D7633" t="str">
            <v>Yelm0</v>
          </cell>
          <cell r="E7633">
            <v>0</v>
          </cell>
        </row>
        <row r="7634">
          <cell r="D7634" t="str">
            <v>Yelm0</v>
          </cell>
          <cell r="E7634">
            <v>0</v>
          </cell>
        </row>
        <row r="7635">
          <cell r="D7635" t="str">
            <v>Yelm0</v>
          </cell>
          <cell r="E7635">
            <v>0</v>
          </cell>
        </row>
        <row r="7636">
          <cell r="D7636" t="str">
            <v>Yelm0</v>
          </cell>
          <cell r="E7636">
            <v>0</v>
          </cell>
        </row>
        <row r="7637">
          <cell r="D7637" t="str">
            <v>Yelm0</v>
          </cell>
          <cell r="E7637">
            <v>0</v>
          </cell>
        </row>
        <row r="7638">
          <cell r="D7638" t="str">
            <v>Yelm0</v>
          </cell>
          <cell r="E7638">
            <v>0</v>
          </cell>
        </row>
        <row r="7639">
          <cell r="D7639" t="str">
            <v>Yelm0</v>
          </cell>
          <cell r="E7639">
            <v>0</v>
          </cell>
        </row>
        <row r="7640">
          <cell r="D7640" t="str">
            <v>Yelm0</v>
          </cell>
          <cell r="E7640">
            <v>0</v>
          </cell>
        </row>
        <row r="7641">
          <cell r="D7641" t="str">
            <v>Yelm0</v>
          </cell>
          <cell r="E7641">
            <v>0</v>
          </cell>
        </row>
        <row r="7642">
          <cell r="D7642" t="str">
            <v>Yelm0</v>
          </cell>
          <cell r="E7642">
            <v>0</v>
          </cell>
        </row>
        <row r="7643">
          <cell r="D7643" t="str">
            <v>Yelm0</v>
          </cell>
          <cell r="E7643">
            <v>0</v>
          </cell>
        </row>
        <row r="7644">
          <cell r="D7644" t="str">
            <v>Yelm0</v>
          </cell>
          <cell r="E7644">
            <v>0</v>
          </cell>
        </row>
        <row r="7645">
          <cell r="D7645" t="str">
            <v>Yelm0</v>
          </cell>
          <cell r="E7645">
            <v>0</v>
          </cell>
        </row>
        <row r="7646">
          <cell r="D7646" t="str">
            <v>Yelm0</v>
          </cell>
          <cell r="E7646">
            <v>0</v>
          </cell>
        </row>
        <row r="7647">
          <cell r="D7647" t="str">
            <v>Yelm0</v>
          </cell>
          <cell r="E7647">
            <v>0</v>
          </cell>
        </row>
        <row r="7648">
          <cell r="D7648" t="str">
            <v>Yelm0</v>
          </cell>
          <cell r="E7648">
            <v>0</v>
          </cell>
        </row>
        <row r="7649">
          <cell r="D7649" t="str">
            <v>Yelm0</v>
          </cell>
          <cell r="E7649">
            <v>0</v>
          </cell>
        </row>
        <row r="7650">
          <cell r="D7650" t="str">
            <v>Yelm0</v>
          </cell>
          <cell r="E7650">
            <v>0</v>
          </cell>
        </row>
        <row r="7651">
          <cell r="D7651" t="str">
            <v>Yelm0</v>
          </cell>
          <cell r="E7651">
            <v>0</v>
          </cell>
        </row>
        <row r="7652">
          <cell r="D7652" t="str">
            <v>Yelm0</v>
          </cell>
          <cell r="E7652">
            <v>0</v>
          </cell>
        </row>
        <row r="7653">
          <cell r="D7653" t="str">
            <v>Yelm0</v>
          </cell>
          <cell r="E7653">
            <v>0</v>
          </cell>
        </row>
        <row r="7654">
          <cell r="D7654" t="str">
            <v>Yelm0</v>
          </cell>
          <cell r="E7654">
            <v>0</v>
          </cell>
        </row>
        <row r="7655">
          <cell r="D7655" t="str">
            <v>Yelm0</v>
          </cell>
          <cell r="E7655">
            <v>0</v>
          </cell>
        </row>
        <row r="7656">
          <cell r="D7656" t="str">
            <v>Yelm0</v>
          </cell>
          <cell r="E7656">
            <v>0</v>
          </cell>
        </row>
        <row r="7657">
          <cell r="D7657" t="str">
            <v>Yelm0</v>
          </cell>
          <cell r="E7657">
            <v>0</v>
          </cell>
        </row>
        <row r="7658">
          <cell r="D7658" t="str">
            <v>Yelm0</v>
          </cell>
          <cell r="E7658">
            <v>0</v>
          </cell>
        </row>
        <row r="7659">
          <cell r="D7659" t="str">
            <v>Yelm0</v>
          </cell>
          <cell r="E7659">
            <v>0</v>
          </cell>
        </row>
        <row r="7660">
          <cell r="D7660" t="str">
            <v>Yelm0</v>
          </cell>
          <cell r="E7660">
            <v>0</v>
          </cell>
        </row>
        <row r="7661">
          <cell r="D7661" t="str">
            <v>Yelm0</v>
          </cell>
          <cell r="E7661">
            <v>0</v>
          </cell>
        </row>
        <row r="7662">
          <cell r="D7662" t="str">
            <v>Yelm0</v>
          </cell>
          <cell r="E7662">
            <v>0</v>
          </cell>
        </row>
        <row r="7663">
          <cell r="D7663" t="str">
            <v>Yelm0</v>
          </cell>
          <cell r="E7663">
            <v>0</v>
          </cell>
        </row>
        <row r="7664">
          <cell r="D7664" t="str">
            <v>Yelm0</v>
          </cell>
          <cell r="E7664">
            <v>0</v>
          </cell>
        </row>
        <row r="7665">
          <cell r="D7665" t="str">
            <v>Yelm0</v>
          </cell>
          <cell r="E7665">
            <v>0</v>
          </cell>
        </row>
        <row r="7666">
          <cell r="D7666" t="str">
            <v>Yelm0</v>
          </cell>
          <cell r="E7666">
            <v>0</v>
          </cell>
        </row>
        <row r="7667">
          <cell r="D7667" t="str">
            <v>Yelm0</v>
          </cell>
          <cell r="E7667">
            <v>0</v>
          </cell>
        </row>
        <row r="7668">
          <cell r="D7668" t="str">
            <v>Yelm0</v>
          </cell>
          <cell r="E7668">
            <v>0</v>
          </cell>
        </row>
        <row r="7669">
          <cell r="D7669" t="str">
            <v>Yelm0</v>
          </cell>
          <cell r="E7669">
            <v>0</v>
          </cell>
        </row>
        <row r="7670">
          <cell r="D7670" t="str">
            <v>Yelm0</v>
          </cell>
          <cell r="E7670">
            <v>0</v>
          </cell>
        </row>
        <row r="7671">
          <cell r="D7671" t="str">
            <v>Yelm0</v>
          </cell>
          <cell r="E7671">
            <v>0</v>
          </cell>
        </row>
        <row r="7672">
          <cell r="D7672" t="str">
            <v>Yelm0</v>
          </cell>
          <cell r="E7672">
            <v>0</v>
          </cell>
        </row>
        <row r="7673">
          <cell r="D7673" t="str">
            <v>Yelm0</v>
          </cell>
          <cell r="E7673">
            <v>0</v>
          </cell>
        </row>
        <row r="7674">
          <cell r="D7674" t="str">
            <v>Yelm0</v>
          </cell>
          <cell r="E7674">
            <v>0</v>
          </cell>
        </row>
        <row r="7675">
          <cell r="D7675" t="str">
            <v>Yelm0</v>
          </cell>
          <cell r="E7675">
            <v>0</v>
          </cell>
        </row>
        <row r="7676">
          <cell r="D7676" t="str">
            <v>Yelm0</v>
          </cell>
          <cell r="E7676">
            <v>0</v>
          </cell>
        </row>
        <row r="7677">
          <cell r="D7677" t="str">
            <v>Yelm0</v>
          </cell>
          <cell r="E7677">
            <v>0</v>
          </cell>
        </row>
        <row r="7678">
          <cell r="D7678" t="str">
            <v>Yelm0</v>
          </cell>
          <cell r="E7678">
            <v>0</v>
          </cell>
        </row>
        <row r="7679">
          <cell r="D7679" t="str">
            <v>Yelm0</v>
          </cell>
          <cell r="E7679">
            <v>0</v>
          </cell>
        </row>
        <row r="7680">
          <cell r="D7680" t="str">
            <v>Yelm0</v>
          </cell>
          <cell r="E7680">
            <v>0</v>
          </cell>
        </row>
        <row r="7681">
          <cell r="D7681" t="str">
            <v>Yelm0</v>
          </cell>
          <cell r="E7681">
            <v>0</v>
          </cell>
        </row>
        <row r="7682">
          <cell r="D7682" t="str">
            <v>Yelm0</v>
          </cell>
          <cell r="E7682">
            <v>0</v>
          </cell>
        </row>
        <row r="7683">
          <cell r="D7683" t="str">
            <v>Yelm0</v>
          </cell>
          <cell r="E7683">
            <v>0</v>
          </cell>
        </row>
        <row r="7684">
          <cell r="D7684" t="str">
            <v>Yelm0</v>
          </cell>
          <cell r="E7684">
            <v>0</v>
          </cell>
        </row>
        <row r="7685">
          <cell r="D7685" t="str">
            <v>Yelm0</v>
          </cell>
          <cell r="E7685">
            <v>0</v>
          </cell>
        </row>
        <row r="7686">
          <cell r="D7686" t="str">
            <v>Yelm0</v>
          </cell>
          <cell r="E7686">
            <v>0</v>
          </cell>
        </row>
        <row r="7687">
          <cell r="D7687" t="str">
            <v>Yelm0</v>
          </cell>
          <cell r="E7687">
            <v>0</v>
          </cell>
        </row>
        <row r="7688">
          <cell r="D7688" t="str">
            <v>Yelm0</v>
          </cell>
          <cell r="E7688">
            <v>0</v>
          </cell>
        </row>
        <row r="7689">
          <cell r="D7689" t="str">
            <v>Yelm0</v>
          </cell>
          <cell r="E7689">
            <v>0</v>
          </cell>
        </row>
        <row r="7690">
          <cell r="D7690" t="str">
            <v>Yelm0</v>
          </cell>
          <cell r="E7690">
            <v>0</v>
          </cell>
        </row>
        <row r="7691">
          <cell r="D7691" t="str">
            <v>Yelm0</v>
          </cell>
          <cell r="E7691">
            <v>0</v>
          </cell>
        </row>
        <row r="7692">
          <cell r="D7692" t="str">
            <v>Yelm0</v>
          </cell>
          <cell r="E7692">
            <v>0</v>
          </cell>
        </row>
        <row r="7693">
          <cell r="D7693" t="str">
            <v>Yelm0</v>
          </cell>
          <cell r="E7693">
            <v>0</v>
          </cell>
        </row>
        <row r="7694">
          <cell r="D7694" t="str">
            <v>Yelm0</v>
          </cell>
          <cell r="E7694">
            <v>0</v>
          </cell>
        </row>
        <row r="7695">
          <cell r="D7695" t="str">
            <v>Yelm0</v>
          </cell>
          <cell r="E7695">
            <v>0</v>
          </cell>
        </row>
        <row r="7696">
          <cell r="D7696" t="str">
            <v>Yelm0</v>
          </cell>
          <cell r="E7696">
            <v>0</v>
          </cell>
        </row>
        <row r="7697">
          <cell r="D7697" t="str">
            <v>Yelm0</v>
          </cell>
          <cell r="E7697">
            <v>0</v>
          </cell>
        </row>
        <row r="7698">
          <cell r="D7698" t="str">
            <v>Yelm0</v>
          </cell>
          <cell r="E7698">
            <v>0</v>
          </cell>
        </row>
        <row r="7699">
          <cell r="D7699" t="str">
            <v>Yelm0</v>
          </cell>
          <cell r="E7699">
            <v>0</v>
          </cell>
        </row>
        <row r="7700">
          <cell r="D7700" t="str">
            <v>Yelm0</v>
          </cell>
          <cell r="E7700">
            <v>0</v>
          </cell>
        </row>
        <row r="7701">
          <cell r="D7701" t="str">
            <v>Yelm0</v>
          </cell>
          <cell r="E7701">
            <v>0</v>
          </cell>
        </row>
        <row r="7702">
          <cell r="D7702" t="str">
            <v>Yelm0</v>
          </cell>
          <cell r="E7702">
            <v>0</v>
          </cell>
        </row>
        <row r="7703">
          <cell r="D7703" t="str">
            <v>Yelm0</v>
          </cell>
          <cell r="E7703">
            <v>0</v>
          </cell>
        </row>
        <row r="7704">
          <cell r="D7704" t="str">
            <v>Yelm0</v>
          </cell>
          <cell r="E7704">
            <v>0</v>
          </cell>
        </row>
        <row r="7705">
          <cell r="D7705" t="str">
            <v>Yelm0</v>
          </cell>
          <cell r="E7705">
            <v>0</v>
          </cell>
        </row>
        <row r="7706">
          <cell r="D7706" t="str">
            <v>Yelm0</v>
          </cell>
          <cell r="E7706">
            <v>0</v>
          </cell>
        </row>
        <row r="7707">
          <cell r="D7707" t="str">
            <v>Yelm0</v>
          </cell>
          <cell r="E7707">
            <v>0</v>
          </cell>
        </row>
        <row r="7708">
          <cell r="D7708" t="str">
            <v>Yelm0</v>
          </cell>
          <cell r="E7708">
            <v>0</v>
          </cell>
        </row>
        <row r="7709">
          <cell r="D7709" t="str">
            <v>Yelm0</v>
          </cell>
          <cell r="E7709">
            <v>0</v>
          </cell>
        </row>
        <row r="7710">
          <cell r="D7710" t="str">
            <v>Yelm0</v>
          </cell>
          <cell r="E7710">
            <v>0</v>
          </cell>
        </row>
        <row r="7711">
          <cell r="D7711" t="str">
            <v>Yelm0</v>
          </cell>
          <cell r="E7711">
            <v>0</v>
          </cell>
        </row>
        <row r="7712">
          <cell r="D7712" t="str">
            <v>Yelm0</v>
          </cell>
          <cell r="E7712">
            <v>0</v>
          </cell>
        </row>
        <row r="7713">
          <cell r="D7713" t="str">
            <v>Yelm0</v>
          </cell>
          <cell r="E7713">
            <v>0</v>
          </cell>
        </row>
        <row r="7714">
          <cell r="D7714" t="str">
            <v>Yelm0</v>
          </cell>
          <cell r="E7714">
            <v>0</v>
          </cell>
        </row>
        <row r="7715">
          <cell r="D7715" t="str">
            <v>Yelm0</v>
          </cell>
          <cell r="E7715">
            <v>0</v>
          </cell>
        </row>
        <row r="7716">
          <cell r="D7716" t="str">
            <v>Yelm0</v>
          </cell>
          <cell r="E7716">
            <v>0</v>
          </cell>
        </row>
        <row r="7717">
          <cell r="D7717" t="str">
            <v>Yelm0</v>
          </cell>
          <cell r="E7717">
            <v>0</v>
          </cell>
        </row>
        <row r="7718">
          <cell r="D7718" t="str">
            <v>Yelm0</v>
          </cell>
          <cell r="E7718">
            <v>0</v>
          </cell>
        </row>
        <row r="7719">
          <cell r="D7719" t="str">
            <v>Yelm0</v>
          </cell>
          <cell r="E7719">
            <v>0</v>
          </cell>
        </row>
        <row r="7720">
          <cell r="D7720" t="str">
            <v>Yelm0</v>
          </cell>
          <cell r="E7720">
            <v>0</v>
          </cell>
        </row>
        <row r="7721">
          <cell r="D7721" t="str">
            <v>Yelm0</v>
          </cell>
          <cell r="E7721">
            <v>0</v>
          </cell>
        </row>
        <row r="7722">
          <cell r="D7722" t="str">
            <v>Yelm0</v>
          </cell>
          <cell r="E7722">
            <v>0</v>
          </cell>
        </row>
        <row r="7723">
          <cell r="D7723" t="str">
            <v>Yelm0</v>
          </cell>
          <cell r="E7723">
            <v>0</v>
          </cell>
        </row>
        <row r="7724">
          <cell r="D7724" t="str">
            <v>Yelm0</v>
          </cell>
          <cell r="E7724">
            <v>0</v>
          </cell>
        </row>
        <row r="7725">
          <cell r="D7725" t="str">
            <v>Yelm0</v>
          </cell>
          <cell r="E7725">
            <v>0</v>
          </cell>
        </row>
        <row r="7726">
          <cell r="D7726" t="str">
            <v>Yelm0</v>
          </cell>
          <cell r="E7726">
            <v>0</v>
          </cell>
        </row>
        <row r="7727">
          <cell r="D7727" t="str">
            <v>Yelm0</v>
          </cell>
          <cell r="E7727">
            <v>0</v>
          </cell>
        </row>
        <row r="7728">
          <cell r="D7728" t="str">
            <v>Yelm0</v>
          </cell>
          <cell r="E7728">
            <v>0</v>
          </cell>
        </row>
        <row r="7729">
          <cell r="D7729" t="str">
            <v>Yelm0</v>
          </cell>
          <cell r="E7729">
            <v>0</v>
          </cell>
        </row>
        <row r="7730">
          <cell r="D7730" t="str">
            <v>Yelm0</v>
          </cell>
          <cell r="E7730">
            <v>0</v>
          </cell>
        </row>
        <row r="7731">
          <cell r="D7731" t="str">
            <v>Yelm0</v>
          </cell>
          <cell r="E7731">
            <v>0</v>
          </cell>
        </row>
        <row r="7732">
          <cell r="D7732" t="str">
            <v>Yelm0</v>
          </cell>
          <cell r="E7732">
            <v>0</v>
          </cell>
        </row>
        <row r="7733">
          <cell r="D7733" t="str">
            <v>Yelm0</v>
          </cell>
          <cell r="E7733">
            <v>0</v>
          </cell>
        </row>
        <row r="7734">
          <cell r="D7734" t="str">
            <v>Yelm0</v>
          </cell>
          <cell r="E7734">
            <v>0</v>
          </cell>
        </row>
        <row r="7735">
          <cell r="D7735" t="str">
            <v>Yelm0</v>
          </cell>
          <cell r="E7735">
            <v>0</v>
          </cell>
        </row>
        <row r="7736">
          <cell r="D7736" t="str">
            <v>Yelm0</v>
          </cell>
          <cell r="E7736">
            <v>0</v>
          </cell>
        </row>
        <row r="7737">
          <cell r="D7737" t="str">
            <v>Yelm0</v>
          </cell>
          <cell r="E7737">
            <v>0</v>
          </cell>
        </row>
        <row r="7738">
          <cell r="D7738" t="str">
            <v>Yelm0</v>
          </cell>
          <cell r="E7738">
            <v>0</v>
          </cell>
        </row>
        <row r="7739">
          <cell r="D7739" t="str">
            <v>Yelm0</v>
          </cell>
          <cell r="E7739">
            <v>0</v>
          </cell>
        </row>
        <row r="7740">
          <cell r="D7740" t="str">
            <v>Yelm0</v>
          </cell>
          <cell r="E7740">
            <v>0</v>
          </cell>
        </row>
        <row r="7741">
          <cell r="D7741" t="str">
            <v>Yelm0</v>
          </cell>
          <cell r="E7741">
            <v>0</v>
          </cell>
        </row>
        <row r="7742">
          <cell r="D7742" t="str">
            <v>Yelm0</v>
          </cell>
          <cell r="E7742">
            <v>0</v>
          </cell>
        </row>
        <row r="7743">
          <cell r="D7743" t="str">
            <v>Yelm0</v>
          </cell>
          <cell r="E7743">
            <v>0</v>
          </cell>
        </row>
        <row r="7744">
          <cell r="D7744" t="str">
            <v>Yelm0</v>
          </cell>
          <cell r="E7744">
            <v>0</v>
          </cell>
        </row>
        <row r="7745">
          <cell r="D7745" t="str">
            <v>Yelm0</v>
          </cell>
          <cell r="E7745">
            <v>0</v>
          </cell>
        </row>
        <row r="7746">
          <cell r="D7746" t="str">
            <v>Yelm0</v>
          </cell>
          <cell r="E7746">
            <v>0</v>
          </cell>
        </row>
        <row r="7747">
          <cell r="D7747" t="str">
            <v>Yelm0</v>
          </cell>
          <cell r="E7747">
            <v>0</v>
          </cell>
        </row>
        <row r="7748">
          <cell r="D7748" t="str">
            <v>Yelm0</v>
          </cell>
          <cell r="E7748">
            <v>0</v>
          </cell>
        </row>
        <row r="7749">
          <cell r="D7749" t="str">
            <v>Yelm0</v>
          </cell>
          <cell r="E7749">
            <v>0</v>
          </cell>
        </row>
        <row r="7750">
          <cell r="D7750" t="str">
            <v>Yelm0</v>
          </cell>
          <cell r="E7750">
            <v>0</v>
          </cell>
        </row>
        <row r="7751">
          <cell r="D7751" t="str">
            <v>Yelm0</v>
          </cell>
          <cell r="E7751">
            <v>0</v>
          </cell>
        </row>
        <row r="7752">
          <cell r="D7752" t="str">
            <v>Yelm0</v>
          </cell>
          <cell r="E7752">
            <v>0</v>
          </cell>
        </row>
        <row r="7753">
          <cell r="D7753" t="str">
            <v>Yelm0</v>
          </cell>
          <cell r="E7753">
            <v>0</v>
          </cell>
        </row>
        <row r="7754">
          <cell r="D7754" t="str">
            <v>Yelm0</v>
          </cell>
          <cell r="E7754">
            <v>0</v>
          </cell>
        </row>
        <row r="7755">
          <cell r="D7755" t="str">
            <v>Yelm0</v>
          </cell>
          <cell r="E7755">
            <v>0</v>
          </cell>
        </row>
        <row r="7756">
          <cell r="D7756" t="str">
            <v>Yelm0</v>
          </cell>
          <cell r="E7756">
            <v>0</v>
          </cell>
        </row>
        <row r="7757">
          <cell r="D7757" t="str">
            <v>Yelm0</v>
          </cell>
          <cell r="E7757">
            <v>0</v>
          </cell>
        </row>
        <row r="7758">
          <cell r="D7758" t="str">
            <v>Yelm0</v>
          </cell>
          <cell r="E7758">
            <v>0</v>
          </cell>
        </row>
        <row r="7759">
          <cell r="D7759" t="str">
            <v>Yelm0</v>
          </cell>
          <cell r="E7759">
            <v>0</v>
          </cell>
        </row>
        <row r="7760">
          <cell r="D7760" t="str">
            <v>Yelm0</v>
          </cell>
          <cell r="E7760">
            <v>0</v>
          </cell>
        </row>
        <row r="7761">
          <cell r="D7761" t="str">
            <v>Yelm0</v>
          </cell>
          <cell r="E7761">
            <v>0</v>
          </cell>
        </row>
        <row r="7762">
          <cell r="D7762" t="str">
            <v>Yelm0</v>
          </cell>
          <cell r="E7762">
            <v>0</v>
          </cell>
        </row>
        <row r="7763">
          <cell r="D7763" t="str">
            <v>Yelm0</v>
          </cell>
          <cell r="E7763">
            <v>0</v>
          </cell>
        </row>
        <row r="7764">
          <cell r="D7764" t="str">
            <v>Yelm0</v>
          </cell>
          <cell r="E7764">
            <v>0</v>
          </cell>
        </row>
        <row r="7765">
          <cell r="D7765" t="str">
            <v>Yelm0</v>
          </cell>
          <cell r="E7765">
            <v>0</v>
          </cell>
        </row>
        <row r="7766">
          <cell r="D7766" t="str">
            <v>Yelm0</v>
          </cell>
          <cell r="E7766">
            <v>0</v>
          </cell>
        </row>
        <row r="7767">
          <cell r="D7767" t="str">
            <v>Yelm0</v>
          </cell>
          <cell r="E7767">
            <v>0</v>
          </cell>
        </row>
        <row r="7768">
          <cell r="D7768" t="str">
            <v>Yelm0</v>
          </cell>
          <cell r="E7768">
            <v>0</v>
          </cell>
        </row>
        <row r="7769">
          <cell r="D7769" t="str">
            <v>Yelm0</v>
          </cell>
          <cell r="E7769">
            <v>0</v>
          </cell>
        </row>
        <row r="7770">
          <cell r="D7770" t="str">
            <v>Yelm0</v>
          </cell>
          <cell r="E7770">
            <v>0</v>
          </cell>
        </row>
        <row r="7771">
          <cell r="D7771" t="str">
            <v>Yelm0</v>
          </cell>
          <cell r="E7771">
            <v>0</v>
          </cell>
        </row>
        <row r="7772">
          <cell r="D7772" t="str">
            <v>Yelm0</v>
          </cell>
          <cell r="E7772">
            <v>0</v>
          </cell>
        </row>
        <row r="7773">
          <cell r="D7773" t="str">
            <v>Yelm0</v>
          </cell>
          <cell r="E7773">
            <v>0</v>
          </cell>
        </row>
        <row r="7774">
          <cell r="D7774" t="str">
            <v>Yelm0</v>
          </cell>
          <cell r="E7774">
            <v>0</v>
          </cell>
        </row>
        <row r="7775">
          <cell r="D7775" t="str">
            <v>Yelm0</v>
          </cell>
          <cell r="E7775">
            <v>0</v>
          </cell>
        </row>
        <row r="7776">
          <cell r="D7776" t="str">
            <v>Yelm0</v>
          </cell>
          <cell r="E7776">
            <v>0</v>
          </cell>
        </row>
        <row r="7777">
          <cell r="D7777" t="str">
            <v>Yelm0</v>
          </cell>
          <cell r="E7777">
            <v>0</v>
          </cell>
        </row>
        <row r="7778">
          <cell r="D7778" t="str">
            <v>Yelm0</v>
          </cell>
          <cell r="E7778">
            <v>0</v>
          </cell>
        </row>
        <row r="7779">
          <cell r="D7779" t="str">
            <v>Yelm0</v>
          </cell>
          <cell r="E7779">
            <v>0</v>
          </cell>
        </row>
        <row r="7780">
          <cell r="D7780" t="str">
            <v>Yelm0</v>
          </cell>
          <cell r="E7780">
            <v>0</v>
          </cell>
        </row>
        <row r="7781">
          <cell r="D7781" t="str">
            <v>Yelm0</v>
          </cell>
          <cell r="E7781">
            <v>0</v>
          </cell>
        </row>
        <row r="7782">
          <cell r="D7782" t="str">
            <v>Yelm0</v>
          </cell>
          <cell r="E7782">
            <v>0</v>
          </cell>
        </row>
        <row r="7783">
          <cell r="D7783" t="str">
            <v>Yelm0</v>
          </cell>
          <cell r="E7783">
            <v>0</v>
          </cell>
        </row>
        <row r="7784">
          <cell r="D7784" t="str">
            <v>Yelm0</v>
          </cell>
          <cell r="E7784">
            <v>0</v>
          </cell>
        </row>
        <row r="7785">
          <cell r="D7785" t="str">
            <v>Yelm0</v>
          </cell>
          <cell r="E7785">
            <v>0</v>
          </cell>
        </row>
        <row r="7786">
          <cell r="D7786" t="str">
            <v>Yelm0</v>
          </cell>
          <cell r="E7786">
            <v>0</v>
          </cell>
        </row>
        <row r="7787">
          <cell r="D7787" t="str">
            <v>Yelm0</v>
          </cell>
          <cell r="E7787">
            <v>0</v>
          </cell>
        </row>
        <row r="7788">
          <cell r="D7788" t="str">
            <v>Yelm0</v>
          </cell>
          <cell r="E7788">
            <v>0</v>
          </cell>
        </row>
        <row r="7789">
          <cell r="D7789" t="str">
            <v>Yelm0</v>
          </cell>
          <cell r="E7789">
            <v>0</v>
          </cell>
        </row>
        <row r="7790">
          <cell r="D7790" t="str">
            <v>Yelm0</v>
          </cell>
          <cell r="E7790">
            <v>0</v>
          </cell>
        </row>
        <row r="7791">
          <cell r="D7791" t="str">
            <v>Yelm0</v>
          </cell>
          <cell r="E7791">
            <v>0</v>
          </cell>
        </row>
        <row r="7792">
          <cell r="D7792" t="str">
            <v>Yelm0</v>
          </cell>
          <cell r="E7792">
            <v>0</v>
          </cell>
        </row>
        <row r="7793">
          <cell r="D7793" t="str">
            <v>Yelm0</v>
          </cell>
          <cell r="E7793">
            <v>0</v>
          </cell>
        </row>
        <row r="7794">
          <cell r="D7794" t="str">
            <v>Yelm0</v>
          </cell>
          <cell r="E7794">
            <v>0</v>
          </cell>
        </row>
        <row r="7795">
          <cell r="D7795" t="str">
            <v>Yelm0</v>
          </cell>
          <cell r="E7795">
            <v>0</v>
          </cell>
        </row>
        <row r="7796">
          <cell r="D7796" t="str">
            <v>Yelm0</v>
          </cell>
          <cell r="E7796">
            <v>0</v>
          </cell>
        </row>
        <row r="7797">
          <cell r="D7797" t="str">
            <v>Yelm0</v>
          </cell>
          <cell r="E7797">
            <v>0</v>
          </cell>
        </row>
        <row r="7798">
          <cell r="D7798" t="str">
            <v>Yelm0</v>
          </cell>
          <cell r="E7798">
            <v>0</v>
          </cell>
        </row>
        <row r="7799">
          <cell r="D7799" t="str">
            <v>Yelm0</v>
          </cell>
          <cell r="E7799">
            <v>0</v>
          </cell>
        </row>
        <row r="7800">
          <cell r="D7800" t="str">
            <v>Yelm0</v>
          </cell>
          <cell r="E7800">
            <v>0</v>
          </cell>
        </row>
        <row r="7801">
          <cell r="D7801" t="str">
            <v>Yelm0</v>
          </cell>
          <cell r="E7801">
            <v>0</v>
          </cell>
        </row>
        <row r="7802">
          <cell r="D7802" t="str">
            <v>Yelm0</v>
          </cell>
          <cell r="E7802">
            <v>0</v>
          </cell>
        </row>
        <row r="7803">
          <cell r="D7803" t="str">
            <v>Yelm0</v>
          </cell>
          <cell r="E7803">
            <v>0</v>
          </cell>
        </row>
        <row r="7804">
          <cell r="D7804" t="str">
            <v>Yelm0</v>
          </cell>
          <cell r="E7804">
            <v>0</v>
          </cell>
        </row>
        <row r="7805">
          <cell r="D7805" t="str">
            <v>Yelm0</v>
          </cell>
          <cell r="E7805">
            <v>0</v>
          </cell>
        </row>
        <row r="7806">
          <cell r="D7806" t="str">
            <v>Yelm0</v>
          </cell>
          <cell r="E7806">
            <v>0</v>
          </cell>
        </row>
        <row r="7807">
          <cell r="D7807" t="str">
            <v>Yelm0</v>
          </cell>
          <cell r="E7807">
            <v>0</v>
          </cell>
        </row>
        <row r="7808">
          <cell r="D7808" t="str">
            <v>Yelm0</v>
          </cell>
          <cell r="E7808">
            <v>0</v>
          </cell>
        </row>
        <row r="7809">
          <cell r="D7809" t="str">
            <v>Yelm0</v>
          </cell>
          <cell r="E7809">
            <v>0</v>
          </cell>
        </row>
        <row r="7810">
          <cell r="D7810" t="str">
            <v>Yelm0</v>
          </cell>
          <cell r="E7810">
            <v>0</v>
          </cell>
        </row>
        <row r="7811">
          <cell r="D7811" t="str">
            <v>Yelm0</v>
          </cell>
          <cell r="E7811">
            <v>0</v>
          </cell>
        </row>
        <row r="7812">
          <cell r="D7812" t="str">
            <v>Yelm0</v>
          </cell>
          <cell r="E7812">
            <v>0</v>
          </cell>
        </row>
        <row r="7813">
          <cell r="D7813" t="str">
            <v>Yelm0</v>
          </cell>
          <cell r="E7813">
            <v>0</v>
          </cell>
        </row>
        <row r="7814">
          <cell r="D7814" t="str">
            <v>Yelm0</v>
          </cell>
          <cell r="E7814">
            <v>0</v>
          </cell>
        </row>
        <row r="7815">
          <cell r="D7815" t="str">
            <v>Yelm0</v>
          </cell>
          <cell r="E7815">
            <v>0</v>
          </cell>
        </row>
        <row r="7816">
          <cell r="D7816" t="str">
            <v>Yelm0</v>
          </cell>
          <cell r="E7816">
            <v>0</v>
          </cell>
        </row>
        <row r="7817">
          <cell r="D7817" t="str">
            <v>Yelm0</v>
          </cell>
          <cell r="E7817">
            <v>0</v>
          </cell>
        </row>
        <row r="7818">
          <cell r="D7818" t="str">
            <v>Yelm0</v>
          </cell>
          <cell r="E7818">
            <v>0</v>
          </cell>
        </row>
        <row r="7819">
          <cell r="D7819" t="str">
            <v>Yelm0</v>
          </cell>
          <cell r="E7819">
            <v>0</v>
          </cell>
        </row>
        <row r="7820">
          <cell r="D7820" t="str">
            <v>Yelm0</v>
          </cell>
          <cell r="E7820">
            <v>0</v>
          </cell>
        </row>
        <row r="7821">
          <cell r="D7821" t="str">
            <v>Yelm0</v>
          </cell>
          <cell r="E7821">
            <v>0</v>
          </cell>
        </row>
        <row r="7822">
          <cell r="D7822" t="str">
            <v>Yelm0</v>
          </cell>
          <cell r="E7822">
            <v>0</v>
          </cell>
        </row>
        <row r="7823">
          <cell r="D7823" t="str">
            <v>Yelm0</v>
          </cell>
          <cell r="E7823">
            <v>0</v>
          </cell>
        </row>
        <row r="7824">
          <cell r="D7824" t="str">
            <v>Yelm0</v>
          </cell>
          <cell r="E7824">
            <v>0</v>
          </cell>
        </row>
        <row r="7825">
          <cell r="D7825" t="str">
            <v>Yelm0</v>
          </cell>
          <cell r="E7825">
            <v>0</v>
          </cell>
        </row>
        <row r="7826">
          <cell r="D7826" t="str">
            <v>Yelm0</v>
          </cell>
          <cell r="E7826">
            <v>0</v>
          </cell>
        </row>
        <row r="7827">
          <cell r="D7827" t="str">
            <v>Yelm0</v>
          </cell>
          <cell r="E7827">
            <v>0</v>
          </cell>
        </row>
        <row r="7828">
          <cell r="D7828" t="str">
            <v>Yelm0</v>
          </cell>
          <cell r="E7828">
            <v>0</v>
          </cell>
        </row>
        <row r="7829">
          <cell r="D7829" t="str">
            <v>Yelm0</v>
          </cell>
          <cell r="E7829">
            <v>0</v>
          </cell>
        </row>
        <row r="7830">
          <cell r="D7830" t="str">
            <v>Yelm0</v>
          </cell>
          <cell r="E7830">
            <v>0</v>
          </cell>
        </row>
        <row r="7831">
          <cell r="D7831" t="str">
            <v>Yelm0</v>
          </cell>
          <cell r="E7831">
            <v>0</v>
          </cell>
        </row>
        <row r="7832">
          <cell r="D7832" t="str">
            <v>Yelm0</v>
          </cell>
          <cell r="E7832">
            <v>0</v>
          </cell>
        </row>
        <row r="7833">
          <cell r="D7833" t="str">
            <v>Yelm0</v>
          </cell>
          <cell r="E7833">
            <v>0</v>
          </cell>
        </row>
        <row r="7834">
          <cell r="D7834" t="str">
            <v>Yelm0</v>
          </cell>
          <cell r="E7834">
            <v>0</v>
          </cell>
        </row>
        <row r="7835">
          <cell r="D7835" t="str">
            <v>Yelm0</v>
          </cell>
          <cell r="E7835">
            <v>0</v>
          </cell>
        </row>
        <row r="7836">
          <cell r="D7836" t="str">
            <v>Yelm0</v>
          </cell>
          <cell r="E7836">
            <v>0</v>
          </cell>
        </row>
        <row r="7837">
          <cell r="D7837" t="str">
            <v>Yelm0</v>
          </cell>
          <cell r="E7837">
            <v>0</v>
          </cell>
        </row>
        <row r="7838">
          <cell r="D7838" t="str">
            <v>Yelm0</v>
          </cell>
          <cell r="E7838">
            <v>0</v>
          </cell>
        </row>
        <row r="7839">
          <cell r="D7839" t="str">
            <v>Yelm0</v>
          </cell>
          <cell r="E7839">
            <v>0</v>
          </cell>
        </row>
        <row r="7840">
          <cell r="D7840" t="str">
            <v>Yelm0</v>
          </cell>
          <cell r="E7840">
            <v>0</v>
          </cell>
        </row>
        <row r="7841">
          <cell r="D7841" t="str">
            <v>Yelm0</v>
          </cell>
          <cell r="E7841">
            <v>0</v>
          </cell>
        </row>
        <row r="7842">
          <cell r="D7842" t="str">
            <v>Yelm0</v>
          </cell>
          <cell r="E7842">
            <v>0</v>
          </cell>
        </row>
        <row r="7843">
          <cell r="D7843" t="str">
            <v>Yelm0</v>
          </cell>
          <cell r="E7843">
            <v>0</v>
          </cell>
        </row>
        <row r="7844">
          <cell r="D7844" t="str">
            <v>Yelm0</v>
          </cell>
          <cell r="E7844">
            <v>0</v>
          </cell>
        </row>
        <row r="7845">
          <cell r="D7845" t="str">
            <v>Yelm0</v>
          </cell>
          <cell r="E7845">
            <v>0</v>
          </cell>
        </row>
        <row r="7846">
          <cell r="D7846" t="str">
            <v>Yelm0</v>
          </cell>
          <cell r="E7846">
            <v>0</v>
          </cell>
        </row>
        <row r="7847">
          <cell r="D7847" t="str">
            <v>Yelm0</v>
          </cell>
          <cell r="E7847">
            <v>0</v>
          </cell>
        </row>
        <row r="7848">
          <cell r="D7848" t="str">
            <v>Yelm0</v>
          </cell>
          <cell r="E7848">
            <v>0</v>
          </cell>
        </row>
        <row r="7849">
          <cell r="D7849" t="str">
            <v>Yelm0</v>
          </cell>
          <cell r="E7849">
            <v>0</v>
          </cell>
        </row>
        <row r="7850">
          <cell r="D7850" t="str">
            <v>Yelm0</v>
          </cell>
          <cell r="E7850">
            <v>0</v>
          </cell>
        </row>
        <row r="7851">
          <cell r="D7851" t="str">
            <v>Yelm0</v>
          </cell>
          <cell r="E7851">
            <v>0</v>
          </cell>
        </row>
        <row r="7852">
          <cell r="D7852" t="str">
            <v>Yelm0</v>
          </cell>
          <cell r="E7852">
            <v>0</v>
          </cell>
        </row>
        <row r="7853">
          <cell r="D7853" t="str">
            <v>Yelm0</v>
          </cell>
          <cell r="E7853">
            <v>0</v>
          </cell>
        </row>
        <row r="7854">
          <cell r="D7854" t="str">
            <v>Yelm0</v>
          </cell>
          <cell r="E7854">
            <v>0</v>
          </cell>
        </row>
        <row r="7855">
          <cell r="D7855" t="str">
            <v>Yelm0</v>
          </cell>
          <cell r="E7855">
            <v>0</v>
          </cell>
        </row>
        <row r="7856">
          <cell r="D7856" t="str">
            <v>Yelm0</v>
          </cell>
          <cell r="E7856">
            <v>0</v>
          </cell>
        </row>
        <row r="7857">
          <cell r="D7857" t="str">
            <v>Yelm0</v>
          </cell>
          <cell r="E7857">
            <v>0</v>
          </cell>
        </row>
        <row r="7858">
          <cell r="D7858" t="str">
            <v>Yelm0</v>
          </cell>
          <cell r="E7858">
            <v>0</v>
          </cell>
        </row>
        <row r="7859">
          <cell r="D7859" t="str">
            <v>Yelm0</v>
          </cell>
          <cell r="E7859">
            <v>0</v>
          </cell>
        </row>
        <row r="7860">
          <cell r="D7860" t="str">
            <v>Yelm0</v>
          </cell>
          <cell r="E7860">
            <v>0</v>
          </cell>
        </row>
        <row r="7861">
          <cell r="D7861" t="str">
            <v>Yelm0</v>
          </cell>
          <cell r="E7861">
            <v>0</v>
          </cell>
        </row>
        <row r="7862">
          <cell r="D7862" t="str">
            <v>Yelm0</v>
          </cell>
          <cell r="E7862">
            <v>0</v>
          </cell>
        </row>
        <row r="7863">
          <cell r="D7863" t="str">
            <v>Yelm0</v>
          </cell>
          <cell r="E7863">
            <v>0</v>
          </cell>
        </row>
        <row r="7864">
          <cell r="D7864" t="str">
            <v>Yelm0</v>
          </cell>
          <cell r="E7864">
            <v>0</v>
          </cell>
        </row>
        <row r="7865">
          <cell r="D7865" t="str">
            <v>Yelm0</v>
          </cell>
          <cell r="E7865">
            <v>0</v>
          </cell>
        </row>
        <row r="7866">
          <cell r="D7866" t="str">
            <v>Yelm0</v>
          </cell>
          <cell r="E7866">
            <v>0</v>
          </cell>
        </row>
        <row r="7867">
          <cell r="D7867" t="str">
            <v>Yelm0</v>
          </cell>
          <cell r="E7867">
            <v>0</v>
          </cell>
        </row>
        <row r="7868">
          <cell r="D7868" t="str">
            <v>Yelm0</v>
          </cell>
          <cell r="E7868">
            <v>0</v>
          </cell>
        </row>
        <row r="7869">
          <cell r="D7869" t="str">
            <v>Yelm0</v>
          </cell>
          <cell r="E7869">
            <v>0</v>
          </cell>
        </row>
        <row r="7870">
          <cell r="D7870" t="str">
            <v>Yelm0</v>
          </cell>
          <cell r="E7870">
            <v>0</v>
          </cell>
        </row>
        <row r="7871">
          <cell r="D7871" t="str">
            <v>Yelm0</v>
          </cell>
          <cell r="E7871">
            <v>0</v>
          </cell>
        </row>
        <row r="7872">
          <cell r="D7872" t="str">
            <v>Yelm0</v>
          </cell>
          <cell r="E7872">
            <v>0</v>
          </cell>
        </row>
        <row r="7873">
          <cell r="D7873" t="str">
            <v>Yelm0</v>
          </cell>
          <cell r="E7873">
            <v>0</v>
          </cell>
        </row>
        <row r="7874">
          <cell r="D7874" t="str">
            <v>Yelm0</v>
          </cell>
          <cell r="E7874">
            <v>0</v>
          </cell>
        </row>
        <row r="7875">
          <cell r="D7875" t="str">
            <v>Yelm0</v>
          </cell>
          <cell r="E7875">
            <v>0</v>
          </cell>
        </row>
        <row r="7876">
          <cell r="D7876" t="str">
            <v>Yelm0</v>
          </cell>
          <cell r="E7876">
            <v>0</v>
          </cell>
        </row>
        <row r="7877">
          <cell r="D7877" t="str">
            <v>Yelm0</v>
          </cell>
          <cell r="E7877">
            <v>0</v>
          </cell>
        </row>
        <row r="7878">
          <cell r="D7878" t="str">
            <v>Yelm0</v>
          </cell>
          <cell r="E7878">
            <v>0</v>
          </cell>
        </row>
        <row r="7879">
          <cell r="D7879" t="str">
            <v>Yelm0</v>
          </cell>
          <cell r="E7879">
            <v>0</v>
          </cell>
        </row>
        <row r="7880">
          <cell r="D7880" t="str">
            <v>Yelm0</v>
          </cell>
          <cell r="E7880">
            <v>0</v>
          </cell>
        </row>
        <row r="7881">
          <cell r="D7881" t="str">
            <v>Yelm0</v>
          </cell>
          <cell r="E7881">
            <v>0</v>
          </cell>
        </row>
        <row r="7882">
          <cell r="D7882" t="str">
            <v>Yelm0</v>
          </cell>
          <cell r="E7882">
            <v>0</v>
          </cell>
        </row>
        <row r="7883">
          <cell r="D7883" t="str">
            <v>Yelm0</v>
          </cell>
          <cell r="E7883">
            <v>0</v>
          </cell>
        </row>
        <row r="7884">
          <cell r="D7884" t="str">
            <v>Yelm0</v>
          </cell>
          <cell r="E7884">
            <v>0</v>
          </cell>
        </row>
        <row r="7885">
          <cell r="D7885" t="str">
            <v>Yelm0</v>
          </cell>
          <cell r="E7885">
            <v>0</v>
          </cell>
        </row>
        <row r="7886">
          <cell r="D7886" t="str">
            <v>Yelm0</v>
          </cell>
          <cell r="E7886">
            <v>0</v>
          </cell>
        </row>
        <row r="7887">
          <cell r="D7887" t="str">
            <v>Yelm0</v>
          </cell>
          <cell r="E7887">
            <v>0</v>
          </cell>
        </row>
        <row r="7888">
          <cell r="D7888" t="str">
            <v>Yelm0</v>
          </cell>
          <cell r="E7888">
            <v>0</v>
          </cell>
        </row>
        <row r="7889">
          <cell r="D7889" t="str">
            <v>Yelm0</v>
          </cell>
          <cell r="E7889">
            <v>0</v>
          </cell>
        </row>
        <row r="7890">
          <cell r="D7890" t="str">
            <v>Yelm0</v>
          </cell>
          <cell r="E7890">
            <v>0</v>
          </cell>
        </row>
        <row r="7891">
          <cell r="D7891" t="str">
            <v>Yelm0</v>
          </cell>
          <cell r="E7891">
            <v>0</v>
          </cell>
        </row>
        <row r="7892">
          <cell r="D7892" t="str">
            <v>Yelm0</v>
          </cell>
          <cell r="E7892">
            <v>0</v>
          </cell>
        </row>
        <row r="7893">
          <cell r="D7893" t="str">
            <v>Yelm0</v>
          </cell>
          <cell r="E7893">
            <v>0</v>
          </cell>
        </row>
        <row r="7894">
          <cell r="D7894" t="str">
            <v>Yelm0</v>
          </cell>
          <cell r="E7894">
            <v>0</v>
          </cell>
        </row>
        <row r="7895">
          <cell r="D7895" t="str">
            <v>Yelm0</v>
          </cell>
          <cell r="E7895">
            <v>0</v>
          </cell>
        </row>
        <row r="7896">
          <cell r="D7896" t="str">
            <v>Yelm0</v>
          </cell>
          <cell r="E7896">
            <v>0</v>
          </cell>
        </row>
        <row r="7897">
          <cell r="D7897" t="str">
            <v>Yelm0</v>
          </cell>
          <cell r="E7897">
            <v>0</v>
          </cell>
        </row>
        <row r="7898">
          <cell r="D7898" t="str">
            <v>Yelm0</v>
          </cell>
          <cell r="E7898">
            <v>0</v>
          </cell>
        </row>
        <row r="7899">
          <cell r="D7899" t="str">
            <v>Yelm0</v>
          </cell>
          <cell r="E7899">
            <v>0</v>
          </cell>
        </row>
        <row r="7900">
          <cell r="D7900" t="str">
            <v>Yelm0</v>
          </cell>
          <cell r="E7900">
            <v>0</v>
          </cell>
        </row>
        <row r="7901">
          <cell r="D7901" t="str">
            <v>Yelm0</v>
          </cell>
          <cell r="E7901">
            <v>0</v>
          </cell>
        </row>
        <row r="7902">
          <cell r="D7902" t="str">
            <v>Yelm0</v>
          </cell>
          <cell r="E7902">
            <v>0</v>
          </cell>
        </row>
        <row r="7903">
          <cell r="D7903" t="str">
            <v>Yelm0</v>
          </cell>
          <cell r="E7903">
            <v>0</v>
          </cell>
        </row>
        <row r="7904">
          <cell r="D7904" t="str">
            <v>Yelm0</v>
          </cell>
          <cell r="E7904">
            <v>0</v>
          </cell>
        </row>
        <row r="7905">
          <cell r="D7905" t="str">
            <v>Yelm0</v>
          </cell>
          <cell r="E7905">
            <v>0</v>
          </cell>
        </row>
        <row r="7906">
          <cell r="D7906" t="str">
            <v>Yelm0</v>
          </cell>
          <cell r="E7906">
            <v>0</v>
          </cell>
        </row>
        <row r="7907">
          <cell r="D7907" t="str">
            <v>Yelm0</v>
          </cell>
          <cell r="E7907">
            <v>0</v>
          </cell>
        </row>
        <row r="7908">
          <cell r="D7908" t="str">
            <v>Yelm0</v>
          </cell>
          <cell r="E7908">
            <v>0</v>
          </cell>
        </row>
        <row r="7909">
          <cell r="D7909" t="str">
            <v>Yelm0</v>
          </cell>
          <cell r="E7909">
            <v>0</v>
          </cell>
        </row>
        <row r="7910">
          <cell r="D7910" t="str">
            <v>Yelm0</v>
          </cell>
          <cell r="E7910">
            <v>0</v>
          </cell>
        </row>
        <row r="7911">
          <cell r="D7911" t="str">
            <v>Yelm0</v>
          </cell>
          <cell r="E7911">
            <v>0</v>
          </cell>
        </row>
        <row r="7912">
          <cell r="D7912" t="str">
            <v>Yelm0</v>
          </cell>
          <cell r="E7912">
            <v>0</v>
          </cell>
        </row>
        <row r="7913">
          <cell r="D7913" t="str">
            <v>Yelm0</v>
          </cell>
          <cell r="E7913">
            <v>0</v>
          </cell>
        </row>
        <row r="7914">
          <cell r="D7914" t="str">
            <v>Yelm0</v>
          </cell>
          <cell r="E7914">
            <v>0</v>
          </cell>
        </row>
        <row r="7915">
          <cell r="D7915" t="str">
            <v>Yelm0</v>
          </cell>
          <cell r="E7915">
            <v>0</v>
          </cell>
        </row>
        <row r="7916">
          <cell r="D7916" t="str">
            <v>Yelm0</v>
          </cell>
          <cell r="E7916">
            <v>0</v>
          </cell>
        </row>
        <row r="7917">
          <cell r="D7917" t="str">
            <v>Yelm0</v>
          </cell>
          <cell r="E7917">
            <v>0</v>
          </cell>
        </row>
        <row r="7918">
          <cell r="D7918" t="str">
            <v>Yelm0</v>
          </cell>
          <cell r="E7918">
            <v>0</v>
          </cell>
        </row>
        <row r="7919">
          <cell r="D7919" t="str">
            <v>Yelm0</v>
          </cell>
          <cell r="E7919">
            <v>0</v>
          </cell>
        </row>
        <row r="7920">
          <cell r="D7920" t="str">
            <v>Yelm0</v>
          </cell>
          <cell r="E7920">
            <v>0</v>
          </cell>
        </row>
        <row r="7921">
          <cell r="D7921" t="str">
            <v>Yelm0</v>
          </cell>
          <cell r="E7921">
            <v>0</v>
          </cell>
        </row>
        <row r="7922">
          <cell r="D7922" t="str">
            <v>Yelm0</v>
          </cell>
          <cell r="E7922">
            <v>0</v>
          </cell>
        </row>
        <row r="7923">
          <cell r="D7923" t="str">
            <v>Yelm0</v>
          </cell>
          <cell r="E7923">
            <v>0</v>
          </cell>
        </row>
        <row r="7924">
          <cell r="D7924" t="str">
            <v>Yelm0</v>
          </cell>
          <cell r="E7924">
            <v>0</v>
          </cell>
        </row>
        <row r="7925">
          <cell r="D7925" t="str">
            <v>Yelm0</v>
          </cell>
          <cell r="E7925">
            <v>0</v>
          </cell>
        </row>
        <row r="7926">
          <cell r="D7926" t="str">
            <v>Yelm0</v>
          </cell>
          <cell r="E7926">
            <v>0</v>
          </cell>
        </row>
        <row r="7927">
          <cell r="D7927" t="str">
            <v>Yelm0</v>
          </cell>
          <cell r="E7927">
            <v>0</v>
          </cell>
        </row>
        <row r="7928">
          <cell r="D7928" t="str">
            <v>Yelm0</v>
          </cell>
          <cell r="E7928">
            <v>0</v>
          </cell>
        </row>
        <row r="7929">
          <cell r="D7929" t="str">
            <v>Yelm0</v>
          </cell>
          <cell r="E7929">
            <v>0</v>
          </cell>
        </row>
        <row r="7930">
          <cell r="D7930" t="str">
            <v>Yelm0</v>
          </cell>
          <cell r="E7930">
            <v>0</v>
          </cell>
        </row>
        <row r="7931">
          <cell r="D7931" t="str">
            <v>Yelm0</v>
          </cell>
          <cell r="E7931">
            <v>0</v>
          </cell>
        </row>
        <row r="7932">
          <cell r="D7932" t="str">
            <v>Yelm0</v>
          </cell>
          <cell r="E7932">
            <v>0</v>
          </cell>
        </row>
        <row r="7933">
          <cell r="D7933" t="str">
            <v>Yelm0</v>
          </cell>
          <cell r="E7933">
            <v>0</v>
          </cell>
        </row>
        <row r="7934">
          <cell r="D7934" t="str">
            <v>Yelm0</v>
          </cell>
          <cell r="E7934">
            <v>0</v>
          </cell>
        </row>
        <row r="7935">
          <cell r="D7935" t="str">
            <v>Yelm0</v>
          </cell>
          <cell r="E7935">
            <v>0</v>
          </cell>
        </row>
        <row r="7936">
          <cell r="D7936" t="str">
            <v>Yelm0</v>
          </cell>
          <cell r="E7936">
            <v>0</v>
          </cell>
        </row>
        <row r="7937">
          <cell r="D7937" t="str">
            <v>Yelm0</v>
          </cell>
          <cell r="E7937">
            <v>0</v>
          </cell>
        </row>
        <row r="7938">
          <cell r="D7938" t="str">
            <v>Yelm0</v>
          </cell>
          <cell r="E7938">
            <v>0</v>
          </cell>
        </row>
        <row r="7939">
          <cell r="D7939" t="str">
            <v>Yelm0</v>
          </cell>
          <cell r="E7939">
            <v>0</v>
          </cell>
        </row>
        <row r="7940">
          <cell r="D7940" t="str">
            <v>Yelm0</v>
          </cell>
          <cell r="E7940">
            <v>0</v>
          </cell>
        </row>
        <row r="7941">
          <cell r="D7941" t="str">
            <v>Yelm0</v>
          </cell>
          <cell r="E7941">
            <v>0</v>
          </cell>
        </row>
        <row r="7942">
          <cell r="D7942" t="str">
            <v>Yelm0</v>
          </cell>
          <cell r="E7942">
            <v>0</v>
          </cell>
        </row>
        <row r="7943">
          <cell r="D7943" t="str">
            <v>Yelm0</v>
          </cell>
          <cell r="E7943">
            <v>0</v>
          </cell>
        </row>
        <row r="7944">
          <cell r="D7944" t="str">
            <v>Yelm0</v>
          </cell>
          <cell r="E7944">
            <v>0</v>
          </cell>
        </row>
        <row r="7945">
          <cell r="D7945" t="str">
            <v>Yelm0</v>
          </cell>
          <cell r="E7945">
            <v>0</v>
          </cell>
        </row>
        <row r="7946">
          <cell r="D7946" t="str">
            <v>Yelm0</v>
          </cell>
          <cell r="E7946">
            <v>0</v>
          </cell>
        </row>
        <row r="7947">
          <cell r="D7947" t="str">
            <v>Yelm0</v>
          </cell>
          <cell r="E7947">
            <v>0</v>
          </cell>
        </row>
        <row r="7948">
          <cell r="D7948" t="str">
            <v>Yelm0</v>
          </cell>
          <cell r="E7948">
            <v>0</v>
          </cell>
        </row>
        <row r="7949">
          <cell r="D7949" t="str">
            <v>Yelm0</v>
          </cell>
          <cell r="E7949">
            <v>0</v>
          </cell>
        </row>
        <row r="7950">
          <cell r="D7950" t="str">
            <v>Yelm0</v>
          </cell>
          <cell r="E7950">
            <v>0</v>
          </cell>
        </row>
        <row r="7951">
          <cell r="D7951" t="str">
            <v>Yelm0</v>
          </cell>
          <cell r="E7951">
            <v>0</v>
          </cell>
        </row>
        <row r="7952">
          <cell r="D7952" t="str">
            <v>Yelm0</v>
          </cell>
          <cell r="E7952">
            <v>0</v>
          </cell>
        </row>
        <row r="7953">
          <cell r="D7953" t="str">
            <v>Yelm0</v>
          </cell>
          <cell r="E7953">
            <v>0</v>
          </cell>
        </row>
        <row r="7954">
          <cell r="D7954" t="str">
            <v>Yelm0</v>
          </cell>
          <cell r="E7954">
            <v>0</v>
          </cell>
        </row>
        <row r="7955">
          <cell r="D7955" t="str">
            <v>Yelm0</v>
          </cell>
          <cell r="E7955">
            <v>0</v>
          </cell>
        </row>
        <row r="7956">
          <cell r="D7956" t="str">
            <v>Yelm0</v>
          </cell>
          <cell r="E7956">
            <v>0</v>
          </cell>
        </row>
        <row r="7957">
          <cell r="D7957" t="str">
            <v>Yelm0</v>
          </cell>
          <cell r="E7957">
            <v>0</v>
          </cell>
        </row>
        <row r="7958">
          <cell r="D7958" t="str">
            <v>Yelm0</v>
          </cell>
          <cell r="E7958">
            <v>0</v>
          </cell>
        </row>
        <row r="7959">
          <cell r="D7959" t="str">
            <v>Yelm0</v>
          </cell>
          <cell r="E7959">
            <v>0</v>
          </cell>
        </row>
        <row r="7960">
          <cell r="D7960" t="str">
            <v>Yelm0</v>
          </cell>
          <cell r="E7960">
            <v>0</v>
          </cell>
        </row>
        <row r="7961">
          <cell r="D7961" t="str">
            <v>Yelm0</v>
          </cell>
          <cell r="E7961">
            <v>0</v>
          </cell>
        </row>
        <row r="7962">
          <cell r="D7962" t="str">
            <v>Yelm0</v>
          </cell>
          <cell r="E7962">
            <v>0</v>
          </cell>
        </row>
        <row r="7963">
          <cell r="D7963" t="str">
            <v>Yelm0</v>
          </cell>
          <cell r="E7963">
            <v>0</v>
          </cell>
        </row>
        <row r="7964">
          <cell r="D7964" t="str">
            <v>Yelm0</v>
          </cell>
          <cell r="E7964">
            <v>0</v>
          </cell>
        </row>
        <row r="7965">
          <cell r="D7965" t="str">
            <v>Yelm0</v>
          </cell>
          <cell r="E7965">
            <v>0</v>
          </cell>
        </row>
        <row r="7966">
          <cell r="D7966" t="str">
            <v>Yelm0</v>
          </cell>
          <cell r="E7966">
            <v>0</v>
          </cell>
        </row>
        <row r="7967">
          <cell r="D7967" t="str">
            <v>Yelm0</v>
          </cell>
          <cell r="E7967">
            <v>0</v>
          </cell>
        </row>
        <row r="7968">
          <cell r="D7968" t="str">
            <v>Yelm0</v>
          </cell>
          <cell r="E7968">
            <v>0</v>
          </cell>
        </row>
        <row r="7969">
          <cell r="D7969" t="str">
            <v>Yelm0</v>
          </cell>
          <cell r="E7969">
            <v>0</v>
          </cell>
        </row>
        <row r="7970">
          <cell r="D7970" t="str">
            <v>Yelm0</v>
          </cell>
          <cell r="E7970">
            <v>0</v>
          </cell>
        </row>
        <row r="7971">
          <cell r="D7971" t="str">
            <v>Yelm0</v>
          </cell>
          <cell r="E7971">
            <v>0</v>
          </cell>
        </row>
        <row r="7972">
          <cell r="D7972" t="str">
            <v>Yelm0</v>
          </cell>
          <cell r="E7972">
            <v>0</v>
          </cell>
        </row>
        <row r="7973">
          <cell r="D7973" t="str">
            <v>Yelm0</v>
          </cell>
          <cell r="E7973">
            <v>0</v>
          </cell>
        </row>
        <row r="7974">
          <cell r="D7974" t="str">
            <v>Yelm0</v>
          </cell>
          <cell r="E7974">
            <v>0</v>
          </cell>
        </row>
        <row r="7975">
          <cell r="D7975" t="str">
            <v>Yelm0</v>
          </cell>
          <cell r="E7975">
            <v>0</v>
          </cell>
        </row>
        <row r="7976">
          <cell r="D7976" t="str">
            <v>Yelm0</v>
          </cell>
          <cell r="E7976">
            <v>0</v>
          </cell>
        </row>
        <row r="7977">
          <cell r="D7977" t="str">
            <v>Yelm0</v>
          </cell>
          <cell r="E7977">
            <v>0</v>
          </cell>
        </row>
        <row r="7978">
          <cell r="D7978" t="str">
            <v>Yelm0</v>
          </cell>
          <cell r="E7978">
            <v>0</v>
          </cell>
        </row>
        <row r="7979">
          <cell r="D7979" t="str">
            <v>Yelm0</v>
          </cell>
          <cell r="E7979">
            <v>0</v>
          </cell>
        </row>
        <row r="7980">
          <cell r="D7980" t="str">
            <v>Yelm0</v>
          </cell>
          <cell r="E7980">
            <v>0</v>
          </cell>
        </row>
        <row r="7981">
          <cell r="D7981" t="str">
            <v>Yelm0</v>
          </cell>
          <cell r="E7981">
            <v>0</v>
          </cell>
        </row>
        <row r="7982">
          <cell r="D7982" t="str">
            <v>Yelm0</v>
          </cell>
          <cell r="E7982">
            <v>0</v>
          </cell>
        </row>
        <row r="7983">
          <cell r="D7983" t="str">
            <v>Yelm0</v>
          </cell>
          <cell r="E7983">
            <v>0</v>
          </cell>
        </row>
        <row r="7984">
          <cell r="D7984" t="str">
            <v>Yelm0</v>
          </cell>
          <cell r="E7984">
            <v>0</v>
          </cell>
        </row>
        <row r="7985">
          <cell r="D7985" t="str">
            <v>Yelm0</v>
          </cell>
          <cell r="E7985">
            <v>0</v>
          </cell>
        </row>
        <row r="7986">
          <cell r="D7986" t="str">
            <v>Yelm0</v>
          </cell>
          <cell r="E7986">
            <v>0</v>
          </cell>
        </row>
        <row r="7987">
          <cell r="D7987" t="str">
            <v>Yelm0</v>
          </cell>
          <cell r="E7987">
            <v>0</v>
          </cell>
        </row>
        <row r="7988">
          <cell r="D7988" t="str">
            <v>Yelm0</v>
          </cell>
          <cell r="E7988">
            <v>0</v>
          </cell>
        </row>
        <row r="7989">
          <cell r="D7989" t="str">
            <v>Yelm0</v>
          </cell>
          <cell r="E7989">
            <v>0</v>
          </cell>
        </row>
        <row r="7990">
          <cell r="D7990" t="str">
            <v>Yelm0</v>
          </cell>
          <cell r="E7990">
            <v>0</v>
          </cell>
        </row>
        <row r="7991">
          <cell r="D7991" t="str">
            <v>Yelm0</v>
          </cell>
          <cell r="E7991">
            <v>0</v>
          </cell>
        </row>
        <row r="7992">
          <cell r="D7992" t="str">
            <v>Yelm0</v>
          </cell>
          <cell r="E7992">
            <v>0</v>
          </cell>
        </row>
        <row r="7993">
          <cell r="D7993" t="str">
            <v>Yelm0</v>
          </cell>
          <cell r="E7993">
            <v>0</v>
          </cell>
        </row>
        <row r="7994">
          <cell r="D7994" t="str">
            <v>Yelm0</v>
          </cell>
          <cell r="E7994">
            <v>0</v>
          </cell>
        </row>
        <row r="7995">
          <cell r="D7995" t="str">
            <v>Yelm0</v>
          </cell>
          <cell r="E7995">
            <v>0</v>
          </cell>
        </row>
        <row r="7996">
          <cell r="D7996" t="str">
            <v>Yelm0</v>
          </cell>
          <cell r="E7996">
            <v>0</v>
          </cell>
        </row>
        <row r="7997">
          <cell r="D7997" t="str">
            <v>Yelm0</v>
          </cell>
          <cell r="E7997">
            <v>0</v>
          </cell>
        </row>
        <row r="7998">
          <cell r="D7998" t="str">
            <v>Yelm0</v>
          </cell>
          <cell r="E7998">
            <v>0</v>
          </cell>
        </row>
        <row r="7999">
          <cell r="D7999" t="str">
            <v>Yelm0</v>
          </cell>
          <cell r="E7999">
            <v>0</v>
          </cell>
        </row>
        <row r="8000">
          <cell r="D8000" t="str">
            <v>Yelm0</v>
          </cell>
          <cell r="E8000">
            <v>0</v>
          </cell>
        </row>
        <row r="8001">
          <cell r="D8001" t="str">
            <v>Yelm0</v>
          </cell>
          <cell r="E8001">
            <v>0</v>
          </cell>
        </row>
        <row r="8002">
          <cell r="D8002" t="str">
            <v>Yelm0</v>
          </cell>
          <cell r="E8002">
            <v>0</v>
          </cell>
        </row>
        <row r="8003">
          <cell r="D8003" t="str">
            <v>Yelm0</v>
          </cell>
          <cell r="E8003">
            <v>0</v>
          </cell>
        </row>
        <row r="8004">
          <cell r="D8004" t="str">
            <v>Yelm0</v>
          </cell>
          <cell r="E8004">
            <v>0</v>
          </cell>
        </row>
        <row r="8005">
          <cell r="D8005" t="str">
            <v>Yelm0</v>
          </cell>
          <cell r="E8005">
            <v>0</v>
          </cell>
        </row>
        <row r="8006">
          <cell r="D8006" t="str">
            <v>Yelm0</v>
          </cell>
          <cell r="E8006">
            <v>0</v>
          </cell>
        </row>
        <row r="8007">
          <cell r="D8007" t="str">
            <v>Yelm0</v>
          </cell>
          <cell r="E8007">
            <v>0</v>
          </cell>
        </row>
        <row r="8008">
          <cell r="D8008" t="str">
            <v>Yelm0</v>
          </cell>
          <cell r="E8008">
            <v>0</v>
          </cell>
        </row>
        <row r="8009">
          <cell r="D8009" t="str">
            <v>Yelm0</v>
          </cell>
          <cell r="E8009">
            <v>0</v>
          </cell>
        </row>
        <row r="8010">
          <cell r="D8010" t="str">
            <v>Yelm0</v>
          </cell>
          <cell r="E8010">
            <v>0</v>
          </cell>
        </row>
        <row r="8011">
          <cell r="D8011" t="str">
            <v>Yelm0</v>
          </cell>
          <cell r="E8011">
            <v>0</v>
          </cell>
        </row>
        <row r="8012">
          <cell r="D8012" t="str">
            <v>Yelm0</v>
          </cell>
          <cell r="E8012">
            <v>0</v>
          </cell>
        </row>
        <row r="8013">
          <cell r="D8013" t="str">
            <v>Yelm0</v>
          </cell>
          <cell r="E8013">
            <v>0</v>
          </cell>
        </row>
        <row r="8014">
          <cell r="D8014" t="str">
            <v>Yelm0</v>
          </cell>
          <cell r="E8014">
            <v>0</v>
          </cell>
        </row>
        <row r="8015">
          <cell r="D8015" t="str">
            <v>Yelm0</v>
          </cell>
          <cell r="E8015">
            <v>0</v>
          </cell>
        </row>
        <row r="8016">
          <cell r="D8016" t="str">
            <v>Yelm0</v>
          </cell>
          <cell r="E8016">
            <v>0</v>
          </cell>
        </row>
        <row r="8017">
          <cell r="D8017" t="str">
            <v>Yelm0</v>
          </cell>
          <cell r="E8017">
            <v>0</v>
          </cell>
        </row>
        <row r="8018">
          <cell r="D8018" t="str">
            <v>Yelm0</v>
          </cell>
          <cell r="E8018">
            <v>0</v>
          </cell>
        </row>
        <row r="8019">
          <cell r="D8019" t="str">
            <v>Yelm0</v>
          </cell>
          <cell r="E8019">
            <v>0</v>
          </cell>
        </row>
        <row r="8020">
          <cell r="D8020" t="str">
            <v>Yelm0</v>
          </cell>
          <cell r="E8020">
            <v>0</v>
          </cell>
        </row>
        <row r="8021">
          <cell r="D8021" t="str">
            <v>Yelm0</v>
          </cell>
          <cell r="E8021">
            <v>0</v>
          </cell>
        </row>
        <row r="8022">
          <cell r="D8022" t="str">
            <v>Yelm0</v>
          </cell>
          <cell r="E8022">
            <v>0</v>
          </cell>
        </row>
        <row r="8023">
          <cell r="D8023" t="str">
            <v>Yelm0</v>
          </cell>
          <cell r="E8023">
            <v>0</v>
          </cell>
        </row>
        <row r="8024">
          <cell r="D8024" t="str">
            <v>Yelm0</v>
          </cell>
          <cell r="E8024">
            <v>0</v>
          </cell>
        </row>
        <row r="8025">
          <cell r="D8025" t="str">
            <v>Yelm0</v>
          </cell>
          <cell r="E8025">
            <v>0</v>
          </cell>
        </row>
        <row r="8026">
          <cell r="D8026" t="str">
            <v>Yelm0</v>
          </cell>
          <cell r="E8026">
            <v>0</v>
          </cell>
        </row>
        <row r="8027">
          <cell r="D8027" t="str">
            <v>Yelm0</v>
          </cell>
          <cell r="E8027">
            <v>0</v>
          </cell>
        </row>
        <row r="8028">
          <cell r="D8028" t="str">
            <v>Yelm0</v>
          </cell>
          <cell r="E8028">
            <v>0</v>
          </cell>
        </row>
        <row r="8029">
          <cell r="D8029" t="str">
            <v>Yelm0</v>
          </cell>
          <cell r="E8029">
            <v>0</v>
          </cell>
        </row>
        <row r="8030">
          <cell r="D8030" t="str">
            <v>Yelm0</v>
          </cell>
          <cell r="E8030">
            <v>0</v>
          </cell>
        </row>
        <row r="8031">
          <cell r="D8031" t="str">
            <v>Yelm0</v>
          </cell>
          <cell r="E8031">
            <v>0</v>
          </cell>
        </row>
        <row r="8032">
          <cell r="D8032" t="str">
            <v>Yelm0</v>
          </cell>
          <cell r="E8032">
            <v>0</v>
          </cell>
        </row>
        <row r="8033">
          <cell r="D8033" t="str">
            <v>Yelm0</v>
          </cell>
          <cell r="E8033">
            <v>0</v>
          </cell>
        </row>
        <row r="8034">
          <cell r="D8034" t="str">
            <v>Yelm0</v>
          </cell>
          <cell r="E8034">
            <v>0</v>
          </cell>
        </row>
        <row r="8035">
          <cell r="D8035" t="str">
            <v>Yelm0</v>
          </cell>
          <cell r="E8035">
            <v>0</v>
          </cell>
        </row>
        <row r="8036">
          <cell r="D8036" t="str">
            <v>Yelm0</v>
          </cell>
          <cell r="E8036">
            <v>0</v>
          </cell>
        </row>
        <row r="8037">
          <cell r="D8037" t="str">
            <v>Yelm0</v>
          </cell>
          <cell r="E8037">
            <v>0</v>
          </cell>
        </row>
        <row r="8038">
          <cell r="D8038" t="str">
            <v>Yelm0</v>
          </cell>
          <cell r="E8038">
            <v>0</v>
          </cell>
        </row>
        <row r="8039">
          <cell r="D8039" t="str">
            <v>Yelm0</v>
          </cell>
          <cell r="E8039">
            <v>0</v>
          </cell>
        </row>
        <row r="8040">
          <cell r="D8040" t="str">
            <v>Yelm0</v>
          </cell>
          <cell r="E8040">
            <v>0</v>
          </cell>
        </row>
        <row r="8041">
          <cell r="D8041" t="str">
            <v>Yelm0</v>
          </cell>
          <cell r="E8041">
            <v>0</v>
          </cell>
        </row>
        <row r="8042">
          <cell r="D8042" t="str">
            <v>Yelm0</v>
          </cell>
          <cell r="E8042">
            <v>0</v>
          </cell>
        </row>
        <row r="8043">
          <cell r="D8043" t="str">
            <v>Yelm0</v>
          </cell>
          <cell r="E8043">
            <v>0</v>
          </cell>
        </row>
        <row r="8044">
          <cell r="D8044" t="str">
            <v>Yelm0</v>
          </cell>
          <cell r="E8044">
            <v>0</v>
          </cell>
        </row>
        <row r="8045">
          <cell r="D8045" t="str">
            <v>Yelm0</v>
          </cell>
          <cell r="E8045">
            <v>0</v>
          </cell>
        </row>
        <row r="8046">
          <cell r="D8046" t="str">
            <v>Yelm0</v>
          </cell>
          <cell r="E8046">
            <v>0</v>
          </cell>
        </row>
        <row r="8047">
          <cell r="D8047" t="str">
            <v>Yelm0</v>
          </cell>
          <cell r="E8047">
            <v>0</v>
          </cell>
        </row>
        <row r="8048">
          <cell r="D8048" t="str">
            <v>Yelm0</v>
          </cell>
          <cell r="E8048">
            <v>0</v>
          </cell>
        </row>
        <row r="8049">
          <cell r="D8049" t="str">
            <v>Yelm0</v>
          </cell>
          <cell r="E8049">
            <v>0</v>
          </cell>
        </row>
        <row r="8050">
          <cell r="D8050" t="str">
            <v>Yelm0</v>
          </cell>
          <cell r="E8050">
            <v>0</v>
          </cell>
        </row>
        <row r="8051">
          <cell r="D8051" t="str">
            <v>Yelm0</v>
          </cell>
          <cell r="E8051">
            <v>0</v>
          </cell>
        </row>
        <row r="8052">
          <cell r="D8052" t="str">
            <v>Yelm0</v>
          </cell>
          <cell r="E8052">
            <v>0</v>
          </cell>
        </row>
        <row r="8053">
          <cell r="D8053" t="str">
            <v>Yelm0</v>
          </cell>
          <cell r="E8053">
            <v>0</v>
          </cell>
        </row>
        <row r="8054">
          <cell r="D8054" t="str">
            <v>Yelm0</v>
          </cell>
          <cell r="E8054">
            <v>0</v>
          </cell>
        </row>
        <row r="8055">
          <cell r="D8055" t="str">
            <v>Yelm0</v>
          </cell>
          <cell r="E8055">
            <v>0</v>
          </cell>
        </row>
        <row r="8056">
          <cell r="D8056" t="str">
            <v>Yelm0</v>
          </cell>
          <cell r="E8056">
            <v>0</v>
          </cell>
        </row>
        <row r="8057">
          <cell r="D8057" t="str">
            <v>Yelm0</v>
          </cell>
          <cell r="E8057">
            <v>0</v>
          </cell>
        </row>
        <row r="8058">
          <cell r="D8058" t="str">
            <v>Yelm0</v>
          </cell>
          <cell r="E8058">
            <v>0</v>
          </cell>
        </row>
        <row r="8059">
          <cell r="D8059" t="str">
            <v>Yelm0</v>
          </cell>
          <cell r="E8059">
            <v>0</v>
          </cell>
        </row>
        <row r="8060">
          <cell r="D8060" t="str">
            <v>Yelm0</v>
          </cell>
          <cell r="E8060">
            <v>0</v>
          </cell>
        </row>
        <row r="8061">
          <cell r="D8061" t="str">
            <v>Yelm0</v>
          </cell>
          <cell r="E8061">
            <v>0</v>
          </cell>
        </row>
        <row r="8062">
          <cell r="D8062" t="str">
            <v>Yelm0</v>
          </cell>
          <cell r="E8062">
            <v>0</v>
          </cell>
        </row>
        <row r="8063">
          <cell r="D8063" t="str">
            <v>Yelm0</v>
          </cell>
          <cell r="E8063">
            <v>0</v>
          </cell>
        </row>
        <row r="8064">
          <cell r="D8064" t="str">
            <v>Yelm0</v>
          </cell>
          <cell r="E8064">
            <v>0</v>
          </cell>
        </row>
        <row r="8065">
          <cell r="D8065" t="str">
            <v>Yelm0</v>
          </cell>
          <cell r="E8065">
            <v>0</v>
          </cell>
        </row>
        <row r="8066">
          <cell r="D8066" t="str">
            <v>Yelm0</v>
          </cell>
          <cell r="E8066">
            <v>0</v>
          </cell>
        </row>
        <row r="8067">
          <cell r="D8067" t="str">
            <v>Yelm0</v>
          </cell>
          <cell r="E8067">
            <v>0</v>
          </cell>
        </row>
        <row r="8068">
          <cell r="D8068" t="str">
            <v>Yelm0</v>
          </cell>
          <cell r="E8068">
            <v>0</v>
          </cell>
        </row>
        <row r="8069">
          <cell r="D8069" t="str">
            <v>Yelm0</v>
          </cell>
          <cell r="E8069">
            <v>0</v>
          </cell>
        </row>
        <row r="8070">
          <cell r="D8070" t="str">
            <v>Yelm0</v>
          </cell>
          <cell r="E8070">
            <v>0</v>
          </cell>
        </row>
        <row r="8071">
          <cell r="D8071" t="str">
            <v>Yelm0</v>
          </cell>
          <cell r="E8071">
            <v>0</v>
          </cell>
        </row>
        <row r="8072">
          <cell r="D8072" t="str">
            <v>Yelm0</v>
          </cell>
          <cell r="E8072">
            <v>0</v>
          </cell>
        </row>
        <row r="8073">
          <cell r="D8073" t="str">
            <v>Yelm0</v>
          </cell>
          <cell r="E8073">
            <v>0</v>
          </cell>
        </row>
        <row r="8074">
          <cell r="D8074" t="str">
            <v>Yelm0</v>
          </cell>
          <cell r="E8074">
            <v>0</v>
          </cell>
        </row>
        <row r="8075">
          <cell r="D8075" t="str">
            <v>Yelm0</v>
          </cell>
          <cell r="E8075">
            <v>0</v>
          </cell>
        </row>
        <row r="8076">
          <cell r="D8076" t="str">
            <v>Yelm0</v>
          </cell>
          <cell r="E8076">
            <v>0</v>
          </cell>
        </row>
        <row r="8077">
          <cell r="D8077" t="str">
            <v>Yelm0</v>
          </cell>
          <cell r="E8077">
            <v>0</v>
          </cell>
        </row>
        <row r="8078">
          <cell r="D8078" t="str">
            <v>Yelm0</v>
          </cell>
          <cell r="E8078">
            <v>0</v>
          </cell>
        </row>
        <row r="8079">
          <cell r="D8079" t="str">
            <v>Yelm0</v>
          </cell>
          <cell r="E8079">
            <v>0</v>
          </cell>
        </row>
        <row r="8080">
          <cell r="D8080" t="str">
            <v>Yelm0</v>
          </cell>
          <cell r="E8080">
            <v>0</v>
          </cell>
        </row>
        <row r="8081">
          <cell r="D8081" t="str">
            <v>Yelm0</v>
          </cell>
          <cell r="E8081">
            <v>0</v>
          </cell>
        </row>
        <row r="8082">
          <cell r="D8082" t="str">
            <v>Yelm0</v>
          </cell>
          <cell r="E8082">
            <v>0</v>
          </cell>
        </row>
        <row r="8083">
          <cell r="D8083" t="str">
            <v>Yelm0</v>
          </cell>
          <cell r="E8083">
            <v>0</v>
          </cell>
        </row>
        <row r="8084">
          <cell r="D8084" t="str">
            <v>Yelm0</v>
          </cell>
          <cell r="E8084">
            <v>0</v>
          </cell>
        </row>
        <row r="8085">
          <cell r="D8085" t="str">
            <v>Yelm0</v>
          </cell>
          <cell r="E8085">
            <v>0</v>
          </cell>
        </row>
        <row r="8086">
          <cell r="D8086" t="str">
            <v>Yelm0</v>
          </cell>
          <cell r="E8086">
            <v>0</v>
          </cell>
        </row>
        <row r="8087">
          <cell r="D8087" t="str">
            <v>Yelm0</v>
          </cell>
          <cell r="E8087">
            <v>0</v>
          </cell>
        </row>
        <row r="8088">
          <cell r="D8088" t="str">
            <v>Yelm0</v>
          </cell>
          <cell r="E8088">
            <v>0</v>
          </cell>
        </row>
        <row r="8089">
          <cell r="D8089" t="str">
            <v>Yelm0</v>
          </cell>
          <cell r="E8089">
            <v>0</v>
          </cell>
        </row>
        <row r="8090">
          <cell r="D8090" t="str">
            <v>Yelm0</v>
          </cell>
          <cell r="E8090">
            <v>0</v>
          </cell>
        </row>
        <row r="8091">
          <cell r="D8091" t="str">
            <v>Yelm0</v>
          </cell>
          <cell r="E8091">
            <v>0</v>
          </cell>
        </row>
        <row r="8092">
          <cell r="D8092" t="str">
            <v>Yelm0</v>
          </cell>
          <cell r="E8092">
            <v>0</v>
          </cell>
        </row>
        <row r="8093">
          <cell r="D8093" t="str">
            <v>Yelm0</v>
          </cell>
          <cell r="E8093">
            <v>0</v>
          </cell>
        </row>
        <row r="8094">
          <cell r="D8094" t="str">
            <v>Yelm0</v>
          </cell>
          <cell r="E8094">
            <v>0</v>
          </cell>
        </row>
        <row r="8095">
          <cell r="D8095" t="str">
            <v>Yelm0</v>
          </cell>
          <cell r="E8095">
            <v>0</v>
          </cell>
        </row>
        <row r="8096">
          <cell r="D8096" t="str">
            <v>Yelm0</v>
          </cell>
          <cell r="E8096">
            <v>0</v>
          </cell>
        </row>
        <row r="8097">
          <cell r="D8097" t="str">
            <v>Yelm0</v>
          </cell>
          <cell r="E8097">
            <v>0</v>
          </cell>
        </row>
        <row r="8098">
          <cell r="D8098" t="str">
            <v>Yelm0</v>
          </cell>
          <cell r="E8098">
            <v>0</v>
          </cell>
        </row>
        <row r="8099">
          <cell r="D8099" t="str">
            <v>Yelm0</v>
          </cell>
          <cell r="E8099">
            <v>0</v>
          </cell>
        </row>
        <row r="8100">
          <cell r="D8100" t="str">
            <v>Yelm0</v>
          </cell>
          <cell r="E8100">
            <v>0</v>
          </cell>
        </row>
        <row r="8101">
          <cell r="D8101" t="str">
            <v>Yelm0</v>
          </cell>
          <cell r="E8101">
            <v>0</v>
          </cell>
        </row>
        <row r="8102">
          <cell r="D8102" t="str">
            <v>Yelm0</v>
          </cell>
          <cell r="E8102">
            <v>0</v>
          </cell>
        </row>
        <row r="8103">
          <cell r="D8103" t="str">
            <v>Yelm0</v>
          </cell>
          <cell r="E8103">
            <v>0</v>
          </cell>
        </row>
        <row r="8104">
          <cell r="D8104" t="str">
            <v>Yelm0</v>
          </cell>
          <cell r="E8104">
            <v>0</v>
          </cell>
        </row>
        <row r="8105">
          <cell r="D8105" t="str">
            <v>Yelm0</v>
          </cell>
          <cell r="E8105">
            <v>0</v>
          </cell>
        </row>
        <row r="8106">
          <cell r="D8106" t="str">
            <v>Yelm0</v>
          </cell>
          <cell r="E8106">
            <v>0</v>
          </cell>
        </row>
        <row r="8107">
          <cell r="D8107" t="str">
            <v>Yelm0</v>
          </cell>
          <cell r="E8107">
            <v>0</v>
          </cell>
        </row>
        <row r="8108">
          <cell r="D8108" t="str">
            <v>Yelm0</v>
          </cell>
          <cell r="E8108">
            <v>0</v>
          </cell>
        </row>
        <row r="8109">
          <cell r="D8109" t="str">
            <v>Yelm0</v>
          </cell>
          <cell r="E8109">
            <v>0</v>
          </cell>
        </row>
        <row r="8110">
          <cell r="D8110" t="str">
            <v>Yelm0</v>
          </cell>
          <cell r="E8110">
            <v>0</v>
          </cell>
        </row>
        <row r="8111">
          <cell r="D8111" t="str">
            <v>Yelm0</v>
          </cell>
          <cell r="E8111">
            <v>0</v>
          </cell>
        </row>
        <row r="8112">
          <cell r="D8112" t="str">
            <v>Yelm0</v>
          </cell>
          <cell r="E8112">
            <v>0</v>
          </cell>
        </row>
        <row r="8113">
          <cell r="D8113" t="str">
            <v>Yelm0</v>
          </cell>
          <cell r="E8113">
            <v>0</v>
          </cell>
        </row>
        <row r="8114">
          <cell r="D8114" t="str">
            <v>Yelm0</v>
          </cell>
          <cell r="E8114">
            <v>0</v>
          </cell>
        </row>
        <row r="8115">
          <cell r="D8115" t="str">
            <v>Yelm0</v>
          </cell>
          <cell r="E8115">
            <v>0</v>
          </cell>
        </row>
        <row r="8116">
          <cell r="D8116" t="str">
            <v>Yelm0</v>
          </cell>
          <cell r="E8116">
            <v>0</v>
          </cell>
        </row>
        <row r="8117">
          <cell r="D8117" t="str">
            <v>Yelm0</v>
          </cell>
          <cell r="E8117">
            <v>0</v>
          </cell>
        </row>
        <row r="8118">
          <cell r="D8118" t="str">
            <v>Yelm0</v>
          </cell>
          <cell r="E8118">
            <v>0</v>
          </cell>
        </row>
        <row r="8119">
          <cell r="D8119" t="str">
            <v>Yelm0</v>
          </cell>
          <cell r="E8119">
            <v>0</v>
          </cell>
        </row>
        <row r="8120">
          <cell r="D8120" t="str">
            <v>Yelm0</v>
          </cell>
          <cell r="E8120">
            <v>0</v>
          </cell>
        </row>
        <row r="8121">
          <cell r="D8121" t="str">
            <v>Yelm0</v>
          </cell>
          <cell r="E8121">
            <v>0</v>
          </cell>
        </row>
        <row r="8122">
          <cell r="D8122" t="str">
            <v>Yelm0</v>
          </cell>
          <cell r="E8122">
            <v>0</v>
          </cell>
        </row>
        <row r="8123">
          <cell r="D8123" t="str">
            <v>Yelm0</v>
          </cell>
          <cell r="E8123">
            <v>0</v>
          </cell>
        </row>
        <row r="8124">
          <cell r="D8124" t="str">
            <v>Yelm0</v>
          </cell>
          <cell r="E8124">
            <v>0</v>
          </cell>
        </row>
        <row r="8125">
          <cell r="D8125" t="str">
            <v>Yelm0</v>
          </cell>
          <cell r="E8125">
            <v>0</v>
          </cell>
        </row>
        <row r="8126">
          <cell r="D8126" t="str">
            <v>Yelm0</v>
          </cell>
          <cell r="E8126">
            <v>0</v>
          </cell>
        </row>
        <row r="8127">
          <cell r="D8127" t="str">
            <v>Yelm0</v>
          </cell>
          <cell r="E8127">
            <v>0</v>
          </cell>
        </row>
        <row r="8128">
          <cell r="D8128" t="str">
            <v>Yelm0</v>
          </cell>
          <cell r="E8128">
            <v>0</v>
          </cell>
        </row>
        <row r="8129">
          <cell r="D8129" t="str">
            <v>Yelm0</v>
          </cell>
          <cell r="E8129">
            <v>0</v>
          </cell>
        </row>
        <row r="8130">
          <cell r="D8130" t="str">
            <v>Yelm0</v>
          </cell>
          <cell r="E8130">
            <v>0</v>
          </cell>
        </row>
        <row r="8131">
          <cell r="D8131" t="str">
            <v>Yelm0</v>
          </cell>
          <cell r="E8131">
            <v>0</v>
          </cell>
        </row>
        <row r="8132">
          <cell r="D8132" t="str">
            <v>Yelm0</v>
          </cell>
          <cell r="E8132">
            <v>0</v>
          </cell>
        </row>
        <row r="8133">
          <cell r="D8133" t="str">
            <v>Yelm0</v>
          </cell>
          <cell r="E8133">
            <v>0</v>
          </cell>
        </row>
        <row r="8134">
          <cell r="D8134" t="str">
            <v>Yelm0</v>
          </cell>
          <cell r="E8134">
            <v>0</v>
          </cell>
        </row>
        <row r="8135">
          <cell r="D8135" t="str">
            <v>Yelm0</v>
          </cell>
          <cell r="E8135">
            <v>0</v>
          </cell>
        </row>
        <row r="8136">
          <cell r="D8136" t="str">
            <v>Yelm0</v>
          </cell>
          <cell r="E8136">
            <v>0</v>
          </cell>
        </row>
        <row r="8137">
          <cell r="D8137" t="str">
            <v>Yelm0</v>
          </cell>
          <cell r="E8137">
            <v>0</v>
          </cell>
        </row>
        <row r="8138">
          <cell r="D8138" t="str">
            <v>Yelm0</v>
          </cell>
          <cell r="E8138">
            <v>0</v>
          </cell>
        </row>
        <row r="8139">
          <cell r="D8139" t="str">
            <v>Yelm0</v>
          </cell>
          <cell r="E8139">
            <v>0</v>
          </cell>
        </row>
        <row r="8140">
          <cell r="D8140" t="str">
            <v>Yelm0</v>
          </cell>
          <cell r="E8140">
            <v>0</v>
          </cell>
        </row>
        <row r="8141">
          <cell r="D8141" t="str">
            <v>Yelm0</v>
          </cell>
          <cell r="E8141">
            <v>0</v>
          </cell>
        </row>
        <row r="8142">
          <cell r="D8142" t="str">
            <v>Yelm0</v>
          </cell>
          <cell r="E8142">
            <v>0</v>
          </cell>
        </row>
        <row r="8143">
          <cell r="D8143" t="str">
            <v>Yelm0</v>
          </cell>
          <cell r="E8143">
            <v>0</v>
          </cell>
        </row>
        <row r="8144">
          <cell r="D8144" t="str">
            <v>Yelm0</v>
          </cell>
          <cell r="E8144">
            <v>0</v>
          </cell>
        </row>
        <row r="8145">
          <cell r="D8145" t="str">
            <v>Yelm0</v>
          </cell>
          <cell r="E8145">
            <v>0</v>
          </cell>
        </row>
        <row r="8146">
          <cell r="D8146" t="str">
            <v>Yelm0</v>
          </cell>
          <cell r="E8146">
            <v>0</v>
          </cell>
        </row>
        <row r="8147">
          <cell r="D8147" t="str">
            <v>Yelm0</v>
          </cell>
          <cell r="E8147">
            <v>0</v>
          </cell>
        </row>
        <row r="8148">
          <cell r="D8148" t="str">
            <v>Yelm0</v>
          </cell>
          <cell r="E8148">
            <v>0</v>
          </cell>
        </row>
        <row r="8149">
          <cell r="D8149" t="str">
            <v>Yelm0</v>
          </cell>
          <cell r="E8149">
            <v>0</v>
          </cell>
        </row>
        <row r="8150">
          <cell r="D8150" t="str">
            <v>Yelm0</v>
          </cell>
          <cell r="E8150">
            <v>0</v>
          </cell>
        </row>
        <row r="8151">
          <cell r="D8151" t="str">
            <v>Yelm0</v>
          </cell>
          <cell r="E8151">
            <v>0</v>
          </cell>
        </row>
        <row r="8152">
          <cell r="D8152" t="str">
            <v>Yelm0</v>
          </cell>
          <cell r="E8152">
            <v>0</v>
          </cell>
        </row>
        <row r="8153">
          <cell r="D8153" t="str">
            <v>Yelm0</v>
          </cell>
          <cell r="E8153">
            <v>0</v>
          </cell>
        </row>
        <row r="8154">
          <cell r="D8154" t="str">
            <v>Yelm0</v>
          </cell>
          <cell r="E8154">
            <v>0</v>
          </cell>
        </row>
        <row r="8155">
          <cell r="D8155" t="str">
            <v>Yelm0</v>
          </cell>
          <cell r="E8155">
            <v>0</v>
          </cell>
        </row>
        <row r="8156">
          <cell r="D8156" t="str">
            <v>Yelm0</v>
          </cell>
          <cell r="E8156">
            <v>0</v>
          </cell>
        </row>
        <row r="8157">
          <cell r="D8157" t="str">
            <v>Yelm0</v>
          </cell>
          <cell r="E8157">
            <v>0</v>
          </cell>
        </row>
        <row r="8158">
          <cell r="D8158" t="str">
            <v>Yelm0</v>
          </cell>
          <cell r="E8158">
            <v>0</v>
          </cell>
        </row>
        <row r="8159">
          <cell r="D8159" t="str">
            <v>Yelm0</v>
          </cell>
          <cell r="E8159">
            <v>0</v>
          </cell>
        </row>
        <row r="8160">
          <cell r="D8160" t="str">
            <v>Yelm0</v>
          </cell>
          <cell r="E8160">
            <v>0</v>
          </cell>
        </row>
        <row r="8161">
          <cell r="D8161" t="str">
            <v>Yelm0</v>
          </cell>
          <cell r="E8161">
            <v>0</v>
          </cell>
        </row>
        <row r="8162">
          <cell r="D8162" t="str">
            <v>Yelm0</v>
          </cell>
          <cell r="E8162">
            <v>0</v>
          </cell>
        </row>
        <row r="8163">
          <cell r="D8163" t="str">
            <v>Yelm0</v>
          </cell>
          <cell r="E8163">
            <v>0</v>
          </cell>
        </row>
        <row r="8164">
          <cell r="D8164" t="str">
            <v>Yelm0</v>
          </cell>
          <cell r="E8164">
            <v>0</v>
          </cell>
        </row>
        <row r="8165">
          <cell r="D8165" t="str">
            <v>Yelm0</v>
          </cell>
          <cell r="E8165">
            <v>0</v>
          </cell>
        </row>
        <row r="8166">
          <cell r="D8166" t="str">
            <v>Yelm0</v>
          </cell>
          <cell r="E8166">
            <v>0</v>
          </cell>
        </row>
        <row r="8167">
          <cell r="D8167" t="str">
            <v>Yelm0</v>
          </cell>
          <cell r="E8167">
            <v>0</v>
          </cell>
        </row>
        <row r="8168">
          <cell r="D8168" t="str">
            <v>Yelm0</v>
          </cell>
          <cell r="E8168">
            <v>0</v>
          </cell>
        </row>
        <row r="8169">
          <cell r="D8169" t="str">
            <v>Yelm0</v>
          </cell>
          <cell r="E8169">
            <v>0</v>
          </cell>
        </row>
        <row r="8170">
          <cell r="D8170" t="str">
            <v>Yelm0</v>
          </cell>
          <cell r="E8170">
            <v>0</v>
          </cell>
        </row>
        <row r="8171">
          <cell r="D8171" t="str">
            <v>Yelm0</v>
          </cell>
          <cell r="E8171">
            <v>0</v>
          </cell>
        </row>
        <row r="8172">
          <cell r="D8172" t="str">
            <v>Yelm0</v>
          </cell>
          <cell r="E8172">
            <v>0</v>
          </cell>
        </row>
        <row r="8173">
          <cell r="D8173" t="str">
            <v>Yelm0</v>
          </cell>
          <cell r="E8173">
            <v>0</v>
          </cell>
        </row>
        <row r="8174">
          <cell r="D8174" t="str">
            <v>Yelm0</v>
          </cell>
          <cell r="E8174">
            <v>0</v>
          </cell>
        </row>
        <row r="8175">
          <cell r="D8175" t="str">
            <v>Yelm0</v>
          </cell>
          <cell r="E8175">
            <v>0</v>
          </cell>
        </row>
        <row r="8176">
          <cell r="D8176" t="str">
            <v>Yelm0</v>
          </cell>
          <cell r="E8176">
            <v>0</v>
          </cell>
        </row>
        <row r="8177">
          <cell r="D8177" t="str">
            <v>Yelm0</v>
          </cell>
          <cell r="E8177">
            <v>0</v>
          </cell>
        </row>
        <row r="8178">
          <cell r="D8178" t="str">
            <v>Yelm0</v>
          </cell>
          <cell r="E8178">
            <v>0</v>
          </cell>
        </row>
        <row r="8179">
          <cell r="D8179" t="str">
            <v>Yelm0</v>
          </cell>
          <cell r="E8179">
            <v>0</v>
          </cell>
        </row>
        <row r="8180">
          <cell r="D8180" t="str">
            <v>Yelm0</v>
          </cell>
          <cell r="E8180">
            <v>0</v>
          </cell>
        </row>
        <row r="8181">
          <cell r="D8181" t="str">
            <v>Yelm0</v>
          </cell>
          <cell r="E8181">
            <v>0</v>
          </cell>
        </row>
        <row r="8182">
          <cell r="D8182" t="str">
            <v>Yelm0</v>
          </cell>
          <cell r="E8182">
            <v>0</v>
          </cell>
        </row>
        <row r="8183">
          <cell r="D8183" t="str">
            <v>Yelm0</v>
          </cell>
          <cell r="E8183">
            <v>0</v>
          </cell>
        </row>
        <row r="8184">
          <cell r="D8184" t="str">
            <v>Yelm0</v>
          </cell>
          <cell r="E8184">
            <v>0</v>
          </cell>
        </row>
        <row r="8185">
          <cell r="D8185" t="str">
            <v>Yelm0</v>
          </cell>
          <cell r="E8185">
            <v>0</v>
          </cell>
        </row>
        <row r="8186">
          <cell r="D8186" t="str">
            <v>Yelm0</v>
          </cell>
          <cell r="E8186">
            <v>0</v>
          </cell>
        </row>
        <row r="8187">
          <cell r="D8187" t="str">
            <v>Yelm0</v>
          </cell>
          <cell r="E8187">
            <v>0</v>
          </cell>
        </row>
        <row r="8188">
          <cell r="D8188" t="str">
            <v>Yelm0</v>
          </cell>
          <cell r="E8188">
            <v>0</v>
          </cell>
        </row>
        <row r="8189">
          <cell r="D8189" t="str">
            <v>Yelm0</v>
          </cell>
          <cell r="E8189">
            <v>0</v>
          </cell>
        </row>
        <row r="8190">
          <cell r="D8190" t="str">
            <v>Yelm0</v>
          </cell>
          <cell r="E8190">
            <v>0</v>
          </cell>
        </row>
        <row r="8191">
          <cell r="D8191" t="str">
            <v>Yelm0</v>
          </cell>
          <cell r="E8191">
            <v>0</v>
          </cell>
        </row>
        <row r="8192">
          <cell r="D8192" t="str">
            <v>Yelm0</v>
          </cell>
          <cell r="E8192">
            <v>0</v>
          </cell>
        </row>
        <row r="8193">
          <cell r="D8193" t="str">
            <v>Yelm0</v>
          </cell>
          <cell r="E8193">
            <v>0</v>
          </cell>
        </row>
        <row r="8194">
          <cell r="D8194" t="str">
            <v>Yelm0</v>
          </cell>
          <cell r="E8194">
            <v>0</v>
          </cell>
        </row>
        <row r="8195">
          <cell r="D8195" t="str">
            <v>Yelm0</v>
          </cell>
          <cell r="E8195">
            <v>0</v>
          </cell>
        </row>
        <row r="8196">
          <cell r="D8196" t="str">
            <v>Yelm0</v>
          </cell>
          <cell r="E8196">
            <v>0</v>
          </cell>
        </row>
        <row r="8197">
          <cell r="D8197" t="str">
            <v>Yelm0</v>
          </cell>
          <cell r="E8197">
            <v>0</v>
          </cell>
        </row>
        <row r="8198">
          <cell r="D8198" t="str">
            <v>Yelm0</v>
          </cell>
          <cell r="E8198">
            <v>0</v>
          </cell>
        </row>
        <row r="8199">
          <cell r="D8199" t="str">
            <v>Yelm0</v>
          </cell>
          <cell r="E8199">
            <v>0</v>
          </cell>
        </row>
        <row r="8200">
          <cell r="D8200" t="str">
            <v>Yelm0</v>
          </cell>
          <cell r="E8200">
            <v>0</v>
          </cell>
        </row>
        <row r="8201">
          <cell r="D8201" t="str">
            <v>Yelm0</v>
          </cell>
          <cell r="E8201">
            <v>0</v>
          </cell>
        </row>
        <row r="8202">
          <cell r="D8202" t="str">
            <v>Yelm0</v>
          </cell>
          <cell r="E8202">
            <v>0</v>
          </cell>
        </row>
        <row r="8203">
          <cell r="D8203" t="str">
            <v>Yelm0</v>
          </cell>
          <cell r="E8203">
            <v>0</v>
          </cell>
        </row>
        <row r="8204">
          <cell r="D8204" t="str">
            <v>Yelm0</v>
          </cell>
          <cell r="E8204">
            <v>0</v>
          </cell>
        </row>
        <row r="8205">
          <cell r="D8205" t="str">
            <v>Yelm0</v>
          </cell>
          <cell r="E8205">
            <v>0</v>
          </cell>
        </row>
        <row r="8206">
          <cell r="D8206" t="str">
            <v>Yelm0</v>
          </cell>
          <cell r="E8206">
            <v>0</v>
          </cell>
        </row>
        <row r="8207">
          <cell r="D8207" t="str">
            <v>Yelm0</v>
          </cell>
          <cell r="E8207">
            <v>0</v>
          </cell>
        </row>
        <row r="8208">
          <cell r="D8208" t="str">
            <v>Yelm0</v>
          </cell>
          <cell r="E8208">
            <v>0</v>
          </cell>
        </row>
        <row r="8209">
          <cell r="D8209" t="str">
            <v>Yelm0</v>
          </cell>
          <cell r="E8209">
            <v>0</v>
          </cell>
        </row>
        <row r="8210">
          <cell r="D8210" t="str">
            <v>Yelm0</v>
          </cell>
          <cell r="E8210">
            <v>0</v>
          </cell>
        </row>
        <row r="8211">
          <cell r="D8211" t="str">
            <v>Yelm0</v>
          </cell>
          <cell r="E8211">
            <v>0</v>
          </cell>
        </row>
        <row r="8212">
          <cell r="D8212" t="str">
            <v>Yelm0</v>
          </cell>
          <cell r="E8212">
            <v>0</v>
          </cell>
        </row>
        <row r="8213">
          <cell r="D8213" t="str">
            <v>Yelm0</v>
          </cell>
          <cell r="E8213">
            <v>0</v>
          </cell>
        </row>
        <row r="8214">
          <cell r="D8214" t="str">
            <v>Yelm0</v>
          </cell>
          <cell r="E8214">
            <v>0</v>
          </cell>
        </row>
        <row r="8215">
          <cell r="D8215" t="str">
            <v>Yelm0</v>
          </cell>
          <cell r="E8215">
            <v>0</v>
          </cell>
        </row>
        <row r="8216">
          <cell r="D8216" t="str">
            <v>Yelm0</v>
          </cell>
          <cell r="E8216">
            <v>0</v>
          </cell>
        </row>
        <row r="8217">
          <cell r="D8217" t="str">
            <v>Yelm0</v>
          </cell>
          <cell r="E8217">
            <v>0</v>
          </cell>
        </row>
        <row r="8218">
          <cell r="D8218" t="str">
            <v>Yelm0</v>
          </cell>
          <cell r="E8218">
            <v>0</v>
          </cell>
        </row>
        <row r="8219">
          <cell r="D8219" t="str">
            <v>Yelm0</v>
          </cell>
          <cell r="E8219">
            <v>0</v>
          </cell>
        </row>
        <row r="8220">
          <cell r="D8220" t="str">
            <v>Yelm0</v>
          </cell>
          <cell r="E8220">
            <v>0</v>
          </cell>
        </row>
        <row r="8221">
          <cell r="D8221" t="str">
            <v>Yelm0</v>
          </cell>
          <cell r="E8221">
            <v>0</v>
          </cell>
        </row>
        <row r="8222">
          <cell r="D8222" t="str">
            <v>Yelm0</v>
          </cell>
          <cell r="E8222">
            <v>0</v>
          </cell>
        </row>
        <row r="8223">
          <cell r="D8223" t="str">
            <v>Yelm0</v>
          </cell>
          <cell r="E8223">
            <v>0</v>
          </cell>
        </row>
        <row r="8224">
          <cell r="D8224" t="str">
            <v>Yelm0</v>
          </cell>
          <cell r="E8224">
            <v>0</v>
          </cell>
        </row>
        <row r="8225">
          <cell r="D8225" t="str">
            <v>Yelm0</v>
          </cell>
          <cell r="E8225">
            <v>0</v>
          </cell>
        </row>
        <row r="8226">
          <cell r="D8226" t="str">
            <v>Yelm0</v>
          </cell>
          <cell r="E8226">
            <v>0</v>
          </cell>
        </row>
        <row r="8227">
          <cell r="D8227" t="str">
            <v>Yelm0</v>
          </cell>
          <cell r="E8227">
            <v>0</v>
          </cell>
        </row>
        <row r="8228">
          <cell r="D8228" t="str">
            <v>Yelm0</v>
          </cell>
          <cell r="E8228">
            <v>0</v>
          </cell>
        </row>
        <row r="8229">
          <cell r="D8229" t="str">
            <v>Yelm0</v>
          </cell>
          <cell r="E8229">
            <v>0</v>
          </cell>
        </row>
        <row r="8230">
          <cell r="D8230" t="str">
            <v>Yelm0</v>
          </cell>
          <cell r="E8230">
            <v>0</v>
          </cell>
        </row>
        <row r="8231">
          <cell r="D8231" t="str">
            <v>Yelm0</v>
          </cell>
          <cell r="E8231">
            <v>0</v>
          </cell>
        </row>
        <row r="8232">
          <cell r="D8232" t="str">
            <v>Yelm0</v>
          </cell>
          <cell r="E8232">
            <v>0</v>
          </cell>
        </row>
        <row r="8233">
          <cell r="D8233" t="str">
            <v>Yelm0</v>
          </cell>
          <cell r="E8233">
            <v>0</v>
          </cell>
        </row>
        <row r="8234">
          <cell r="D8234" t="str">
            <v>Yelm0</v>
          </cell>
          <cell r="E8234">
            <v>0</v>
          </cell>
        </row>
        <row r="8235">
          <cell r="D8235" t="str">
            <v>Yelm0</v>
          </cell>
          <cell r="E8235">
            <v>0</v>
          </cell>
        </row>
        <row r="8236">
          <cell r="D8236" t="str">
            <v>Yelm0</v>
          </cell>
          <cell r="E8236">
            <v>0</v>
          </cell>
        </row>
        <row r="8237">
          <cell r="D8237" t="str">
            <v>Yelm0</v>
          </cell>
          <cell r="E8237">
            <v>0</v>
          </cell>
        </row>
        <row r="8238">
          <cell r="D8238" t="str">
            <v>Yelm0</v>
          </cell>
          <cell r="E8238">
            <v>0</v>
          </cell>
        </row>
        <row r="8239">
          <cell r="D8239" t="str">
            <v>Yelm0</v>
          </cell>
          <cell r="E8239">
            <v>0</v>
          </cell>
        </row>
        <row r="8240">
          <cell r="D8240" t="str">
            <v>Yelm0</v>
          </cell>
          <cell r="E8240">
            <v>0</v>
          </cell>
        </row>
        <row r="8241">
          <cell r="D8241" t="str">
            <v>Yelm0</v>
          </cell>
          <cell r="E8241">
            <v>0</v>
          </cell>
        </row>
        <row r="8242">
          <cell r="D8242" t="str">
            <v>Yelm0</v>
          </cell>
          <cell r="E8242">
            <v>0</v>
          </cell>
        </row>
        <row r="8243">
          <cell r="D8243" t="str">
            <v>Yelm0</v>
          </cell>
          <cell r="E8243">
            <v>0</v>
          </cell>
        </row>
        <row r="8244">
          <cell r="D8244" t="str">
            <v>Yelm0</v>
          </cell>
          <cell r="E8244">
            <v>0</v>
          </cell>
        </row>
        <row r="8245">
          <cell r="D8245" t="str">
            <v>Yelm0</v>
          </cell>
          <cell r="E8245">
            <v>0</v>
          </cell>
        </row>
        <row r="8246">
          <cell r="D8246" t="str">
            <v>Yelm0</v>
          </cell>
          <cell r="E8246">
            <v>0</v>
          </cell>
        </row>
        <row r="8247">
          <cell r="D8247" t="str">
            <v>Yelm0</v>
          </cell>
          <cell r="E8247">
            <v>0</v>
          </cell>
        </row>
        <row r="8248">
          <cell r="D8248" t="str">
            <v>Yelm0</v>
          </cell>
          <cell r="E8248">
            <v>0</v>
          </cell>
        </row>
        <row r="8249">
          <cell r="D8249" t="str">
            <v>Yelm0</v>
          </cell>
          <cell r="E8249">
            <v>0</v>
          </cell>
        </row>
        <row r="8250">
          <cell r="D8250" t="str">
            <v>Yelm0</v>
          </cell>
          <cell r="E8250">
            <v>0</v>
          </cell>
        </row>
        <row r="8251">
          <cell r="D8251" t="str">
            <v>Yelm0</v>
          </cell>
          <cell r="E8251">
            <v>0</v>
          </cell>
        </row>
        <row r="8252">
          <cell r="D8252" t="str">
            <v>Yelm0</v>
          </cell>
          <cell r="E8252">
            <v>0</v>
          </cell>
        </row>
        <row r="8253">
          <cell r="D8253" t="str">
            <v>Yelm0</v>
          </cell>
          <cell r="E8253">
            <v>0</v>
          </cell>
        </row>
        <row r="8254">
          <cell r="D8254" t="str">
            <v>Yelm0</v>
          </cell>
          <cell r="E8254">
            <v>0</v>
          </cell>
        </row>
        <row r="8255">
          <cell r="D8255" t="str">
            <v>Yelm0</v>
          </cell>
          <cell r="E8255">
            <v>0</v>
          </cell>
        </row>
        <row r="8256">
          <cell r="D8256" t="str">
            <v>Yelm0</v>
          </cell>
          <cell r="E8256">
            <v>0</v>
          </cell>
        </row>
        <row r="8257">
          <cell r="D8257" t="str">
            <v>Yelm0</v>
          </cell>
          <cell r="E8257">
            <v>0</v>
          </cell>
        </row>
        <row r="8258">
          <cell r="D8258" t="str">
            <v>Yelm0</v>
          </cell>
          <cell r="E8258">
            <v>0</v>
          </cell>
        </row>
        <row r="8259">
          <cell r="D8259" t="str">
            <v>Yelm0</v>
          </cell>
          <cell r="E8259">
            <v>0</v>
          </cell>
        </row>
        <row r="8260">
          <cell r="D8260" t="str">
            <v>Yelm0</v>
          </cell>
          <cell r="E8260">
            <v>0</v>
          </cell>
        </row>
        <row r="8261">
          <cell r="D8261" t="str">
            <v>Yelm0</v>
          </cell>
          <cell r="E8261">
            <v>0</v>
          </cell>
        </row>
        <row r="8262">
          <cell r="D8262" t="str">
            <v>Yelm0</v>
          </cell>
          <cell r="E8262">
            <v>0</v>
          </cell>
        </row>
        <row r="8263">
          <cell r="D8263" t="str">
            <v>Yelm0</v>
          </cell>
          <cell r="E8263">
            <v>0</v>
          </cell>
        </row>
        <row r="8264">
          <cell r="D8264" t="str">
            <v>Yelm0</v>
          </cell>
          <cell r="E8264">
            <v>0</v>
          </cell>
        </row>
        <row r="8265">
          <cell r="D8265" t="str">
            <v>Yelm0</v>
          </cell>
          <cell r="E8265">
            <v>0</v>
          </cell>
        </row>
        <row r="8266">
          <cell r="D8266" t="str">
            <v>Yelm0</v>
          </cell>
          <cell r="E8266">
            <v>0</v>
          </cell>
        </row>
        <row r="8267">
          <cell r="D8267" t="str">
            <v>Yelm0</v>
          </cell>
          <cell r="E8267">
            <v>0</v>
          </cell>
        </row>
        <row r="8268">
          <cell r="D8268" t="str">
            <v>Yelm0</v>
          </cell>
          <cell r="E8268">
            <v>0</v>
          </cell>
        </row>
        <row r="8269">
          <cell r="D8269" t="str">
            <v>Yelm0</v>
          </cell>
          <cell r="E8269">
            <v>0</v>
          </cell>
        </row>
        <row r="8270">
          <cell r="D8270" t="str">
            <v>Yelm0</v>
          </cell>
          <cell r="E8270">
            <v>0</v>
          </cell>
        </row>
        <row r="8271">
          <cell r="D8271" t="str">
            <v>Yelm0</v>
          </cell>
          <cell r="E8271">
            <v>0</v>
          </cell>
        </row>
        <row r="8272">
          <cell r="D8272" t="str">
            <v>Yelm0</v>
          </cell>
          <cell r="E8272">
            <v>0</v>
          </cell>
        </row>
        <row r="8273">
          <cell r="D8273" t="str">
            <v>Yelm0</v>
          </cell>
          <cell r="E8273">
            <v>0</v>
          </cell>
        </row>
        <row r="8274">
          <cell r="D8274" t="str">
            <v>Yelm0</v>
          </cell>
          <cell r="E8274">
            <v>0</v>
          </cell>
        </row>
        <row r="8275">
          <cell r="D8275" t="str">
            <v>Yelm0</v>
          </cell>
          <cell r="E8275">
            <v>0</v>
          </cell>
        </row>
        <row r="8276">
          <cell r="D8276" t="str">
            <v>Yelm0</v>
          </cell>
          <cell r="E8276">
            <v>0</v>
          </cell>
        </row>
        <row r="8277">
          <cell r="D8277" t="str">
            <v>Yelm0</v>
          </cell>
          <cell r="E8277">
            <v>0</v>
          </cell>
        </row>
        <row r="8278">
          <cell r="D8278" t="str">
            <v>Yelm0</v>
          </cell>
          <cell r="E8278">
            <v>0</v>
          </cell>
        </row>
        <row r="8279">
          <cell r="D8279" t="str">
            <v>Yelm0</v>
          </cell>
          <cell r="E8279">
            <v>0</v>
          </cell>
        </row>
        <row r="8280">
          <cell r="D8280" t="str">
            <v>Yelm0</v>
          </cell>
          <cell r="E8280">
            <v>0</v>
          </cell>
        </row>
        <row r="8281">
          <cell r="D8281" t="str">
            <v>Yelm0</v>
          </cell>
          <cell r="E8281">
            <v>0</v>
          </cell>
        </row>
        <row r="8282">
          <cell r="D8282" t="str">
            <v>Yelm0</v>
          </cell>
          <cell r="E8282">
            <v>0</v>
          </cell>
        </row>
        <row r="8283">
          <cell r="D8283" t="str">
            <v>Yelm0</v>
          </cell>
          <cell r="E8283">
            <v>0</v>
          </cell>
        </row>
        <row r="8284">
          <cell r="D8284" t="str">
            <v>Yelm0</v>
          </cell>
          <cell r="E8284">
            <v>0</v>
          </cell>
        </row>
        <row r="8285">
          <cell r="D8285" t="str">
            <v>Yelm0</v>
          </cell>
          <cell r="E8285">
            <v>0</v>
          </cell>
        </row>
        <row r="8286">
          <cell r="D8286" t="str">
            <v>Yelm0</v>
          </cell>
          <cell r="E8286">
            <v>0</v>
          </cell>
        </row>
        <row r="8287">
          <cell r="D8287" t="str">
            <v>Yelm0</v>
          </cell>
          <cell r="E8287">
            <v>0</v>
          </cell>
        </row>
        <row r="8288">
          <cell r="D8288" t="str">
            <v>Yelm0</v>
          </cell>
          <cell r="E8288">
            <v>0</v>
          </cell>
        </row>
        <row r="8289">
          <cell r="D8289" t="str">
            <v>Yelm0</v>
          </cell>
          <cell r="E8289">
            <v>0</v>
          </cell>
        </row>
        <row r="8290">
          <cell r="D8290" t="str">
            <v>Yelm0</v>
          </cell>
          <cell r="E8290">
            <v>0</v>
          </cell>
        </row>
        <row r="8291">
          <cell r="D8291" t="str">
            <v>Yelm0</v>
          </cell>
          <cell r="E8291">
            <v>0</v>
          </cell>
        </row>
        <row r="8292">
          <cell r="D8292" t="str">
            <v>Yelm0</v>
          </cell>
          <cell r="E8292">
            <v>0</v>
          </cell>
        </row>
        <row r="8293">
          <cell r="D8293" t="str">
            <v>Yelm0</v>
          </cell>
          <cell r="E8293">
            <v>0</v>
          </cell>
        </row>
        <row r="8294">
          <cell r="D8294" t="str">
            <v>Yelm0</v>
          </cell>
          <cell r="E8294">
            <v>0</v>
          </cell>
        </row>
        <row r="8295">
          <cell r="D8295" t="str">
            <v>Yelm0</v>
          </cell>
          <cell r="E8295">
            <v>0</v>
          </cell>
        </row>
        <row r="8296">
          <cell r="D8296" t="str">
            <v>Yelm0</v>
          </cell>
          <cell r="E8296">
            <v>0</v>
          </cell>
        </row>
        <row r="8297">
          <cell r="D8297" t="str">
            <v>Yelm0</v>
          </cell>
          <cell r="E8297">
            <v>0</v>
          </cell>
        </row>
        <row r="8298">
          <cell r="D8298" t="str">
            <v>Yelm0</v>
          </cell>
          <cell r="E8298">
            <v>0</v>
          </cell>
        </row>
        <row r="8299">
          <cell r="D8299" t="str">
            <v>Yelm0</v>
          </cell>
          <cell r="E8299">
            <v>0</v>
          </cell>
        </row>
        <row r="8300">
          <cell r="D8300" t="str">
            <v>Yelm0</v>
          </cell>
          <cell r="E8300">
            <v>0</v>
          </cell>
        </row>
        <row r="8301">
          <cell r="D8301" t="str">
            <v>Yelm0</v>
          </cell>
          <cell r="E8301">
            <v>0</v>
          </cell>
        </row>
        <row r="8302">
          <cell r="D8302" t="str">
            <v>Yelm0</v>
          </cell>
          <cell r="E8302">
            <v>0</v>
          </cell>
        </row>
        <row r="8303">
          <cell r="D8303" t="str">
            <v>Yelm0</v>
          </cell>
          <cell r="E8303">
            <v>0</v>
          </cell>
        </row>
        <row r="8304">
          <cell r="D8304" t="str">
            <v>Yelm0</v>
          </cell>
          <cell r="E8304">
            <v>0</v>
          </cell>
        </row>
        <row r="8305">
          <cell r="D8305" t="str">
            <v>Yelm0</v>
          </cell>
          <cell r="E8305">
            <v>0</v>
          </cell>
        </row>
        <row r="8306">
          <cell r="D8306" t="str">
            <v>Yelm0</v>
          </cell>
          <cell r="E8306">
            <v>0</v>
          </cell>
        </row>
        <row r="8307">
          <cell r="D8307" t="str">
            <v>Yelm0</v>
          </cell>
          <cell r="E8307">
            <v>0</v>
          </cell>
        </row>
        <row r="8308">
          <cell r="D8308" t="str">
            <v>Yelm0</v>
          </cell>
          <cell r="E8308">
            <v>0</v>
          </cell>
        </row>
        <row r="8309">
          <cell r="D8309" t="str">
            <v>Yelm0</v>
          </cell>
          <cell r="E8309">
            <v>0</v>
          </cell>
        </row>
        <row r="8310">
          <cell r="D8310" t="str">
            <v>Yelm0</v>
          </cell>
          <cell r="E8310">
            <v>0</v>
          </cell>
        </row>
        <row r="8311">
          <cell r="D8311" t="str">
            <v>Yelm0</v>
          </cell>
          <cell r="E8311">
            <v>0</v>
          </cell>
        </row>
        <row r="8312">
          <cell r="D8312" t="str">
            <v>Yelm0</v>
          </cell>
          <cell r="E8312">
            <v>0</v>
          </cell>
        </row>
        <row r="8313">
          <cell r="D8313" t="str">
            <v>Yelm0</v>
          </cell>
          <cell r="E8313">
            <v>0</v>
          </cell>
        </row>
        <row r="8314">
          <cell r="D8314" t="str">
            <v>Yelm0</v>
          </cell>
          <cell r="E8314">
            <v>0</v>
          </cell>
        </row>
        <row r="8315">
          <cell r="D8315" t="str">
            <v>Yelm0</v>
          </cell>
          <cell r="E8315">
            <v>0</v>
          </cell>
        </row>
        <row r="8316">
          <cell r="D8316" t="str">
            <v>Yelm0</v>
          </cell>
          <cell r="E8316">
            <v>0</v>
          </cell>
        </row>
        <row r="8317">
          <cell r="D8317" t="str">
            <v>Yelm0</v>
          </cell>
          <cell r="E8317">
            <v>0</v>
          </cell>
        </row>
        <row r="8318">
          <cell r="D8318" t="str">
            <v>Yelm0</v>
          </cell>
          <cell r="E8318">
            <v>0</v>
          </cell>
        </row>
        <row r="8319">
          <cell r="D8319" t="str">
            <v>Yelm0</v>
          </cell>
          <cell r="E8319">
            <v>0</v>
          </cell>
        </row>
        <row r="8320">
          <cell r="D8320" t="str">
            <v>Yelm0</v>
          </cell>
          <cell r="E8320">
            <v>0</v>
          </cell>
        </row>
        <row r="8321">
          <cell r="D8321" t="str">
            <v>Yelm0</v>
          </cell>
          <cell r="E8321">
            <v>0</v>
          </cell>
        </row>
        <row r="8322">
          <cell r="D8322" t="str">
            <v>Yelm0</v>
          </cell>
          <cell r="E8322">
            <v>0</v>
          </cell>
        </row>
        <row r="8323">
          <cell r="D8323" t="str">
            <v>Yelm0</v>
          </cell>
          <cell r="E8323">
            <v>0</v>
          </cell>
        </row>
        <row r="8324">
          <cell r="D8324" t="str">
            <v>Yelm0</v>
          </cell>
          <cell r="E8324">
            <v>0</v>
          </cell>
        </row>
        <row r="8325">
          <cell r="D8325" t="str">
            <v>Yelm0</v>
          </cell>
          <cell r="E8325">
            <v>0</v>
          </cell>
        </row>
        <row r="8326">
          <cell r="D8326" t="str">
            <v>Yelm0</v>
          </cell>
          <cell r="E8326">
            <v>0</v>
          </cell>
        </row>
        <row r="8327">
          <cell r="D8327" t="str">
            <v>Yelm0</v>
          </cell>
          <cell r="E8327">
            <v>0</v>
          </cell>
        </row>
        <row r="8328">
          <cell r="D8328" t="str">
            <v>Yelm0</v>
          </cell>
          <cell r="E8328">
            <v>0</v>
          </cell>
        </row>
        <row r="8329">
          <cell r="D8329" t="str">
            <v>Yelm0</v>
          </cell>
          <cell r="E8329">
            <v>0</v>
          </cell>
        </row>
        <row r="8330">
          <cell r="D8330" t="str">
            <v>Yelm0</v>
          </cell>
          <cell r="E8330">
            <v>0</v>
          </cell>
        </row>
        <row r="8331">
          <cell r="D8331" t="str">
            <v>Yelm0</v>
          </cell>
          <cell r="E8331">
            <v>0</v>
          </cell>
        </row>
        <row r="8332">
          <cell r="D8332" t="str">
            <v>Yelm0</v>
          </cell>
          <cell r="E8332">
            <v>0</v>
          </cell>
        </row>
        <row r="8333">
          <cell r="D8333" t="str">
            <v>Yelm0</v>
          </cell>
          <cell r="E8333">
            <v>0</v>
          </cell>
        </row>
        <row r="8334">
          <cell r="D8334" t="str">
            <v>Yelm0</v>
          </cell>
          <cell r="E8334">
            <v>0</v>
          </cell>
        </row>
        <row r="8335">
          <cell r="D8335" t="str">
            <v>Yelm0</v>
          </cell>
          <cell r="E8335">
            <v>0</v>
          </cell>
        </row>
        <row r="8336">
          <cell r="D8336" t="str">
            <v>Yelm0</v>
          </cell>
          <cell r="E8336">
            <v>0</v>
          </cell>
        </row>
        <row r="8337">
          <cell r="D8337" t="str">
            <v>Yelm0</v>
          </cell>
          <cell r="E8337">
            <v>0</v>
          </cell>
        </row>
        <row r="8338">
          <cell r="D8338" t="str">
            <v>Yelm0</v>
          </cell>
          <cell r="E8338">
            <v>0</v>
          </cell>
        </row>
        <row r="8339">
          <cell r="D8339" t="str">
            <v>Yelm0</v>
          </cell>
          <cell r="E8339">
            <v>0</v>
          </cell>
        </row>
        <row r="8340">
          <cell r="D8340" t="str">
            <v>Yelm0</v>
          </cell>
          <cell r="E8340">
            <v>0</v>
          </cell>
        </row>
        <row r="8341">
          <cell r="D8341" t="str">
            <v>Yelm0</v>
          </cell>
          <cell r="E8341">
            <v>0</v>
          </cell>
        </row>
        <row r="8342">
          <cell r="D8342" t="str">
            <v>Yelm0</v>
          </cell>
          <cell r="E8342">
            <v>0</v>
          </cell>
        </row>
        <row r="8343">
          <cell r="D8343" t="str">
            <v>Yelm0</v>
          </cell>
          <cell r="E8343">
            <v>0</v>
          </cell>
        </row>
        <row r="8344">
          <cell r="D8344" t="str">
            <v>Yelm0</v>
          </cell>
          <cell r="E8344">
            <v>0</v>
          </cell>
        </row>
        <row r="8345">
          <cell r="D8345" t="str">
            <v>Yelm0</v>
          </cell>
          <cell r="E8345">
            <v>0</v>
          </cell>
        </row>
        <row r="8346">
          <cell r="D8346" t="str">
            <v>Yelm0</v>
          </cell>
          <cell r="E8346">
            <v>0</v>
          </cell>
        </row>
        <row r="8347">
          <cell r="D8347" t="str">
            <v>Yelm0</v>
          </cell>
          <cell r="E8347">
            <v>0</v>
          </cell>
        </row>
        <row r="8348">
          <cell r="D8348" t="str">
            <v>Yelm0</v>
          </cell>
          <cell r="E8348">
            <v>0</v>
          </cell>
        </row>
        <row r="8349">
          <cell r="D8349" t="str">
            <v>Yelm0</v>
          </cell>
          <cell r="E8349">
            <v>0</v>
          </cell>
        </row>
        <row r="8350">
          <cell r="D8350" t="str">
            <v>Yelm0</v>
          </cell>
          <cell r="E8350">
            <v>0</v>
          </cell>
        </row>
        <row r="8351">
          <cell r="D8351" t="str">
            <v>Yelm0</v>
          </cell>
          <cell r="E8351">
            <v>0</v>
          </cell>
        </row>
        <row r="8352">
          <cell r="D8352" t="str">
            <v>Yelm0</v>
          </cell>
          <cell r="E8352">
            <v>0</v>
          </cell>
        </row>
        <row r="8353">
          <cell r="D8353" t="str">
            <v>Yelm0</v>
          </cell>
          <cell r="E8353">
            <v>0</v>
          </cell>
        </row>
        <row r="8354">
          <cell r="D8354" t="str">
            <v>Yelm0</v>
          </cell>
          <cell r="E8354">
            <v>0</v>
          </cell>
        </row>
        <row r="8355">
          <cell r="D8355" t="str">
            <v>Yelm0</v>
          </cell>
          <cell r="E8355">
            <v>0</v>
          </cell>
        </row>
        <row r="8356">
          <cell r="D8356" t="str">
            <v>Yelm0</v>
          </cell>
          <cell r="E8356">
            <v>0</v>
          </cell>
        </row>
        <row r="8357">
          <cell r="D8357" t="str">
            <v>Yelm0</v>
          </cell>
          <cell r="E8357">
            <v>0</v>
          </cell>
        </row>
        <row r="8358">
          <cell r="D8358" t="str">
            <v>Yelm0</v>
          </cell>
          <cell r="E8358">
            <v>0</v>
          </cell>
        </row>
        <row r="8359">
          <cell r="D8359" t="str">
            <v>Yelm0</v>
          </cell>
          <cell r="E8359">
            <v>0</v>
          </cell>
        </row>
        <row r="8360">
          <cell r="D8360" t="str">
            <v>Yelm0</v>
          </cell>
          <cell r="E8360">
            <v>0</v>
          </cell>
        </row>
        <row r="8361">
          <cell r="D8361" t="str">
            <v>Yelm0</v>
          </cell>
          <cell r="E8361">
            <v>0</v>
          </cell>
        </row>
        <row r="8362">
          <cell r="D8362" t="str">
            <v>Yelm0</v>
          </cell>
          <cell r="E8362">
            <v>0</v>
          </cell>
        </row>
        <row r="8363">
          <cell r="D8363" t="str">
            <v>Yelm0</v>
          </cell>
          <cell r="E8363">
            <v>0</v>
          </cell>
        </row>
        <row r="8364">
          <cell r="D8364" t="str">
            <v>Yelm0</v>
          </cell>
          <cell r="E8364">
            <v>0</v>
          </cell>
        </row>
        <row r="8365">
          <cell r="D8365" t="str">
            <v>Yelm0</v>
          </cell>
          <cell r="E8365">
            <v>0</v>
          </cell>
        </row>
        <row r="8366">
          <cell r="D8366" t="str">
            <v>Yelm0</v>
          </cell>
          <cell r="E8366">
            <v>0</v>
          </cell>
        </row>
        <row r="8367">
          <cell r="D8367" t="str">
            <v>Yelm0</v>
          </cell>
          <cell r="E8367">
            <v>0</v>
          </cell>
        </row>
        <row r="8368">
          <cell r="D8368" t="str">
            <v>Yelm0</v>
          </cell>
          <cell r="E8368">
            <v>0</v>
          </cell>
        </row>
        <row r="8369">
          <cell r="D8369" t="str">
            <v>Yelm0</v>
          </cell>
          <cell r="E8369">
            <v>0</v>
          </cell>
        </row>
        <row r="8370">
          <cell r="D8370" t="str">
            <v>Yelm0</v>
          </cell>
          <cell r="E8370">
            <v>0</v>
          </cell>
        </row>
        <row r="8371">
          <cell r="D8371" t="str">
            <v>Yelm0</v>
          </cell>
          <cell r="E8371">
            <v>0</v>
          </cell>
        </row>
        <row r="8372">
          <cell r="D8372" t="str">
            <v>Yelm0</v>
          </cell>
          <cell r="E8372">
            <v>0</v>
          </cell>
        </row>
        <row r="8373">
          <cell r="D8373" t="str">
            <v>Yelm0</v>
          </cell>
          <cell r="E8373">
            <v>0</v>
          </cell>
        </row>
        <row r="8374">
          <cell r="D8374" t="str">
            <v>Yelm0</v>
          </cell>
          <cell r="E8374">
            <v>0</v>
          </cell>
        </row>
        <row r="8375">
          <cell r="D8375" t="str">
            <v>Yelm0</v>
          </cell>
          <cell r="E8375">
            <v>0</v>
          </cell>
        </row>
        <row r="8376">
          <cell r="D8376" t="str">
            <v>Yelm0</v>
          </cell>
          <cell r="E8376">
            <v>0</v>
          </cell>
        </row>
        <row r="8377">
          <cell r="D8377" t="str">
            <v>Yelm0</v>
          </cell>
          <cell r="E8377">
            <v>0</v>
          </cell>
        </row>
        <row r="8378">
          <cell r="D8378" t="str">
            <v>Yelm0</v>
          </cell>
          <cell r="E8378">
            <v>0</v>
          </cell>
        </row>
        <row r="8379">
          <cell r="D8379" t="str">
            <v>Yelm0</v>
          </cell>
          <cell r="E8379">
            <v>0</v>
          </cell>
        </row>
        <row r="8380">
          <cell r="D8380" t="str">
            <v>Yelm0</v>
          </cell>
          <cell r="E8380">
            <v>0</v>
          </cell>
        </row>
        <row r="8381">
          <cell r="D8381" t="str">
            <v>Yelm0</v>
          </cell>
          <cell r="E8381">
            <v>0</v>
          </cell>
        </row>
        <row r="8382">
          <cell r="D8382" t="str">
            <v>Yelm0</v>
          </cell>
          <cell r="E8382">
            <v>0</v>
          </cell>
        </row>
        <row r="8383">
          <cell r="D8383" t="str">
            <v>Yelm0</v>
          </cell>
          <cell r="E8383">
            <v>0</v>
          </cell>
        </row>
        <row r="8384">
          <cell r="D8384" t="str">
            <v>Yelm0</v>
          </cell>
          <cell r="E8384">
            <v>0</v>
          </cell>
        </row>
        <row r="8385">
          <cell r="D8385" t="str">
            <v>Yelm0</v>
          </cell>
          <cell r="E8385">
            <v>0</v>
          </cell>
        </row>
        <row r="8386">
          <cell r="D8386" t="str">
            <v>Yelm0</v>
          </cell>
          <cell r="E8386">
            <v>0</v>
          </cell>
        </row>
        <row r="8387">
          <cell r="D8387" t="str">
            <v>Yelm0</v>
          </cell>
          <cell r="E8387">
            <v>0</v>
          </cell>
        </row>
        <row r="8388">
          <cell r="D8388" t="str">
            <v>Yelm0</v>
          </cell>
          <cell r="E8388">
            <v>0</v>
          </cell>
        </row>
        <row r="8389">
          <cell r="D8389" t="str">
            <v>Yelm0</v>
          </cell>
          <cell r="E8389">
            <v>0</v>
          </cell>
        </row>
        <row r="8390">
          <cell r="D8390" t="str">
            <v>Yelm0</v>
          </cell>
          <cell r="E8390">
            <v>0</v>
          </cell>
        </row>
        <row r="8391">
          <cell r="D8391" t="str">
            <v>Yelm0</v>
          </cell>
          <cell r="E8391">
            <v>0</v>
          </cell>
        </row>
        <row r="8392">
          <cell r="D8392" t="str">
            <v>Yelm0</v>
          </cell>
          <cell r="E8392">
            <v>0</v>
          </cell>
        </row>
        <row r="8393">
          <cell r="D8393" t="str">
            <v>Yelm0</v>
          </cell>
          <cell r="E8393">
            <v>0</v>
          </cell>
        </row>
        <row r="8394">
          <cell r="D8394" t="str">
            <v>Yelm0</v>
          </cell>
          <cell r="E8394">
            <v>0</v>
          </cell>
        </row>
        <row r="8395">
          <cell r="D8395" t="str">
            <v>Yelm0</v>
          </cell>
          <cell r="E8395">
            <v>0</v>
          </cell>
        </row>
        <row r="8396">
          <cell r="D8396" t="str">
            <v>Yelm0</v>
          </cell>
          <cell r="E8396">
            <v>0</v>
          </cell>
        </row>
        <row r="8397">
          <cell r="D8397" t="str">
            <v>Yelm0</v>
          </cell>
          <cell r="E8397">
            <v>0</v>
          </cell>
        </row>
        <row r="8398">
          <cell r="D8398" t="str">
            <v>Yelm0</v>
          </cell>
          <cell r="E8398">
            <v>0</v>
          </cell>
        </row>
        <row r="8399">
          <cell r="D8399" t="str">
            <v>Yelm0</v>
          </cell>
          <cell r="E8399">
            <v>0</v>
          </cell>
        </row>
        <row r="8400">
          <cell r="D8400" t="str">
            <v>Yelm0</v>
          </cell>
          <cell r="E8400">
            <v>0</v>
          </cell>
        </row>
        <row r="8401">
          <cell r="D8401" t="str">
            <v>Yelm0</v>
          </cell>
          <cell r="E8401">
            <v>0</v>
          </cell>
        </row>
        <row r="8402">
          <cell r="D8402" t="str">
            <v>Yelm0</v>
          </cell>
          <cell r="E8402">
            <v>0</v>
          </cell>
        </row>
        <row r="8403">
          <cell r="D8403" t="str">
            <v>Yelm0</v>
          </cell>
          <cell r="E8403">
            <v>0</v>
          </cell>
        </row>
        <row r="8404">
          <cell r="D8404" t="str">
            <v>Yelm0</v>
          </cell>
          <cell r="E8404">
            <v>0</v>
          </cell>
        </row>
        <row r="8405">
          <cell r="D8405" t="str">
            <v>Yelm0</v>
          </cell>
          <cell r="E8405">
            <v>0</v>
          </cell>
        </row>
        <row r="8406">
          <cell r="D8406" t="str">
            <v>Yelm0</v>
          </cell>
          <cell r="E8406">
            <v>0</v>
          </cell>
        </row>
        <row r="8407">
          <cell r="D8407" t="str">
            <v>Yelm0</v>
          </cell>
          <cell r="E8407">
            <v>0</v>
          </cell>
        </row>
        <row r="8408">
          <cell r="D8408" t="str">
            <v>Yelm0</v>
          </cell>
          <cell r="E8408">
            <v>0</v>
          </cell>
        </row>
        <row r="8409">
          <cell r="D8409" t="str">
            <v>Yelm0</v>
          </cell>
          <cell r="E8409">
            <v>0</v>
          </cell>
        </row>
        <row r="8410">
          <cell r="D8410" t="str">
            <v>Yelm0</v>
          </cell>
          <cell r="E8410">
            <v>0</v>
          </cell>
        </row>
        <row r="8411">
          <cell r="D8411" t="str">
            <v>Yelm0</v>
          </cell>
          <cell r="E8411">
            <v>0</v>
          </cell>
        </row>
        <row r="8412">
          <cell r="D8412" t="str">
            <v>Yelm0</v>
          </cell>
          <cell r="E8412">
            <v>0</v>
          </cell>
        </row>
        <row r="8413">
          <cell r="D8413" t="str">
            <v>Yelm0</v>
          </cell>
          <cell r="E8413">
            <v>0</v>
          </cell>
        </row>
        <row r="8414">
          <cell r="D8414" t="str">
            <v>Yelm0</v>
          </cell>
          <cell r="E8414">
            <v>0</v>
          </cell>
        </row>
        <row r="8415">
          <cell r="D8415" t="str">
            <v>Yelm0</v>
          </cell>
          <cell r="E8415">
            <v>0</v>
          </cell>
        </row>
        <row r="8416">
          <cell r="D8416" t="str">
            <v>Yelm0</v>
          </cell>
          <cell r="E8416">
            <v>0</v>
          </cell>
        </row>
        <row r="8417">
          <cell r="D8417" t="str">
            <v>Yelm0</v>
          </cell>
          <cell r="E8417">
            <v>0</v>
          </cell>
        </row>
        <row r="8418">
          <cell r="D8418" t="str">
            <v>Yelm0</v>
          </cell>
          <cell r="E8418">
            <v>0</v>
          </cell>
        </row>
        <row r="8419">
          <cell r="D8419" t="str">
            <v>Yelm0</v>
          </cell>
          <cell r="E8419">
            <v>0</v>
          </cell>
        </row>
        <row r="8420">
          <cell r="D8420" t="str">
            <v>Yelm0</v>
          </cell>
          <cell r="E8420">
            <v>0</v>
          </cell>
        </row>
        <row r="8421">
          <cell r="D8421" t="str">
            <v>Yelm0</v>
          </cell>
          <cell r="E8421">
            <v>0</v>
          </cell>
        </row>
        <row r="8422">
          <cell r="D8422" t="str">
            <v>Yelm0</v>
          </cell>
          <cell r="E8422">
            <v>0</v>
          </cell>
        </row>
        <row r="8423">
          <cell r="D8423" t="str">
            <v>Yelm0</v>
          </cell>
          <cell r="E8423">
            <v>0</v>
          </cell>
        </row>
        <row r="8424">
          <cell r="D8424" t="str">
            <v>Yelm0</v>
          </cell>
          <cell r="E8424">
            <v>0</v>
          </cell>
        </row>
        <row r="8425">
          <cell r="D8425" t="str">
            <v>Yelm0</v>
          </cell>
          <cell r="E8425">
            <v>0</v>
          </cell>
        </row>
        <row r="8426">
          <cell r="D8426" t="str">
            <v>Yelm0</v>
          </cell>
          <cell r="E8426">
            <v>0</v>
          </cell>
        </row>
        <row r="8427">
          <cell r="D8427" t="str">
            <v>Yelm0</v>
          </cell>
          <cell r="E8427">
            <v>0</v>
          </cell>
        </row>
        <row r="8428">
          <cell r="D8428" t="str">
            <v>Yelm0</v>
          </cell>
          <cell r="E8428">
            <v>0</v>
          </cell>
        </row>
        <row r="8429">
          <cell r="D8429" t="str">
            <v>Yelm0</v>
          </cell>
          <cell r="E8429">
            <v>0</v>
          </cell>
        </row>
        <row r="8430">
          <cell r="D8430" t="str">
            <v>Yelm0</v>
          </cell>
          <cell r="E8430">
            <v>0</v>
          </cell>
        </row>
        <row r="8431">
          <cell r="D8431" t="str">
            <v>Yelm0</v>
          </cell>
          <cell r="E8431">
            <v>0</v>
          </cell>
        </row>
        <row r="8432">
          <cell r="D8432" t="str">
            <v>Yelm0</v>
          </cell>
          <cell r="E8432">
            <v>0</v>
          </cell>
        </row>
        <row r="8433">
          <cell r="D8433" t="str">
            <v>Yelm0</v>
          </cell>
          <cell r="E8433">
            <v>0</v>
          </cell>
        </row>
        <row r="8434">
          <cell r="D8434" t="str">
            <v>Yelm0</v>
          </cell>
          <cell r="E8434">
            <v>0</v>
          </cell>
        </row>
        <row r="8435">
          <cell r="D8435" t="str">
            <v>Yelm0</v>
          </cell>
          <cell r="E8435">
            <v>0</v>
          </cell>
        </row>
        <row r="8436">
          <cell r="D8436" t="str">
            <v>Yelm0</v>
          </cell>
          <cell r="E8436">
            <v>0</v>
          </cell>
        </row>
        <row r="8437">
          <cell r="D8437" t="str">
            <v>Yelm0</v>
          </cell>
          <cell r="E8437">
            <v>0</v>
          </cell>
        </row>
        <row r="8438">
          <cell r="D8438" t="str">
            <v>Yelm0</v>
          </cell>
          <cell r="E8438">
            <v>0</v>
          </cell>
        </row>
        <row r="8439">
          <cell r="D8439" t="str">
            <v>Yelm0</v>
          </cell>
          <cell r="E8439">
            <v>0</v>
          </cell>
        </row>
        <row r="8440">
          <cell r="D8440" t="str">
            <v>Yelm0</v>
          </cell>
          <cell r="E8440">
            <v>0</v>
          </cell>
        </row>
        <row r="8441">
          <cell r="D8441" t="str">
            <v>Yelm0</v>
          </cell>
          <cell r="E8441">
            <v>0</v>
          </cell>
        </row>
        <row r="8442">
          <cell r="D8442" t="str">
            <v>Yelm0</v>
          </cell>
          <cell r="E8442">
            <v>0</v>
          </cell>
        </row>
        <row r="8443">
          <cell r="D8443" t="str">
            <v>Yelm0</v>
          </cell>
          <cell r="E8443">
            <v>0</v>
          </cell>
        </row>
        <row r="8444">
          <cell r="D8444" t="str">
            <v>Yelm0</v>
          </cell>
          <cell r="E8444">
            <v>0</v>
          </cell>
        </row>
        <row r="8445">
          <cell r="D8445" t="str">
            <v>Yelm0</v>
          </cell>
          <cell r="E8445">
            <v>0</v>
          </cell>
        </row>
        <row r="8446">
          <cell r="D8446" t="str">
            <v>Yelm0</v>
          </cell>
          <cell r="E8446">
            <v>0</v>
          </cell>
        </row>
        <row r="8447">
          <cell r="D8447" t="str">
            <v>Yelm0</v>
          </cell>
          <cell r="E8447">
            <v>0</v>
          </cell>
        </row>
        <row r="8448">
          <cell r="D8448" t="str">
            <v>Yelm0</v>
          </cell>
          <cell r="E8448">
            <v>0</v>
          </cell>
        </row>
        <row r="8449">
          <cell r="D8449" t="str">
            <v>Yelm0</v>
          </cell>
          <cell r="E8449">
            <v>0</v>
          </cell>
        </row>
        <row r="8450">
          <cell r="D8450" t="str">
            <v>Yelm0</v>
          </cell>
          <cell r="E8450">
            <v>0</v>
          </cell>
        </row>
        <row r="8451">
          <cell r="D8451" t="str">
            <v>Yelm0</v>
          </cell>
          <cell r="E8451">
            <v>0</v>
          </cell>
        </row>
        <row r="8452">
          <cell r="D8452" t="str">
            <v>Yelm0</v>
          </cell>
          <cell r="E8452">
            <v>0</v>
          </cell>
        </row>
        <row r="8453">
          <cell r="D8453" t="str">
            <v>Yelm0</v>
          </cell>
          <cell r="E8453">
            <v>0</v>
          </cell>
        </row>
        <row r="8454">
          <cell r="D8454" t="str">
            <v>Yelm0</v>
          </cell>
          <cell r="E8454">
            <v>0</v>
          </cell>
        </row>
        <row r="8455">
          <cell r="D8455" t="str">
            <v>Yelm0</v>
          </cell>
          <cell r="E8455">
            <v>0</v>
          </cell>
        </row>
        <row r="8456">
          <cell r="D8456" t="str">
            <v>Yelm0</v>
          </cell>
          <cell r="E8456">
            <v>0</v>
          </cell>
        </row>
        <row r="8457">
          <cell r="D8457" t="str">
            <v>Yelm0</v>
          </cell>
          <cell r="E8457">
            <v>0</v>
          </cell>
        </row>
        <row r="8458">
          <cell r="D8458" t="str">
            <v>Yelm0</v>
          </cell>
          <cell r="E8458">
            <v>0</v>
          </cell>
        </row>
        <row r="8459">
          <cell r="D8459" t="str">
            <v>Yelm0</v>
          </cell>
          <cell r="E8459">
            <v>0</v>
          </cell>
        </row>
        <row r="8460">
          <cell r="D8460" t="str">
            <v>Yelm0</v>
          </cell>
          <cell r="E8460">
            <v>0</v>
          </cell>
        </row>
        <row r="8461">
          <cell r="D8461" t="str">
            <v>Yelm0</v>
          </cell>
          <cell r="E8461">
            <v>0</v>
          </cell>
        </row>
        <row r="8462">
          <cell r="D8462" t="str">
            <v>Yelm0</v>
          </cell>
          <cell r="E8462">
            <v>0</v>
          </cell>
        </row>
        <row r="8463">
          <cell r="D8463" t="str">
            <v>Yelm0</v>
          </cell>
          <cell r="E8463">
            <v>0</v>
          </cell>
        </row>
        <row r="8464">
          <cell r="D8464" t="str">
            <v>Yelm0</v>
          </cell>
          <cell r="E8464">
            <v>0</v>
          </cell>
        </row>
        <row r="8465">
          <cell r="D8465" t="str">
            <v>Yelm0</v>
          </cell>
          <cell r="E8465">
            <v>0</v>
          </cell>
        </row>
        <row r="8466">
          <cell r="D8466" t="str">
            <v>Yelm0</v>
          </cell>
          <cell r="E8466">
            <v>0</v>
          </cell>
        </row>
        <row r="8467">
          <cell r="D8467" t="str">
            <v>Yelm0</v>
          </cell>
          <cell r="E8467">
            <v>0</v>
          </cell>
        </row>
        <row r="8468">
          <cell r="D8468" t="str">
            <v>Yelm0</v>
          </cell>
          <cell r="E8468">
            <v>0</v>
          </cell>
        </row>
        <row r="8469">
          <cell r="D8469" t="str">
            <v>Yelm0</v>
          </cell>
          <cell r="E8469">
            <v>0</v>
          </cell>
        </row>
        <row r="8470">
          <cell r="D8470" t="str">
            <v>Yelm0</v>
          </cell>
          <cell r="E8470">
            <v>0</v>
          </cell>
        </row>
        <row r="8471">
          <cell r="D8471" t="str">
            <v>Yelm0</v>
          </cell>
          <cell r="E8471">
            <v>0</v>
          </cell>
        </row>
        <row r="8472">
          <cell r="D8472" t="str">
            <v>Yelm0</v>
          </cell>
          <cell r="E8472">
            <v>0</v>
          </cell>
        </row>
        <row r="8473">
          <cell r="D8473" t="str">
            <v>Yelm0</v>
          </cell>
          <cell r="E8473">
            <v>0</v>
          </cell>
        </row>
        <row r="8474">
          <cell r="D8474" t="str">
            <v>Yelm0</v>
          </cell>
          <cell r="E8474">
            <v>0</v>
          </cell>
        </row>
        <row r="8475">
          <cell r="D8475" t="str">
            <v>Yelm0</v>
          </cell>
          <cell r="E8475">
            <v>0</v>
          </cell>
        </row>
        <row r="8476">
          <cell r="D8476" t="str">
            <v>Yelm0</v>
          </cell>
          <cell r="E8476">
            <v>0</v>
          </cell>
        </row>
        <row r="8477">
          <cell r="D8477" t="str">
            <v>Yelm0</v>
          </cell>
          <cell r="E8477">
            <v>0</v>
          </cell>
        </row>
        <row r="8478">
          <cell r="D8478" t="str">
            <v>Yelm0</v>
          </cell>
          <cell r="E8478">
            <v>0</v>
          </cell>
        </row>
        <row r="8479">
          <cell r="D8479" t="str">
            <v>Yelm0</v>
          </cell>
          <cell r="E8479">
            <v>0</v>
          </cell>
        </row>
        <row r="8480">
          <cell r="D8480" t="str">
            <v>Yelm0</v>
          </cell>
          <cell r="E8480">
            <v>0</v>
          </cell>
        </row>
        <row r="8481">
          <cell r="D8481" t="str">
            <v>Yelm0</v>
          </cell>
          <cell r="E8481">
            <v>0</v>
          </cell>
        </row>
        <row r="8482">
          <cell r="D8482" t="str">
            <v>Yelm0</v>
          </cell>
          <cell r="E8482">
            <v>0</v>
          </cell>
        </row>
        <row r="8483">
          <cell r="D8483" t="str">
            <v>Yelm0</v>
          </cell>
          <cell r="E8483">
            <v>0</v>
          </cell>
        </row>
        <row r="8484">
          <cell r="D8484" t="str">
            <v>Yelm0</v>
          </cell>
          <cell r="E8484">
            <v>0</v>
          </cell>
        </row>
        <row r="8485">
          <cell r="D8485" t="str">
            <v>Yelm0</v>
          </cell>
          <cell r="E8485">
            <v>0</v>
          </cell>
        </row>
        <row r="8486">
          <cell r="D8486" t="str">
            <v>Yelm0</v>
          </cell>
          <cell r="E8486">
            <v>0</v>
          </cell>
        </row>
        <row r="8487">
          <cell r="D8487" t="str">
            <v>Yelm0</v>
          </cell>
          <cell r="E8487">
            <v>0</v>
          </cell>
        </row>
        <row r="8488">
          <cell r="D8488" t="str">
            <v>Yelm0</v>
          </cell>
          <cell r="E8488">
            <v>0</v>
          </cell>
        </row>
        <row r="8489">
          <cell r="D8489" t="str">
            <v>Yelm0</v>
          </cell>
          <cell r="E8489">
            <v>0</v>
          </cell>
        </row>
        <row r="8490">
          <cell r="D8490" t="str">
            <v>Yelm0</v>
          </cell>
          <cell r="E8490">
            <v>0</v>
          </cell>
        </row>
        <row r="8491">
          <cell r="D8491" t="str">
            <v>Yelm0</v>
          </cell>
          <cell r="E8491">
            <v>0</v>
          </cell>
        </row>
        <row r="8492">
          <cell r="D8492" t="str">
            <v>Yelm0</v>
          </cell>
          <cell r="E8492">
            <v>0</v>
          </cell>
        </row>
        <row r="8493">
          <cell r="D8493" t="str">
            <v>Yelm0</v>
          </cell>
          <cell r="E8493">
            <v>0</v>
          </cell>
        </row>
        <row r="8494">
          <cell r="D8494" t="str">
            <v>Yelm0</v>
          </cell>
          <cell r="E8494">
            <v>0</v>
          </cell>
        </row>
        <row r="8495">
          <cell r="D8495" t="str">
            <v>Yelm0</v>
          </cell>
          <cell r="E8495">
            <v>0</v>
          </cell>
        </row>
        <row r="8496">
          <cell r="D8496" t="str">
            <v>Yelm0</v>
          </cell>
          <cell r="E8496">
            <v>0</v>
          </cell>
        </row>
        <row r="8497">
          <cell r="D8497" t="str">
            <v>Yelm0</v>
          </cell>
          <cell r="E8497">
            <v>0</v>
          </cell>
        </row>
        <row r="8498">
          <cell r="D8498" t="str">
            <v>Yelm0</v>
          </cell>
          <cell r="E8498">
            <v>0</v>
          </cell>
        </row>
        <row r="8499">
          <cell r="D8499" t="str">
            <v>Yelm0</v>
          </cell>
          <cell r="E8499">
            <v>0</v>
          </cell>
        </row>
        <row r="8500">
          <cell r="D8500" t="str">
            <v>Yelm0</v>
          </cell>
          <cell r="E8500">
            <v>0</v>
          </cell>
        </row>
        <row r="8501">
          <cell r="D8501" t="str">
            <v>Yelm0</v>
          </cell>
          <cell r="E8501">
            <v>0</v>
          </cell>
        </row>
        <row r="8502">
          <cell r="D8502" t="str">
            <v>Yelm0</v>
          </cell>
          <cell r="E8502">
            <v>0</v>
          </cell>
        </row>
        <row r="8503">
          <cell r="D8503" t="str">
            <v>Yelm0</v>
          </cell>
          <cell r="E8503">
            <v>0</v>
          </cell>
        </row>
        <row r="8504">
          <cell r="D8504" t="str">
            <v>Yelm0</v>
          </cell>
          <cell r="E8504">
            <v>0</v>
          </cell>
        </row>
        <row r="8505">
          <cell r="D8505" t="str">
            <v>Yelm0</v>
          </cell>
          <cell r="E8505">
            <v>0</v>
          </cell>
        </row>
        <row r="8506">
          <cell r="D8506" t="str">
            <v>Yelm0</v>
          </cell>
          <cell r="E8506">
            <v>0</v>
          </cell>
        </row>
        <row r="8507">
          <cell r="D8507" t="str">
            <v>Yelm0</v>
          </cell>
          <cell r="E8507">
            <v>0</v>
          </cell>
        </row>
        <row r="8508">
          <cell r="D8508" t="str">
            <v>Yelm0</v>
          </cell>
          <cell r="E8508">
            <v>0</v>
          </cell>
        </row>
        <row r="8509">
          <cell r="D8509" t="str">
            <v>Yelm0</v>
          </cell>
          <cell r="E8509">
            <v>0</v>
          </cell>
        </row>
        <row r="8510">
          <cell r="D8510" t="str">
            <v>Yelm0</v>
          </cell>
          <cell r="E8510">
            <v>0</v>
          </cell>
        </row>
        <row r="8511">
          <cell r="D8511" t="str">
            <v>Yelm0</v>
          </cell>
          <cell r="E8511">
            <v>0</v>
          </cell>
        </row>
        <row r="8512">
          <cell r="D8512" t="str">
            <v>Yelm0</v>
          </cell>
          <cell r="E8512">
            <v>0</v>
          </cell>
        </row>
        <row r="8513">
          <cell r="D8513" t="str">
            <v>Yelm0</v>
          </cell>
          <cell r="E8513">
            <v>0</v>
          </cell>
        </row>
        <row r="8514">
          <cell r="D8514" t="str">
            <v>Yelm0</v>
          </cell>
          <cell r="E8514">
            <v>0</v>
          </cell>
        </row>
        <row r="8515">
          <cell r="D8515" t="str">
            <v>Yelm0</v>
          </cell>
          <cell r="E8515">
            <v>0</v>
          </cell>
        </row>
        <row r="8516">
          <cell r="D8516" t="str">
            <v>Yelm0</v>
          </cell>
          <cell r="E8516">
            <v>0</v>
          </cell>
        </row>
        <row r="8517">
          <cell r="D8517" t="str">
            <v>Yelm0</v>
          </cell>
          <cell r="E8517">
            <v>0</v>
          </cell>
        </row>
        <row r="8518">
          <cell r="D8518" t="str">
            <v>Yelm0</v>
          </cell>
          <cell r="E8518">
            <v>0</v>
          </cell>
        </row>
        <row r="8519">
          <cell r="D8519" t="str">
            <v>Yelm0</v>
          </cell>
          <cell r="E8519">
            <v>0</v>
          </cell>
        </row>
        <row r="8520">
          <cell r="D8520" t="str">
            <v>Yelm0</v>
          </cell>
          <cell r="E8520">
            <v>0</v>
          </cell>
        </row>
        <row r="8521">
          <cell r="D8521" t="str">
            <v>Yelm0</v>
          </cell>
          <cell r="E8521">
            <v>0</v>
          </cell>
        </row>
        <row r="8522">
          <cell r="D8522" t="str">
            <v>Yelm0</v>
          </cell>
          <cell r="E8522">
            <v>0</v>
          </cell>
        </row>
        <row r="8523">
          <cell r="D8523" t="str">
            <v>Yelm0</v>
          </cell>
          <cell r="E8523">
            <v>0</v>
          </cell>
        </row>
        <row r="8524">
          <cell r="D8524" t="str">
            <v>Yelm0</v>
          </cell>
          <cell r="E8524">
            <v>0</v>
          </cell>
        </row>
        <row r="8525">
          <cell r="D8525" t="str">
            <v>Yelm0</v>
          </cell>
          <cell r="E8525">
            <v>0</v>
          </cell>
        </row>
        <row r="8526">
          <cell r="D8526" t="str">
            <v>Yelm0</v>
          </cell>
          <cell r="E8526">
            <v>0</v>
          </cell>
        </row>
        <row r="8527">
          <cell r="D8527" t="str">
            <v>Yelm0</v>
          </cell>
          <cell r="E8527">
            <v>0</v>
          </cell>
        </row>
        <row r="8528">
          <cell r="D8528" t="str">
            <v>Yelm0</v>
          </cell>
          <cell r="E8528">
            <v>0</v>
          </cell>
        </row>
        <row r="8529">
          <cell r="D8529" t="str">
            <v>Yelm0</v>
          </cell>
          <cell r="E8529">
            <v>0</v>
          </cell>
        </row>
        <row r="8530">
          <cell r="D8530" t="str">
            <v>Yelm0</v>
          </cell>
          <cell r="E8530">
            <v>0</v>
          </cell>
        </row>
        <row r="8531">
          <cell r="D8531" t="str">
            <v>Yelm0</v>
          </cell>
          <cell r="E8531">
            <v>0</v>
          </cell>
        </row>
        <row r="8532">
          <cell r="D8532" t="str">
            <v>Yelm0</v>
          </cell>
          <cell r="E8532">
            <v>0</v>
          </cell>
        </row>
        <row r="8533">
          <cell r="D8533" t="str">
            <v>Yelm0</v>
          </cell>
          <cell r="E8533">
            <v>0</v>
          </cell>
        </row>
        <row r="8534">
          <cell r="D8534" t="str">
            <v>Yelm0</v>
          </cell>
          <cell r="E8534">
            <v>0</v>
          </cell>
        </row>
        <row r="8535">
          <cell r="D8535" t="str">
            <v>Yelm0</v>
          </cell>
          <cell r="E8535">
            <v>0</v>
          </cell>
        </row>
        <row r="8536">
          <cell r="D8536" t="str">
            <v>Yelm0</v>
          </cell>
          <cell r="E8536">
            <v>0</v>
          </cell>
        </row>
        <row r="8537">
          <cell r="D8537" t="str">
            <v>Yelm0</v>
          </cell>
          <cell r="E8537">
            <v>0</v>
          </cell>
        </row>
        <row r="8538">
          <cell r="D8538" t="str">
            <v>Yelm0</v>
          </cell>
          <cell r="E8538">
            <v>0</v>
          </cell>
        </row>
        <row r="8539">
          <cell r="D8539" t="str">
            <v>Yelm0</v>
          </cell>
          <cell r="E8539">
            <v>0</v>
          </cell>
        </row>
        <row r="8540">
          <cell r="D8540" t="str">
            <v>Yelm0</v>
          </cell>
          <cell r="E8540">
            <v>0</v>
          </cell>
        </row>
        <row r="8541">
          <cell r="D8541" t="str">
            <v>Yelm0</v>
          </cell>
          <cell r="E8541">
            <v>0</v>
          </cell>
        </row>
        <row r="8542">
          <cell r="D8542" t="str">
            <v>Yelm0</v>
          </cell>
          <cell r="E8542">
            <v>0</v>
          </cell>
        </row>
        <row r="8543">
          <cell r="D8543" t="str">
            <v>Yelm0</v>
          </cell>
          <cell r="E8543">
            <v>0</v>
          </cell>
        </row>
        <row r="8544">
          <cell r="D8544" t="str">
            <v>Yelm0</v>
          </cell>
          <cell r="E8544">
            <v>0</v>
          </cell>
        </row>
        <row r="8545">
          <cell r="D8545" t="str">
            <v>Yelm0</v>
          </cell>
          <cell r="E8545">
            <v>0</v>
          </cell>
        </row>
        <row r="8546">
          <cell r="D8546" t="str">
            <v>Yelm0</v>
          </cell>
          <cell r="E8546">
            <v>0</v>
          </cell>
        </row>
        <row r="8547">
          <cell r="D8547" t="str">
            <v>Yelm0</v>
          </cell>
          <cell r="E8547">
            <v>0</v>
          </cell>
        </row>
        <row r="8548">
          <cell r="D8548" t="str">
            <v>Yelm0</v>
          </cell>
          <cell r="E8548">
            <v>0</v>
          </cell>
        </row>
        <row r="8549">
          <cell r="D8549" t="str">
            <v>Yelm0</v>
          </cell>
          <cell r="E8549">
            <v>0</v>
          </cell>
        </row>
        <row r="8550">
          <cell r="D8550" t="str">
            <v>Yelm0</v>
          </cell>
          <cell r="E8550">
            <v>0</v>
          </cell>
        </row>
        <row r="8551">
          <cell r="D8551" t="str">
            <v>Yelm0</v>
          </cell>
          <cell r="E8551">
            <v>0</v>
          </cell>
        </row>
        <row r="8552">
          <cell r="D8552" t="str">
            <v>Yelm0</v>
          </cell>
          <cell r="E8552">
            <v>0</v>
          </cell>
        </row>
        <row r="8553">
          <cell r="D8553" t="str">
            <v>Yelm0</v>
          </cell>
          <cell r="E8553">
            <v>0</v>
          </cell>
        </row>
        <row r="8554">
          <cell r="D8554" t="str">
            <v>Yelm0</v>
          </cell>
          <cell r="E8554">
            <v>0</v>
          </cell>
        </row>
        <row r="8555">
          <cell r="D8555" t="str">
            <v>Yelm0</v>
          </cell>
          <cell r="E8555">
            <v>0</v>
          </cell>
        </row>
        <row r="8556">
          <cell r="D8556" t="str">
            <v>Yelm0</v>
          </cell>
          <cell r="E8556">
            <v>0</v>
          </cell>
        </row>
        <row r="8557">
          <cell r="D8557" t="str">
            <v>Yelm0</v>
          </cell>
          <cell r="E8557">
            <v>0</v>
          </cell>
        </row>
        <row r="8558">
          <cell r="D8558" t="str">
            <v>Yelm0</v>
          </cell>
          <cell r="E8558">
            <v>0</v>
          </cell>
        </row>
        <row r="8559">
          <cell r="D8559" t="str">
            <v>Yelm0</v>
          </cell>
          <cell r="E8559">
            <v>0</v>
          </cell>
        </row>
        <row r="8560">
          <cell r="D8560" t="str">
            <v>Yelm0</v>
          </cell>
          <cell r="E8560">
            <v>0</v>
          </cell>
        </row>
        <row r="8561">
          <cell r="D8561" t="str">
            <v>Yelm0</v>
          </cell>
          <cell r="E8561">
            <v>0</v>
          </cell>
        </row>
        <row r="8562">
          <cell r="D8562" t="str">
            <v>Yelm0</v>
          </cell>
          <cell r="E8562">
            <v>0</v>
          </cell>
        </row>
        <row r="8563">
          <cell r="D8563" t="str">
            <v>Yelm0</v>
          </cell>
          <cell r="E8563">
            <v>0</v>
          </cell>
        </row>
        <row r="8564">
          <cell r="D8564" t="str">
            <v>Yelm0</v>
          </cell>
          <cell r="E8564">
            <v>0</v>
          </cell>
        </row>
        <row r="8565">
          <cell r="D8565" t="str">
            <v>Yelm0</v>
          </cell>
          <cell r="E8565">
            <v>0</v>
          </cell>
        </row>
        <row r="8566">
          <cell r="D8566" t="str">
            <v>Yelm0</v>
          </cell>
          <cell r="E8566">
            <v>0</v>
          </cell>
        </row>
        <row r="8567">
          <cell r="D8567" t="str">
            <v>Yelm0</v>
          </cell>
          <cell r="E8567">
            <v>0</v>
          </cell>
        </row>
        <row r="8568">
          <cell r="D8568" t="str">
            <v>Yelm0</v>
          </cell>
          <cell r="E8568">
            <v>0</v>
          </cell>
        </row>
        <row r="8569">
          <cell r="D8569" t="str">
            <v>Yelm0</v>
          </cell>
          <cell r="E8569">
            <v>0</v>
          </cell>
        </row>
        <row r="8570">
          <cell r="D8570" t="str">
            <v>Yelm0</v>
          </cell>
          <cell r="E8570">
            <v>0</v>
          </cell>
        </row>
        <row r="8571">
          <cell r="D8571" t="str">
            <v>Yelm0</v>
          </cell>
          <cell r="E8571">
            <v>0</v>
          </cell>
        </row>
        <row r="8572">
          <cell r="D8572" t="str">
            <v>Yelm0</v>
          </cell>
          <cell r="E8572">
            <v>0</v>
          </cell>
        </row>
        <row r="8573">
          <cell r="D8573" t="str">
            <v>Yelm0</v>
          </cell>
          <cell r="E8573">
            <v>0</v>
          </cell>
        </row>
        <row r="8574">
          <cell r="D8574" t="str">
            <v>Yelm0</v>
          </cell>
          <cell r="E8574">
            <v>0</v>
          </cell>
        </row>
        <row r="8575">
          <cell r="D8575" t="str">
            <v>Yelm0</v>
          </cell>
          <cell r="E8575">
            <v>0</v>
          </cell>
        </row>
        <row r="8576">
          <cell r="D8576" t="str">
            <v>Yelm0</v>
          </cell>
          <cell r="E8576">
            <v>0</v>
          </cell>
        </row>
        <row r="8577">
          <cell r="D8577" t="str">
            <v>Yelm0</v>
          </cell>
          <cell r="E8577">
            <v>0</v>
          </cell>
        </row>
        <row r="8578">
          <cell r="D8578" t="str">
            <v>Yelm0</v>
          </cell>
          <cell r="E8578">
            <v>0</v>
          </cell>
        </row>
        <row r="8579">
          <cell r="D8579" t="str">
            <v>Yelm0</v>
          </cell>
          <cell r="E8579">
            <v>0</v>
          </cell>
        </row>
        <row r="8580">
          <cell r="D8580" t="str">
            <v>Yelm0</v>
          </cell>
          <cell r="E8580">
            <v>0</v>
          </cell>
        </row>
        <row r="8581">
          <cell r="D8581" t="str">
            <v>Yelm0</v>
          </cell>
          <cell r="E8581">
            <v>0</v>
          </cell>
        </row>
        <row r="8582">
          <cell r="D8582" t="str">
            <v>Yelm0</v>
          </cell>
          <cell r="E8582">
            <v>0</v>
          </cell>
        </row>
        <row r="8583">
          <cell r="D8583" t="str">
            <v>Yelm0</v>
          </cell>
          <cell r="E8583">
            <v>0</v>
          </cell>
        </row>
        <row r="8584">
          <cell r="D8584" t="str">
            <v>Yelm0</v>
          </cell>
          <cell r="E8584">
            <v>0</v>
          </cell>
        </row>
        <row r="8585">
          <cell r="D8585" t="str">
            <v>Yelm0</v>
          </cell>
          <cell r="E8585">
            <v>0</v>
          </cell>
        </row>
        <row r="8586">
          <cell r="D8586" t="str">
            <v>Yelm0</v>
          </cell>
          <cell r="E8586">
            <v>0</v>
          </cell>
        </row>
        <row r="8587">
          <cell r="D8587" t="str">
            <v>Yelm0</v>
          </cell>
          <cell r="E8587">
            <v>0</v>
          </cell>
        </row>
        <row r="8588">
          <cell r="D8588" t="str">
            <v>Yelm0</v>
          </cell>
          <cell r="E8588">
            <v>0</v>
          </cell>
        </row>
        <row r="8589">
          <cell r="D8589" t="str">
            <v>Yelm0</v>
          </cell>
          <cell r="E8589">
            <v>0</v>
          </cell>
        </row>
        <row r="8590">
          <cell r="D8590" t="str">
            <v>Yelm0</v>
          </cell>
          <cell r="E8590">
            <v>0</v>
          </cell>
        </row>
        <row r="8591">
          <cell r="D8591" t="str">
            <v>Yelm0</v>
          </cell>
          <cell r="E8591">
            <v>0</v>
          </cell>
        </row>
        <row r="8592">
          <cell r="D8592" t="str">
            <v>Yelm0</v>
          </cell>
          <cell r="E8592">
            <v>0</v>
          </cell>
        </row>
        <row r="8593">
          <cell r="D8593" t="str">
            <v>Yelm0</v>
          </cell>
          <cell r="E8593">
            <v>0</v>
          </cell>
        </row>
        <row r="8594">
          <cell r="D8594" t="str">
            <v>Yelm0</v>
          </cell>
          <cell r="E8594">
            <v>0</v>
          </cell>
        </row>
        <row r="8595">
          <cell r="D8595" t="str">
            <v>Yelm0</v>
          </cell>
          <cell r="E8595">
            <v>0</v>
          </cell>
        </row>
        <row r="8596">
          <cell r="D8596" t="str">
            <v>Yelm0</v>
          </cell>
          <cell r="E8596">
            <v>0</v>
          </cell>
        </row>
        <row r="8597">
          <cell r="D8597" t="str">
            <v>Yelm0</v>
          </cell>
          <cell r="E8597">
            <v>0</v>
          </cell>
        </row>
        <row r="8598">
          <cell r="D8598" t="str">
            <v>Yelm0</v>
          </cell>
          <cell r="E8598">
            <v>0</v>
          </cell>
        </row>
        <row r="8599">
          <cell r="D8599" t="str">
            <v>Yelm0</v>
          </cell>
          <cell r="E8599">
            <v>0</v>
          </cell>
        </row>
        <row r="8600">
          <cell r="D8600" t="str">
            <v>Yelm0</v>
          </cell>
          <cell r="E8600">
            <v>0</v>
          </cell>
        </row>
        <row r="8601">
          <cell r="D8601" t="str">
            <v>Yelm0</v>
          </cell>
          <cell r="E8601">
            <v>0</v>
          </cell>
        </row>
        <row r="8602">
          <cell r="D8602" t="str">
            <v>Yelm0</v>
          </cell>
          <cell r="E8602">
            <v>0</v>
          </cell>
        </row>
        <row r="8603">
          <cell r="D8603" t="str">
            <v>Yelm0</v>
          </cell>
          <cell r="E8603">
            <v>0</v>
          </cell>
        </row>
        <row r="8604">
          <cell r="D8604" t="str">
            <v>Yelm0</v>
          </cell>
          <cell r="E8604">
            <v>0</v>
          </cell>
        </row>
        <row r="8605">
          <cell r="D8605" t="str">
            <v>Yelm0</v>
          </cell>
          <cell r="E8605">
            <v>0</v>
          </cell>
        </row>
        <row r="8606">
          <cell r="D8606" t="str">
            <v>Yelm0</v>
          </cell>
          <cell r="E8606">
            <v>0</v>
          </cell>
        </row>
        <row r="8607">
          <cell r="D8607" t="str">
            <v>Yelm0</v>
          </cell>
          <cell r="E8607">
            <v>0</v>
          </cell>
        </row>
        <row r="8608">
          <cell r="D8608" t="str">
            <v>Yelm0</v>
          </cell>
          <cell r="E8608">
            <v>0</v>
          </cell>
        </row>
        <row r="8609">
          <cell r="D8609" t="str">
            <v>Yelm0</v>
          </cell>
          <cell r="E8609">
            <v>0</v>
          </cell>
        </row>
        <row r="8610">
          <cell r="D8610" t="str">
            <v>Yelm0</v>
          </cell>
          <cell r="E8610">
            <v>0</v>
          </cell>
        </row>
        <row r="8611">
          <cell r="D8611" t="str">
            <v>Yelm0</v>
          </cell>
          <cell r="E8611">
            <v>0</v>
          </cell>
        </row>
        <row r="8612">
          <cell r="D8612" t="str">
            <v>Yelm0</v>
          </cell>
          <cell r="E8612">
            <v>0</v>
          </cell>
        </row>
        <row r="8613">
          <cell r="D8613" t="str">
            <v>Yelm0</v>
          </cell>
          <cell r="E8613">
            <v>0</v>
          </cell>
        </row>
        <row r="8614">
          <cell r="D8614" t="str">
            <v>Yelm0</v>
          </cell>
          <cell r="E8614">
            <v>0</v>
          </cell>
        </row>
        <row r="8615">
          <cell r="D8615" t="str">
            <v>Yelm0</v>
          </cell>
          <cell r="E8615">
            <v>0</v>
          </cell>
        </row>
        <row r="8616">
          <cell r="D8616" t="str">
            <v>Yelm0</v>
          </cell>
          <cell r="E8616">
            <v>0</v>
          </cell>
        </row>
        <row r="8617">
          <cell r="D8617" t="str">
            <v>Yelm0</v>
          </cell>
          <cell r="E8617">
            <v>0</v>
          </cell>
        </row>
        <row r="8618">
          <cell r="D8618" t="str">
            <v>Yelm0</v>
          </cell>
          <cell r="E8618">
            <v>0</v>
          </cell>
        </row>
        <row r="8619">
          <cell r="D8619" t="str">
            <v>Yelm0</v>
          </cell>
          <cell r="E8619">
            <v>0</v>
          </cell>
        </row>
        <row r="8620">
          <cell r="D8620" t="str">
            <v>Yelm0</v>
          </cell>
          <cell r="E8620">
            <v>0</v>
          </cell>
        </row>
        <row r="8621">
          <cell r="D8621" t="str">
            <v>Yelm0</v>
          </cell>
          <cell r="E8621">
            <v>0</v>
          </cell>
        </row>
        <row r="8622">
          <cell r="D8622" t="str">
            <v>Yelm0</v>
          </cell>
          <cell r="E8622">
            <v>0</v>
          </cell>
        </row>
        <row r="8623">
          <cell r="D8623" t="str">
            <v>Yelm0</v>
          </cell>
          <cell r="E8623">
            <v>0</v>
          </cell>
        </row>
        <row r="8624">
          <cell r="D8624" t="str">
            <v>Yelm0</v>
          </cell>
          <cell r="E8624">
            <v>0</v>
          </cell>
        </row>
        <row r="8625">
          <cell r="D8625" t="str">
            <v>Yelm0</v>
          </cell>
          <cell r="E8625">
            <v>0</v>
          </cell>
        </row>
        <row r="8626">
          <cell r="D8626" t="str">
            <v>Yelm0</v>
          </cell>
          <cell r="E8626">
            <v>0</v>
          </cell>
        </row>
        <row r="8627">
          <cell r="D8627" t="str">
            <v>Yelm0</v>
          </cell>
          <cell r="E8627">
            <v>0</v>
          </cell>
        </row>
        <row r="8628">
          <cell r="D8628" t="str">
            <v>Yelm0</v>
          </cell>
          <cell r="E8628">
            <v>0</v>
          </cell>
        </row>
        <row r="8629">
          <cell r="D8629" t="str">
            <v>Yelm0</v>
          </cell>
          <cell r="E8629">
            <v>0</v>
          </cell>
        </row>
        <row r="8630">
          <cell r="D8630" t="str">
            <v>Yelm0</v>
          </cell>
          <cell r="E8630">
            <v>0</v>
          </cell>
        </row>
        <row r="8631">
          <cell r="D8631" t="str">
            <v>Yelm0</v>
          </cell>
          <cell r="E8631">
            <v>0</v>
          </cell>
        </row>
        <row r="8632">
          <cell r="D8632" t="str">
            <v>Yelm0</v>
          </cell>
          <cell r="E8632">
            <v>0</v>
          </cell>
        </row>
        <row r="8633">
          <cell r="D8633" t="str">
            <v>Yelm0</v>
          </cell>
          <cell r="E8633">
            <v>0</v>
          </cell>
        </row>
        <row r="8634">
          <cell r="D8634" t="str">
            <v>Yelm0</v>
          </cell>
          <cell r="E8634">
            <v>0</v>
          </cell>
        </row>
        <row r="8635">
          <cell r="D8635" t="str">
            <v>Yelm0</v>
          </cell>
          <cell r="E8635">
            <v>0</v>
          </cell>
        </row>
        <row r="8636">
          <cell r="D8636" t="str">
            <v>Yelm0</v>
          </cell>
          <cell r="E8636">
            <v>0</v>
          </cell>
        </row>
        <row r="8637">
          <cell r="D8637" t="str">
            <v>Yelm0</v>
          </cell>
          <cell r="E8637">
            <v>0</v>
          </cell>
        </row>
        <row r="8638">
          <cell r="D8638" t="str">
            <v>Yelm0</v>
          </cell>
          <cell r="E8638">
            <v>0</v>
          </cell>
        </row>
        <row r="8639">
          <cell r="D8639" t="str">
            <v>Yelm0</v>
          </cell>
          <cell r="E8639">
            <v>0</v>
          </cell>
        </row>
        <row r="8640">
          <cell r="D8640" t="str">
            <v>Yelm0</v>
          </cell>
          <cell r="E8640">
            <v>0</v>
          </cell>
        </row>
        <row r="8641">
          <cell r="D8641" t="str">
            <v>Yelm0</v>
          </cell>
          <cell r="E8641">
            <v>0</v>
          </cell>
        </row>
        <row r="8642">
          <cell r="D8642" t="str">
            <v>Yelm0</v>
          </cell>
          <cell r="E8642">
            <v>0</v>
          </cell>
        </row>
        <row r="8643">
          <cell r="D8643" t="str">
            <v>Yelm0</v>
          </cell>
          <cell r="E8643">
            <v>0</v>
          </cell>
        </row>
        <row r="8644">
          <cell r="D8644" t="str">
            <v>Yelm0</v>
          </cell>
          <cell r="E8644">
            <v>0</v>
          </cell>
        </row>
        <row r="8645">
          <cell r="D8645" t="str">
            <v>Yelm0</v>
          </cell>
          <cell r="E8645">
            <v>0</v>
          </cell>
        </row>
        <row r="8646">
          <cell r="D8646" t="str">
            <v>Yelm0</v>
          </cell>
          <cell r="E8646">
            <v>0</v>
          </cell>
        </row>
        <row r="8647">
          <cell r="D8647" t="str">
            <v>Yelm0</v>
          </cell>
          <cell r="E8647">
            <v>0</v>
          </cell>
        </row>
        <row r="8648">
          <cell r="D8648" t="str">
            <v>Yelm0</v>
          </cell>
          <cell r="E8648">
            <v>0</v>
          </cell>
        </row>
        <row r="8649">
          <cell r="D8649" t="str">
            <v>Yelm0</v>
          </cell>
          <cell r="E8649">
            <v>0</v>
          </cell>
        </row>
        <row r="8650">
          <cell r="D8650" t="str">
            <v>Yelm0</v>
          </cell>
          <cell r="E8650">
            <v>0</v>
          </cell>
        </row>
        <row r="8651">
          <cell r="D8651" t="str">
            <v>Yelm0</v>
          </cell>
          <cell r="E8651">
            <v>0</v>
          </cell>
        </row>
        <row r="8652">
          <cell r="D8652" t="str">
            <v>Yelm0</v>
          </cell>
          <cell r="E8652">
            <v>0</v>
          </cell>
        </row>
        <row r="8653">
          <cell r="D8653" t="str">
            <v>Yelm0</v>
          </cell>
          <cell r="E8653">
            <v>0</v>
          </cell>
        </row>
        <row r="8654">
          <cell r="D8654" t="str">
            <v>Yelm0</v>
          </cell>
          <cell r="E8654">
            <v>0</v>
          </cell>
        </row>
        <row r="8655">
          <cell r="D8655" t="str">
            <v>Yelm0</v>
          </cell>
          <cell r="E8655">
            <v>0</v>
          </cell>
        </row>
        <row r="8656">
          <cell r="D8656" t="str">
            <v>Yelm0</v>
          </cell>
          <cell r="E8656">
            <v>0</v>
          </cell>
        </row>
        <row r="8657">
          <cell r="D8657" t="str">
            <v>Yelm0</v>
          </cell>
          <cell r="E8657">
            <v>0</v>
          </cell>
        </row>
        <row r="8658">
          <cell r="D8658" t="str">
            <v>Yelm0</v>
          </cell>
          <cell r="E8658">
            <v>0</v>
          </cell>
        </row>
        <row r="8659">
          <cell r="D8659" t="str">
            <v>Yelm0</v>
          </cell>
          <cell r="E8659">
            <v>0</v>
          </cell>
        </row>
        <row r="8660">
          <cell r="D8660" t="str">
            <v>Yelm0</v>
          </cell>
          <cell r="E8660">
            <v>0</v>
          </cell>
        </row>
        <row r="8661">
          <cell r="D8661" t="str">
            <v>Yelm0</v>
          </cell>
          <cell r="E8661">
            <v>0</v>
          </cell>
        </row>
        <row r="8662">
          <cell r="D8662" t="str">
            <v>Yelm0</v>
          </cell>
          <cell r="E8662">
            <v>0</v>
          </cell>
        </row>
        <row r="8663">
          <cell r="D8663" t="str">
            <v>Yelm0</v>
          </cell>
          <cell r="E8663">
            <v>0</v>
          </cell>
        </row>
        <row r="8664">
          <cell r="D8664" t="str">
            <v>Yelm0</v>
          </cell>
          <cell r="E8664">
            <v>0</v>
          </cell>
        </row>
        <row r="8665">
          <cell r="D8665" t="str">
            <v>Yelm0</v>
          </cell>
          <cell r="E8665">
            <v>0</v>
          </cell>
        </row>
        <row r="8666">
          <cell r="D8666" t="str">
            <v>Yelm0</v>
          </cell>
          <cell r="E8666">
            <v>0</v>
          </cell>
        </row>
        <row r="8667">
          <cell r="D8667" t="str">
            <v>Yelm0</v>
          </cell>
          <cell r="E8667">
            <v>0</v>
          </cell>
        </row>
        <row r="8668">
          <cell r="D8668" t="str">
            <v>Yelm0</v>
          </cell>
          <cell r="E8668">
            <v>0</v>
          </cell>
        </row>
        <row r="8669">
          <cell r="D8669" t="str">
            <v>Yelm0</v>
          </cell>
          <cell r="E8669">
            <v>0</v>
          </cell>
        </row>
        <row r="8670">
          <cell r="D8670" t="str">
            <v>Yelm0</v>
          </cell>
          <cell r="E8670">
            <v>0</v>
          </cell>
        </row>
        <row r="8671">
          <cell r="D8671" t="str">
            <v>Yelm0</v>
          </cell>
          <cell r="E8671">
            <v>0</v>
          </cell>
        </row>
        <row r="8672">
          <cell r="D8672" t="str">
            <v>Yelm0</v>
          </cell>
          <cell r="E8672">
            <v>0</v>
          </cell>
        </row>
        <row r="8673">
          <cell r="D8673" t="str">
            <v>Yelm0</v>
          </cell>
          <cell r="E8673">
            <v>0</v>
          </cell>
        </row>
        <row r="8674">
          <cell r="D8674" t="str">
            <v>Yelm0</v>
          </cell>
          <cell r="E8674">
            <v>0</v>
          </cell>
        </row>
        <row r="8675">
          <cell r="D8675" t="str">
            <v>Yelm0</v>
          </cell>
          <cell r="E8675">
            <v>0</v>
          </cell>
        </row>
        <row r="8676">
          <cell r="D8676" t="str">
            <v>Yelm0</v>
          </cell>
          <cell r="E8676">
            <v>0</v>
          </cell>
        </row>
        <row r="8677">
          <cell r="D8677" t="str">
            <v>Yelm0</v>
          </cell>
          <cell r="E8677">
            <v>0</v>
          </cell>
        </row>
        <row r="8678">
          <cell r="D8678" t="str">
            <v>Yelm0</v>
          </cell>
          <cell r="E8678">
            <v>0</v>
          </cell>
        </row>
        <row r="8679">
          <cell r="D8679" t="str">
            <v>Yelm0</v>
          </cell>
          <cell r="E8679">
            <v>0</v>
          </cell>
        </row>
        <row r="8680">
          <cell r="D8680" t="str">
            <v>Yelm0</v>
          </cell>
          <cell r="E8680">
            <v>0</v>
          </cell>
        </row>
        <row r="8681">
          <cell r="D8681" t="str">
            <v>Yelm0</v>
          </cell>
          <cell r="E8681">
            <v>0</v>
          </cell>
        </row>
        <row r="8682">
          <cell r="D8682" t="str">
            <v>Yelm0</v>
          </cell>
          <cell r="E8682">
            <v>0</v>
          </cell>
        </row>
        <row r="8683">
          <cell r="D8683" t="str">
            <v>Yelm0</v>
          </cell>
          <cell r="E8683">
            <v>0</v>
          </cell>
        </row>
        <row r="8684">
          <cell r="D8684" t="str">
            <v>Yelm0</v>
          </cell>
          <cell r="E8684">
            <v>0</v>
          </cell>
        </row>
        <row r="8685">
          <cell r="D8685" t="str">
            <v>Yelm0</v>
          </cell>
          <cell r="E8685">
            <v>0</v>
          </cell>
        </row>
        <row r="8686">
          <cell r="D8686" t="str">
            <v>Yelm0</v>
          </cell>
          <cell r="E8686">
            <v>0</v>
          </cell>
        </row>
        <row r="8687">
          <cell r="D8687" t="str">
            <v>Yelm0</v>
          </cell>
          <cell r="E8687">
            <v>0</v>
          </cell>
        </row>
        <row r="8688">
          <cell r="D8688" t="str">
            <v>Yelm0</v>
          </cell>
          <cell r="E8688">
            <v>0</v>
          </cell>
        </row>
        <row r="8689">
          <cell r="D8689" t="str">
            <v>Yelm0</v>
          </cell>
          <cell r="E8689">
            <v>0</v>
          </cell>
        </row>
        <row r="8690">
          <cell r="D8690" t="str">
            <v>Yelm0</v>
          </cell>
          <cell r="E8690">
            <v>0</v>
          </cell>
        </row>
        <row r="8691">
          <cell r="D8691" t="str">
            <v>Yelm0</v>
          </cell>
          <cell r="E8691">
            <v>0</v>
          </cell>
        </row>
        <row r="8692">
          <cell r="D8692" t="str">
            <v>Yelm0</v>
          </cell>
          <cell r="E8692">
            <v>0</v>
          </cell>
        </row>
        <row r="8693">
          <cell r="D8693" t="str">
            <v>Yelm0</v>
          </cell>
          <cell r="E8693">
            <v>0</v>
          </cell>
        </row>
        <row r="8694">
          <cell r="D8694" t="str">
            <v>Yelm0</v>
          </cell>
          <cell r="E8694">
            <v>0</v>
          </cell>
        </row>
        <row r="8695">
          <cell r="D8695" t="str">
            <v>Yelm0</v>
          </cell>
          <cell r="E8695">
            <v>0</v>
          </cell>
        </row>
        <row r="8696">
          <cell r="D8696" t="str">
            <v>Yelm0</v>
          </cell>
          <cell r="E8696">
            <v>0</v>
          </cell>
        </row>
        <row r="8697">
          <cell r="D8697" t="str">
            <v>Yelm0</v>
          </cell>
          <cell r="E8697">
            <v>0</v>
          </cell>
        </row>
        <row r="8698">
          <cell r="D8698" t="str">
            <v>Yelm0</v>
          </cell>
          <cell r="E8698">
            <v>0</v>
          </cell>
        </row>
        <row r="8699">
          <cell r="D8699" t="str">
            <v>Yelm0</v>
          </cell>
          <cell r="E8699">
            <v>0</v>
          </cell>
        </row>
        <row r="8700">
          <cell r="D8700" t="str">
            <v>Yelm0</v>
          </cell>
          <cell r="E8700">
            <v>0</v>
          </cell>
        </row>
        <row r="8701">
          <cell r="D8701" t="str">
            <v>Yelm0</v>
          </cell>
          <cell r="E8701">
            <v>0</v>
          </cell>
        </row>
        <row r="8702">
          <cell r="D8702" t="str">
            <v>Yelm0</v>
          </cell>
          <cell r="E8702">
            <v>0</v>
          </cell>
        </row>
        <row r="8703">
          <cell r="D8703" t="str">
            <v>Yelm0</v>
          </cell>
          <cell r="E8703">
            <v>0</v>
          </cell>
        </row>
        <row r="8704">
          <cell r="D8704" t="str">
            <v>Yelm0</v>
          </cell>
          <cell r="E8704">
            <v>0</v>
          </cell>
        </row>
        <row r="8705">
          <cell r="D8705" t="str">
            <v>Yelm0</v>
          </cell>
          <cell r="E8705">
            <v>0</v>
          </cell>
        </row>
        <row r="8706">
          <cell r="D8706" t="str">
            <v>Yelm0</v>
          </cell>
          <cell r="E8706">
            <v>0</v>
          </cell>
        </row>
        <row r="8707">
          <cell r="D8707" t="str">
            <v>Yelm0</v>
          </cell>
          <cell r="E8707">
            <v>0</v>
          </cell>
        </row>
        <row r="8708">
          <cell r="D8708" t="str">
            <v>Yelm0</v>
          </cell>
          <cell r="E8708">
            <v>0</v>
          </cell>
        </row>
        <row r="8709">
          <cell r="D8709" t="str">
            <v>Yelm0</v>
          </cell>
          <cell r="E8709">
            <v>0</v>
          </cell>
        </row>
        <row r="8710">
          <cell r="D8710" t="str">
            <v>Yelm0</v>
          </cell>
          <cell r="E8710">
            <v>0</v>
          </cell>
        </row>
        <row r="8711">
          <cell r="D8711" t="str">
            <v>Yelm0</v>
          </cell>
          <cell r="E8711">
            <v>0</v>
          </cell>
        </row>
        <row r="8712">
          <cell r="D8712" t="str">
            <v>Yelm0</v>
          </cell>
          <cell r="E8712">
            <v>0</v>
          </cell>
        </row>
        <row r="8713">
          <cell r="D8713" t="str">
            <v>Yelm0</v>
          </cell>
          <cell r="E8713">
            <v>0</v>
          </cell>
        </row>
        <row r="8714">
          <cell r="D8714" t="str">
            <v>Yelm0</v>
          </cell>
          <cell r="E8714">
            <v>0</v>
          </cell>
        </row>
        <row r="8715">
          <cell r="D8715" t="str">
            <v>Yelm0</v>
          </cell>
          <cell r="E8715">
            <v>0</v>
          </cell>
        </row>
        <row r="8716">
          <cell r="D8716" t="str">
            <v>Yelm0</v>
          </cell>
          <cell r="E8716">
            <v>0</v>
          </cell>
        </row>
        <row r="8717">
          <cell r="D8717" t="str">
            <v>Yelm0</v>
          </cell>
          <cell r="E8717">
            <v>0</v>
          </cell>
        </row>
        <row r="8718">
          <cell r="D8718" t="str">
            <v>Yelm0</v>
          </cell>
          <cell r="E8718">
            <v>0</v>
          </cell>
        </row>
        <row r="8719">
          <cell r="D8719" t="str">
            <v>Yelm0</v>
          </cell>
          <cell r="E8719">
            <v>0</v>
          </cell>
        </row>
        <row r="8720">
          <cell r="D8720" t="str">
            <v>Yelm0</v>
          </cell>
          <cell r="E8720">
            <v>0</v>
          </cell>
        </row>
        <row r="8721">
          <cell r="D8721" t="str">
            <v>Yelm0</v>
          </cell>
          <cell r="E8721">
            <v>0</v>
          </cell>
        </row>
        <row r="8722">
          <cell r="D8722" t="str">
            <v>Yelm0</v>
          </cell>
          <cell r="E8722">
            <v>0</v>
          </cell>
        </row>
        <row r="8723">
          <cell r="D8723" t="str">
            <v>Yelm0</v>
          </cell>
          <cell r="E8723">
            <v>0</v>
          </cell>
        </row>
        <row r="8724">
          <cell r="D8724" t="str">
            <v>Yelm0</v>
          </cell>
          <cell r="E8724">
            <v>0</v>
          </cell>
        </row>
        <row r="8725">
          <cell r="D8725" t="str">
            <v>Yelm0</v>
          </cell>
          <cell r="E8725">
            <v>0</v>
          </cell>
        </row>
        <row r="8726">
          <cell r="D8726" t="str">
            <v>Yelm0</v>
          </cell>
          <cell r="E8726">
            <v>0</v>
          </cell>
        </row>
        <row r="8727">
          <cell r="D8727" t="str">
            <v>Yelm0</v>
          </cell>
          <cell r="E8727">
            <v>0</v>
          </cell>
        </row>
        <row r="8728">
          <cell r="D8728" t="str">
            <v>Yelm0</v>
          </cell>
          <cell r="E8728">
            <v>0</v>
          </cell>
        </row>
        <row r="8729">
          <cell r="D8729" t="str">
            <v>Yelm0</v>
          </cell>
          <cell r="E8729">
            <v>0</v>
          </cell>
        </row>
        <row r="8730">
          <cell r="D8730" t="str">
            <v>Yelm0</v>
          </cell>
          <cell r="E8730">
            <v>0</v>
          </cell>
        </row>
        <row r="8731">
          <cell r="D8731" t="str">
            <v>Yelm0</v>
          </cell>
          <cell r="E8731">
            <v>0</v>
          </cell>
        </row>
        <row r="8732">
          <cell r="D8732" t="str">
            <v>Yelm0</v>
          </cell>
          <cell r="E8732">
            <v>0</v>
          </cell>
        </row>
        <row r="8733">
          <cell r="D8733" t="str">
            <v>Yelm0</v>
          </cell>
          <cell r="E8733">
            <v>0</v>
          </cell>
        </row>
        <row r="8734">
          <cell r="D8734" t="str">
            <v>Yelm0</v>
          </cell>
          <cell r="E8734">
            <v>0</v>
          </cell>
        </row>
        <row r="8735">
          <cell r="D8735" t="str">
            <v>Yelm0</v>
          </cell>
          <cell r="E8735">
            <v>0</v>
          </cell>
        </row>
        <row r="8736">
          <cell r="D8736" t="str">
            <v>Yelm0</v>
          </cell>
          <cell r="E8736">
            <v>0</v>
          </cell>
        </row>
        <row r="8737">
          <cell r="D8737" t="str">
            <v>Yelm0</v>
          </cell>
          <cell r="E8737">
            <v>0</v>
          </cell>
        </row>
        <row r="8738">
          <cell r="D8738" t="str">
            <v>Yelm0</v>
          </cell>
          <cell r="E8738">
            <v>0</v>
          </cell>
        </row>
        <row r="8739">
          <cell r="D8739" t="str">
            <v>Yelm0</v>
          </cell>
          <cell r="E8739">
            <v>0</v>
          </cell>
        </row>
        <row r="8740">
          <cell r="D8740" t="str">
            <v>Yelm0</v>
          </cell>
          <cell r="E8740">
            <v>0</v>
          </cell>
        </row>
        <row r="8741">
          <cell r="D8741" t="str">
            <v>Yelm0</v>
          </cell>
          <cell r="E8741">
            <v>0</v>
          </cell>
        </row>
        <row r="8742">
          <cell r="D8742" t="str">
            <v>Yelm0</v>
          </cell>
          <cell r="E8742">
            <v>0</v>
          </cell>
        </row>
        <row r="8743">
          <cell r="D8743" t="str">
            <v>Yelm0</v>
          </cell>
          <cell r="E8743">
            <v>0</v>
          </cell>
        </row>
        <row r="8744">
          <cell r="D8744" t="str">
            <v>Yelm0</v>
          </cell>
          <cell r="E8744">
            <v>0</v>
          </cell>
        </row>
        <row r="8745">
          <cell r="D8745" t="str">
            <v>Yelm0</v>
          </cell>
          <cell r="E8745">
            <v>0</v>
          </cell>
        </row>
        <row r="8746">
          <cell r="D8746" t="str">
            <v>Yelm0</v>
          </cell>
          <cell r="E8746">
            <v>0</v>
          </cell>
        </row>
        <row r="8747">
          <cell r="D8747" t="str">
            <v>Yelm0</v>
          </cell>
          <cell r="E8747">
            <v>0</v>
          </cell>
        </row>
        <row r="8748">
          <cell r="D8748" t="str">
            <v>Yelm0</v>
          </cell>
          <cell r="E8748">
            <v>0</v>
          </cell>
        </row>
        <row r="8749">
          <cell r="D8749" t="str">
            <v>Yelm0</v>
          </cell>
          <cell r="E8749">
            <v>0</v>
          </cell>
        </row>
        <row r="8750">
          <cell r="D8750" t="str">
            <v>Yelm0</v>
          </cell>
          <cell r="E8750">
            <v>0</v>
          </cell>
        </row>
        <row r="8751">
          <cell r="D8751" t="str">
            <v>Yelm0</v>
          </cell>
          <cell r="E8751">
            <v>0</v>
          </cell>
        </row>
        <row r="8752">
          <cell r="D8752" t="str">
            <v>Yelm0</v>
          </cell>
          <cell r="E8752">
            <v>0</v>
          </cell>
        </row>
        <row r="8753">
          <cell r="D8753" t="str">
            <v>Yelm0</v>
          </cell>
          <cell r="E8753">
            <v>0</v>
          </cell>
        </row>
        <row r="8754">
          <cell r="D8754" t="str">
            <v>Yelm0</v>
          </cell>
          <cell r="E8754">
            <v>0</v>
          </cell>
        </row>
        <row r="8755">
          <cell r="D8755" t="str">
            <v>Yelm0</v>
          </cell>
          <cell r="E8755">
            <v>0</v>
          </cell>
        </row>
        <row r="8756">
          <cell r="D8756" t="str">
            <v>Yelm0</v>
          </cell>
          <cell r="E8756">
            <v>0</v>
          </cell>
        </row>
        <row r="8757">
          <cell r="D8757" t="str">
            <v>Yelm0</v>
          </cell>
          <cell r="E8757">
            <v>0</v>
          </cell>
        </row>
        <row r="8758">
          <cell r="D8758" t="str">
            <v>Yelm0</v>
          </cell>
          <cell r="E8758">
            <v>0</v>
          </cell>
        </row>
        <row r="8759">
          <cell r="D8759" t="str">
            <v>Yelm0</v>
          </cell>
          <cell r="E8759">
            <v>0</v>
          </cell>
        </row>
        <row r="8760">
          <cell r="D8760" t="str">
            <v>Yelm0</v>
          </cell>
          <cell r="E8760">
            <v>0</v>
          </cell>
        </row>
        <row r="8761">
          <cell r="D8761" t="str">
            <v>Yelm0</v>
          </cell>
          <cell r="E8761">
            <v>0</v>
          </cell>
        </row>
        <row r="8762">
          <cell r="D8762" t="str">
            <v>Yelm0</v>
          </cell>
          <cell r="E8762">
            <v>0</v>
          </cell>
        </row>
        <row r="8763">
          <cell r="D8763" t="str">
            <v>Yelm0</v>
          </cell>
          <cell r="E8763">
            <v>0</v>
          </cell>
        </row>
        <row r="8764">
          <cell r="D8764" t="str">
            <v>Yelm0</v>
          </cell>
          <cell r="E8764">
            <v>0</v>
          </cell>
        </row>
        <row r="8765">
          <cell r="D8765" t="str">
            <v>Yelm0</v>
          </cell>
          <cell r="E8765">
            <v>0</v>
          </cell>
        </row>
        <row r="8766">
          <cell r="D8766" t="str">
            <v>Yelm0</v>
          </cell>
          <cell r="E8766">
            <v>0</v>
          </cell>
        </row>
        <row r="8767">
          <cell r="D8767" t="str">
            <v>Yelm0</v>
          </cell>
          <cell r="E8767">
            <v>0</v>
          </cell>
        </row>
        <row r="8768">
          <cell r="D8768" t="str">
            <v>Yelm0</v>
          </cell>
          <cell r="E8768">
            <v>0</v>
          </cell>
        </row>
        <row r="8769">
          <cell r="D8769" t="str">
            <v>Yelm0</v>
          </cell>
          <cell r="E8769">
            <v>0</v>
          </cell>
        </row>
        <row r="8770">
          <cell r="D8770" t="str">
            <v>Yelm0</v>
          </cell>
          <cell r="E8770">
            <v>0</v>
          </cell>
        </row>
        <row r="8771">
          <cell r="D8771" t="str">
            <v>Yelm0</v>
          </cell>
          <cell r="E8771">
            <v>0</v>
          </cell>
        </row>
        <row r="8772">
          <cell r="D8772" t="str">
            <v>Yelm0</v>
          </cell>
          <cell r="E8772">
            <v>0</v>
          </cell>
        </row>
        <row r="8773">
          <cell r="D8773" t="str">
            <v>Yelm0</v>
          </cell>
          <cell r="E8773">
            <v>0</v>
          </cell>
        </row>
        <row r="8774">
          <cell r="D8774" t="str">
            <v>Yelm0</v>
          </cell>
          <cell r="E8774">
            <v>0</v>
          </cell>
        </row>
        <row r="8775">
          <cell r="D8775" t="str">
            <v>Yelm0</v>
          </cell>
          <cell r="E8775">
            <v>0</v>
          </cell>
        </row>
        <row r="8776">
          <cell r="D8776" t="str">
            <v>Yelm0</v>
          </cell>
          <cell r="E8776">
            <v>0</v>
          </cell>
        </row>
        <row r="8777">
          <cell r="D8777" t="str">
            <v>Yelm0</v>
          </cell>
          <cell r="E8777">
            <v>0</v>
          </cell>
        </row>
        <row r="8778">
          <cell r="D8778" t="str">
            <v>Yelm0</v>
          </cell>
          <cell r="E8778">
            <v>0</v>
          </cell>
        </row>
        <row r="8779">
          <cell r="D8779" t="str">
            <v>Yelm0</v>
          </cell>
          <cell r="E8779">
            <v>0</v>
          </cell>
        </row>
        <row r="8780">
          <cell r="D8780" t="str">
            <v>Yelm0</v>
          </cell>
          <cell r="E8780">
            <v>0</v>
          </cell>
        </row>
        <row r="8781">
          <cell r="D8781" t="str">
            <v>Yelm0</v>
          </cell>
          <cell r="E8781">
            <v>0</v>
          </cell>
        </row>
        <row r="8782">
          <cell r="D8782" t="str">
            <v>Yelm0</v>
          </cell>
          <cell r="E8782">
            <v>0</v>
          </cell>
        </row>
        <row r="8783">
          <cell r="D8783" t="str">
            <v>Yelm0</v>
          </cell>
          <cell r="E8783">
            <v>0</v>
          </cell>
        </row>
        <row r="8784">
          <cell r="D8784" t="str">
            <v>Yelm0</v>
          </cell>
          <cell r="E8784">
            <v>0</v>
          </cell>
        </row>
        <row r="8785">
          <cell r="D8785" t="str">
            <v>Yelm0</v>
          </cell>
          <cell r="E8785">
            <v>0</v>
          </cell>
        </row>
        <row r="8786">
          <cell r="D8786" t="str">
            <v>Yelm0</v>
          </cell>
          <cell r="E8786">
            <v>0</v>
          </cell>
        </row>
        <row r="8787">
          <cell r="D8787" t="str">
            <v>Yelm0</v>
          </cell>
          <cell r="E8787">
            <v>0</v>
          </cell>
        </row>
        <row r="8788">
          <cell r="D8788" t="str">
            <v>Yelm0</v>
          </cell>
          <cell r="E8788">
            <v>0</v>
          </cell>
        </row>
        <row r="8789">
          <cell r="D8789" t="str">
            <v>Yelm0</v>
          </cell>
          <cell r="E8789">
            <v>0</v>
          </cell>
        </row>
        <row r="8790">
          <cell r="D8790" t="str">
            <v>Yelm0</v>
          </cell>
          <cell r="E8790">
            <v>0</v>
          </cell>
        </row>
        <row r="8791">
          <cell r="D8791" t="str">
            <v>Yelm0</v>
          </cell>
          <cell r="E8791">
            <v>0</v>
          </cell>
        </row>
        <row r="8792">
          <cell r="D8792" t="str">
            <v>Yelm0</v>
          </cell>
          <cell r="E8792">
            <v>0</v>
          </cell>
        </row>
        <row r="8793">
          <cell r="D8793" t="str">
            <v>Yelm0</v>
          </cell>
          <cell r="E8793">
            <v>0</v>
          </cell>
        </row>
        <row r="8794">
          <cell r="D8794" t="str">
            <v>Yelm0</v>
          </cell>
          <cell r="E8794">
            <v>0</v>
          </cell>
        </row>
        <row r="8795">
          <cell r="D8795" t="str">
            <v>Yelm0</v>
          </cell>
          <cell r="E8795">
            <v>0</v>
          </cell>
        </row>
        <row r="8796">
          <cell r="D8796" t="str">
            <v>Yelm0</v>
          </cell>
          <cell r="E8796">
            <v>0</v>
          </cell>
        </row>
        <row r="8797">
          <cell r="D8797" t="str">
            <v>Yelm0</v>
          </cell>
          <cell r="E8797">
            <v>0</v>
          </cell>
        </row>
        <row r="8798">
          <cell r="D8798" t="str">
            <v>Yelm0</v>
          </cell>
          <cell r="E8798">
            <v>0</v>
          </cell>
        </row>
        <row r="8799">
          <cell r="D8799" t="str">
            <v>Yelm0</v>
          </cell>
          <cell r="E8799">
            <v>0</v>
          </cell>
        </row>
        <row r="8800">
          <cell r="D8800" t="str">
            <v>Yelm0</v>
          </cell>
          <cell r="E8800">
            <v>0</v>
          </cell>
        </row>
        <row r="8801">
          <cell r="D8801" t="str">
            <v>Yelm0</v>
          </cell>
          <cell r="E8801">
            <v>0</v>
          </cell>
        </row>
        <row r="8802">
          <cell r="D8802" t="str">
            <v>Yelm0</v>
          </cell>
          <cell r="E8802">
            <v>0</v>
          </cell>
        </row>
        <row r="8803">
          <cell r="D8803" t="str">
            <v>Yelm0</v>
          </cell>
          <cell r="E8803">
            <v>0</v>
          </cell>
        </row>
        <row r="8804">
          <cell r="D8804" t="str">
            <v>Yelm0</v>
          </cell>
          <cell r="E8804">
            <v>0</v>
          </cell>
        </row>
        <row r="8805">
          <cell r="D8805" t="str">
            <v>Yelm0</v>
          </cell>
          <cell r="E8805">
            <v>0</v>
          </cell>
        </row>
        <row r="8806">
          <cell r="D8806" t="str">
            <v>Yelm0</v>
          </cell>
          <cell r="E8806">
            <v>0</v>
          </cell>
        </row>
        <row r="8807">
          <cell r="D8807" t="str">
            <v>Yelm0</v>
          </cell>
          <cell r="E8807">
            <v>0</v>
          </cell>
        </row>
        <row r="8808">
          <cell r="D8808" t="str">
            <v>Yelm0</v>
          </cell>
          <cell r="E8808">
            <v>0</v>
          </cell>
        </row>
        <row r="8809">
          <cell r="D8809" t="str">
            <v>Yelm0</v>
          </cell>
          <cell r="E8809">
            <v>0</v>
          </cell>
        </row>
        <row r="8810">
          <cell r="D8810" t="str">
            <v>Yelm0</v>
          </cell>
          <cell r="E8810">
            <v>0</v>
          </cell>
        </row>
        <row r="8811">
          <cell r="D8811" t="str">
            <v>Yelm0</v>
          </cell>
          <cell r="E8811">
            <v>0</v>
          </cell>
        </row>
        <row r="8812">
          <cell r="D8812" t="str">
            <v>Yelm0</v>
          </cell>
          <cell r="E8812">
            <v>0</v>
          </cell>
        </row>
        <row r="8813">
          <cell r="D8813" t="str">
            <v>Yelm0</v>
          </cell>
          <cell r="E8813">
            <v>0</v>
          </cell>
        </row>
        <row r="8814">
          <cell r="D8814" t="str">
            <v>Yelm0</v>
          </cell>
          <cell r="E8814">
            <v>0</v>
          </cell>
        </row>
        <row r="8815">
          <cell r="D8815" t="str">
            <v>Yelm0</v>
          </cell>
          <cell r="E8815">
            <v>0</v>
          </cell>
        </row>
        <row r="8816">
          <cell r="D8816" t="str">
            <v>Yelm0</v>
          </cell>
          <cell r="E8816">
            <v>0</v>
          </cell>
        </row>
        <row r="8817">
          <cell r="D8817" t="str">
            <v>Yelm0</v>
          </cell>
          <cell r="E8817">
            <v>0</v>
          </cell>
        </row>
        <row r="8818">
          <cell r="D8818" t="str">
            <v>Yelm0</v>
          </cell>
          <cell r="E8818">
            <v>0</v>
          </cell>
        </row>
        <row r="8819">
          <cell r="D8819" t="str">
            <v>Yelm0</v>
          </cell>
          <cell r="E8819">
            <v>0</v>
          </cell>
        </row>
        <row r="8820">
          <cell r="D8820" t="str">
            <v>Yelm0</v>
          </cell>
          <cell r="E8820">
            <v>0</v>
          </cell>
        </row>
        <row r="8821">
          <cell r="D8821" t="str">
            <v>Yelm0</v>
          </cell>
          <cell r="E8821">
            <v>0</v>
          </cell>
        </row>
        <row r="8822">
          <cell r="D8822" t="str">
            <v>Yelm0</v>
          </cell>
          <cell r="E8822">
            <v>0</v>
          </cell>
        </row>
        <row r="8823">
          <cell r="D8823" t="str">
            <v>Yelm0</v>
          </cell>
          <cell r="E8823">
            <v>0</v>
          </cell>
        </row>
        <row r="8824">
          <cell r="D8824" t="str">
            <v>Yelm0</v>
          </cell>
          <cell r="E8824">
            <v>0</v>
          </cell>
        </row>
        <row r="8825">
          <cell r="D8825" t="str">
            <v>Yelm0</v>
          </cell>
          <cell r="E8825">
            <v>0</v>
          </cell>
        </row>
        <row r="8826">
          <cell r="D8826" t="str">
            <v>Yelm0</v>
          </cell>
          <cell r="E8826">
            <v>0</v>
          </cell>
        </row>
        <row r="8827">
          <cell r="D8827" t="str">
            <v>Yelm0</v>
          </cell>
          <cell r="E8827">
            <v>0</v>
          </cell>
        </row>
        <row r="8828">
          <cell r="D8828" t="str">
            <v>Yelm0</v>
          </cell>
          <cell r="E8828">
            <v>0</v>
          </cell>
        </row>
        <row r="8829">
          <cell r="D8829" t="str">
            <v>Yelm0</v>
          </cell>
          <cell r="E8829">
            <v>0</v>
          </cell>
        </row>
        <row r="8830">
          <cell r="D8830" t="str">
            <v>Yelm0</v>
          </cell>
          <cell r="E8830">
            <v>0</v>
          </cell>
        </row>
        <row r="8831">
          <cell r="D8831" t="str">
            <v>Yelm0</v>
          </cell>
          <cell r="E8831">
            <v>0</v>
          </cell>
        </row>
        <row r="8832">
          <cell r="D8832" t="str">
            <v>Yelm0</v>
          </cell>
          <cell r="E8832">
            <v>0</v>
          </cell>
        </row>
        <row r="8833">
          <cell r="D8833" t="str">
            <v>Yelm0</v>
          </cell>
          <cell r="E8833">
            <v>0</v>
          </cell>
        </row>
        <row r="8834">
          <cell r="D8834" t="str">
            <v>Yelm0</v>
          </cell>
          <cell r="E8834">
            <v>0</v>
          </cell>
        </row>
        <row r="8835">
          <cell r="D8835" t="str">
            <v>Yelm0</v>
          </cell>
          <cell r="E8835">
            <v>0</v>
          </cell>
        </row>
        <row r="8836">
          <cell r="D8836" t="str">
            <v>Yelm0</v>
          </cell>
          <cell r="E8836">
            <v>0</v>
          </cell>
        </row>
        <row r="8837">
          <cell r="D8837" t="str">
            <v>Yelm0</v>
          </cell>
          <cell r="E8837">
            <v>0</v>
          </cell>
        </row>
        <row r="8838">
          <cell r="D8838" t="str">
            <v>Yelm0</v>
          </cell>
          <cell r="E8838">
            <v>0</v>
          </cell>
        </row>
        <row r="8839">
          <cell r="D8839" t="str">
            <v>Yelm0</v>
          </cell>
          <cell r="E8839">
            <v>0</v>
          </cell>
        </row>
        <row r="8840">
          <cell r="D8840" t="str">
            <v>Yelm0</v>
          </cell>
          <cell r="E8840">
            <v>0</v>
          </cell>
        </row>
        <row r="8841">
          <cell r="D8841" t="str">
            <v>Yelm0</v>
          </cell>
          <cell r="E8841">
            <v>0</v>
          </cell>
        </row>
        <row r="8842">
          <cell r="D8842" t="str">
            <v>Yelm0</v>
          </cell>
          <cell r="E8842">
            <v>0</v>
          </cell>
        </row>
        <row r="8843">
          <cell r="D8843" t="str">
            <v>Yelm0</v>
          </cell>
          <cell r="E8843">
            <v>0</v>
          </cell>
        </row>
        <row r="8844">
          <cell r="D8844" t="str">
            <v>Yelm0</v>
          </cell>
          <cell r="E8844">
            <v>0</v>
          </cell>
        </row>
        <row r="8845">
          <cell r="D8845" t="str">
            <v>Yelm0</v>
          </cell>
          <cell r="E8845">
            <v>0</v>
          </cell>
        </row>
        <row r="8846">
          <cell r="D8846" t="str">
            <v>Yelm0</v>
          </cell>
          <cell r="E8846">
            <v>0</v>
          </cell>
        </row>
        <row r="8847">
          <cell r="D8847" t="str">
            <v>Yelm0</v>
          </cell>
          <cell r="E8847">
            <v>0</v>
          </cell>
        </row>
        <row r="8848">
          <cell r="D8848" t="str">
            <v>Yelm0</v>
          </cell>
          <cell r="E8848">
            <v>0</v>
          </cell>
        </row>
        <row r="8849">
          <cell r="D8849" t="str">
            <v>Yelm0</v>
          </cell>
          <cell r="E8849">
            <v>0</v>
          </cell>
        </row>
        <row r="8850">
          <cell r="D8850" t="str">
            <v>Yelm0</v>
          </cell>
          <cell r="E8850">
            <v>0</v>
          </cell>
        </row>
        <row r="8851">
          <cell r="D8851" t="str">
            <v>Yelm0</v>
          </cell>
          <cell r="E8851">
            <v>0</v>
          </cell>
        </row>
        <row r="8852">
          <cell r="D8852" t="str">
            <v>Yelm0</v>
          </cell>
          <cell r="E8852">
            <v>0</v>
          </cell>
        </row>
        <row r="8853">
          <cell r="D8853" t="str">
            <v>Yelm0</v>
          </cell>
          <cell r="E8853">
            <v>0</v>
          </cell>
        </row>
        <row r="8854">
          <cell r="D8854" t="str">
            <v>Yelm0</v>
          </cell>
          <cell r="E8854">
            <v>0</v>
          </cell>
        </row>
        <row r="8855">
          <cell r="D8855" t="str">
            <v>Yelm0</v>
          </cell>
          <cell r="E8855">
            <v>0</v>
          </cell>
        </row>
        <row r="8856">
          <cell r="D8856" t="str">
            <v>Yelm0</v>
          </cell>
          <cell r="E8856">
            <v>0</v>
          </cell>
        </row>
        <row r="8857">
          <cell r="D8857" t="str">
            <v>Yelm0</v>
          </cell>
          <cell r="E8857">
            <v>0</v>
          </cell>
        </row>
        <row r="8858">
          <cell r="D8858" t="str">
            <v>Yelm0</v>
          </cell>
          <cell r="E8858">
            <v>0</v>
          </cell>
        </row>
        <row r="8859">
          <cell r="D8859" t="str">
            <v>Yelm0</v>
          </cell>
          <cell r="E8859">
            <v>0</v>
          </cell>
        </row>
        <row r="8860">
          <cell r="D8860" t="str">
            <v>Yelm0</v>
          </cell>
          <cell r="E8860">
            <v>0</v>
          </cell>
        </row>
        <row r="8861">
          <cell r="D8861" t="str">
            <v>Yelm0</v>
          </cell>
          <cell r="E8861">
            <v>0</v>
          </cell>
        </row>
        <row r="8862">
          <cell r="D8862" t="str">
            <v>Yelm0</v>
          </cell>
          <cell r="E8862">
            <v>0</v>
          </cell>
        </row>
        <row r="8863">
          <cell r="D8863" t="str">
            <v>Yelm0</v>
          </cell>
          <cell r="E8863">
            <v>0</v>
          </cell>
        </row>
        <row r="8864">
          <cell r="D8864" t="str">
            <v>Yelm0</v>
          </cell>
          <cell r="E8864">
            <v>0</v>
          </cell>
        </row>
        <row r="8865">
          <cell r="D8865" t="str">
            <v>Yelm0</v>
          </cell>
          <cell r="E8865">
            <v>0</v>
          </cell>
        </row>
        <row r="8866">
          <cell r="D8866" t="str">
            <v>Yelm0</v>
          </cell>
          <cell r="E8866">
            <v>0</v>
          </cell>
        </row>
        <row r="8867">
          <cell r="D8867" t="str">
            <v>Yelm0</v>
          </cell>
          <cell r="E8867">
            <v>0</v>
          </cell>
        </row>
        <row r="8868">
          <cell r="D8868" t="str">
            <v>Yelm0</v>
          </cell>
          <cell r="E8868">
            <v>0</v>
          </cell>
        </row>
        <row r="8869">
          <cell r="D8869" t="str">
            <v>Yelm0</v>
          </cell>
          <cell r="E8869">
            <v>0</v>
          </cell>
        </row>
        <row r="8870">
          <cell r="D8870" t="str">
            <v>Yelm0</v>
          </cell>
          <cell r="E8870">
            <v>0</v>
          </cell>
        </row>
        <row r="8871">
          <cell r="D8871" t="str">
            <v>Yelm0</v>
          </cell>
          <cell r="E8871">
            <v>0</v>
          </cell>
        </row>
        <row r="8872">
          <cell r="D8872" t="str">
            <v>Yelm0</v>
          </cell>
          <cell r="E8872">
            <v>0</v>
          </cell>
        </row>
        <row r="8873">
          <cell r="D8873" t="str">
            <v>Yelm0</v>
          </cell>
          <cell r="E8873">
            <v>0</v>
          </cell>
        </row>
        <row r="8874">
          <cell r="D8874" t="str">
            <v>Yelm0</v>
          </cell>
          <cell r="E8874">
            <v>0</v>
          </cell>
        </row>
        <row r="8875">
          <cell r="D8875" t="str">
            <v>Yelm0</v>
          </cell>
          <cell r="E8875">
            <v>0</v>
          </cell>
        </row>
        <row r="8876">
          <cell r="D8876" t="str">
            <v>Yelm0</v>
          </cell>
          <cell r="E8876">
            <v>0</v>
          </cell>
        </row>
        <row r="8877">
          <cell r="D8877" t="str">
            <v>Yelm0</v>
          </cell>
          <cell r="E8877">
            <v>0</v>
          </cell>
        </row>
        <row r="8878">
          <cell r="D8878" t="str">
            <v>Yelm0</v>
          </cell>
          <cell r="E8878">
            <v>0</v>
          </cell>
        </row>
        <row r="8879">
          <cell r="D8879" t="str">
            <v>Yelm0</v>
          </cell>
          <cell r="E8879">
            <v>0</v>
          </cell>
        </row>
        <row r="8880">
          <cell r="D8880" t="str">
            <v>Yelm0</v>
          </cell>
          <cell r="E8880">
            <v>0</v>
          </cell>
        </row>
        <row r="8881">
          <cell r="D8881" t="str">
            <v>Yelm0</v>
          </cell>
          <cell r="E8881">
            <v>0</v>
          </cell>
        </row>
        <row r="8882">
          <cell r="D8882" t="str">
            <v>Yelm0</v>
          </cell>
          <cell r="E8882">
            <v>0</v>
          </cell>
        </row>
        <row r="8883">
          <cell r="D8883" t="str">
            <v>Yelm0</v>
          </cell>
          <cell r="E8883">
            <v>0</v>
          </cell>
        </row>
        <row r="8884">
          <cell r="D8884" t="str">
            <v>Yelm0</v>
          </cell>
          <cell r="E8884">
            <v>0</v>
          </cell>
        </row>
        <row r="8885">
          <cell r="D8885" t="str">
            <v>Yelm0</v>
          </cell>
          <cell r="E8885">
            <v>0</v>
          </cell>
        </row>
        <row r="8886">
          <cell r="D8886" t="str">
            <v>Yelm0</v>
          </cell>
          <cell r="E8886">
            <v>0</v>
          </cell>
        </row>
        <row r="8887">
          <cell r="D8887" t="str">
            <v>Yelm0</v>
          </cell>
          <cell r="E8887">
            <v>0</v>
          </cell>
        </row>
        <row r="8888">
          <cell r="D8888" t="str">
            <v>Yelm0</v>
          </cell>
          <cell r="E8888">
            <v>0</v>
          </cell>
        </row>
        <row r="8889">
          <cell r="D8889" t="str">
            <v>Yelm0</v>
          </cell>
          <cell r="E8889">
            <v>0</v>
          </cell>
        </row>
        <row r="8890">
          <cell r="D8890" t="str">
            <v>Yelm0</v>
          </cell>
          <cell r="E8890">
            <v>0</v>
          </cell>
        </row>
        <row r="8891">
          <cell r="D8891" t="str">
            <v>Yelm0</v>
          </cell>
          <cell r="E8891">
            <v>0</v>
          </cell>
        </row>
        <row r="8892">
          <cell r="D8892" t="str">
            <v>Yelm0</v>
          </cell>
          <cell r="E8892">
            <v>0</v>
          </cell>
        </row>
        <row r="8893">
          <cell r="D8893" t="str">
            <v>Yelm0</v>
          </cell>
          <cell r="E8893">
            <v>0</v>
          </cell>
        </row>
        <row r="8894">
          <cell r="D8894" t="str">
            <v>Yelm0</v>
          </cell>
          <cell r="E8894">
            <v>0</v>
          </cell>
        </row>
        <row r="8895">
          <cell r="D8895" t="str">
            <v>Yelm0</v>
          </cell>
          <cell r="E8895">
            <v>0</v>
          </cell>
        </row>
        <row r="8896">
          <cell r="D8896" t="str">
            <v>Yelm0</v>
          </cell>
          <cell r="E8896">
            <v>0</v>
          </cell>
        </row>
        <row r="8897">
          <cell r="D8897" t="str">
            <v>Yelm0</v>
          </cell>
          <cell r="E8897">
            <v>0</v>
          </cell>
        </row>
        <row r="8898">
          <cell r="D8898" t="str">
            <v>Yelm0</v>
          </cell>
          <cell r="E8898">
            <v>0</v>
          </cell>
        </row>
        <row r="8899">
          <cell r="D8899" t="str">
            <v>Yelm0</v>
          </cell>
          <cell r="E8899">
            <v>0</v>
          </cell>
        </row>
        <row r="8900">
          <cell r="D8900" t="str">
            <v>Yelm0</v>
          </cell>
          <cell r="E8900">
            <v>0</v>
          </cell>
        </row>
        <row r="8901">
          <cell r="D8901" t="str">
            <v>Yelm0</v>
          </cell>
          <cell r="E8901">
            <v>0</v>
          </cell>
        </row>
        <row r="8902">
          <cell r="D8902" t="str">
            <v>Yelm0</v>
          </cell>
          <cell r="E8902">
            <v>0</v>
          </cell>
        </row>
        <row r="8903">
          <cell r="D8903" t="str">
            <v>Yelm0</v>
          </cell>
          <cell r="E8903">
            <v>0</v>
          </cell>
        </row>
        <row r="8904">
          <cell r="D8904" t="str">
            <v>Yelm0</v>
          </cell>
          <cell r="E8904">
            <v>0</v>
          </cell>
        </row>
        <row r="8905">
          <cell r="D8905" t="str">
            <v>Yelm0</v>
          </cell>
          <cell r="E8905">
            <v>0</v>
          </cell>
        </row>
        <row r="8906">
          <cell r="D8906" t="str">
            <v>Yelm0</v>
          </cell>
          <cell r="E8906">
            <v>0</v>
          </cell>
        </row>
        <row r="8907">
          <cell r="D8907" t="str">
            <v>Yelm0</v>
          </cell>
          <cell r="E8907">
            <v>0</v>
          </cell>
        </row>
        <row r="8908">
          <cell r="D8908" t="str">
            <v>Yelm0</v>
          </cell>
          <cell r="E8908">
            <v>0</v>
          </cell>
        </row>
        <row r="8909">
          <cell r="D8909" t="str">
            <v>Yelm0</v>
          </cell>
          <cell r="E8909">
            <v>0</v>
          </cell>
        </row>
        <row r="8910">
          <cell r="D8910" t="str">
            <v>Yelm0</v>
          </cell>
          <cell r="E8910">
            <v>0</v>
          </cell>
        </row>
        <row r="8911">
          <cell r="D8911" t="str">
            <v>Yelm0</v>
          </cell>
          <cell r="E8911">
            <v>0</v>
          </cell>
        </row>
        <row r="8912">
          <cell r="D8912" t="str">
            <v>Yelm0</v>
          </cell>
          <cell r="E8912">
            <v>0</v>
          </cell>
        </row>
        <row r="8913">
          <cell r="D8913" t="str">
            <v>Yelm0</v>
          </cell>
          <cell r="E8913">
            <v>0</v>
          </cell>
        </row>
        <row r="8914">
          <cell r="D8914" t="str">
            <v>Yelm0</v>
          </cell>
          <cell r="E8914">
            <v>0</v>
          </cell>
        </row>
        <row r="8915">
          <cell r="D8915" t="str">
            <v>Yelm0</v>
          </cell>
          <cell r="E8915">
            <v>0</v>
          </cell>
        </row>
        <row r="8916">
          <cell r="D8916" t="str">
            <v>Yelm0</v>
          </cell>
          <cell r="E8916">
            <v>0</v>
          </cell>
        </row>
        <row r="8917">
          <cell r="D8917" t="str">
            <v>Yelm0</v>
          </cell>
          <cell r="E8917">
            <v>0</v>
          </cell>
        </row>
        <row r="8918">
          <cell r="D8918" t="str">
            <v>Yelm0</v>
          </cell>
          <cell r="E8918">
            <v>0</v>
          </cell>
        </row>
        <row r="8919">
          <cell r="D8919" t="str">
            <v>Yelm0</v>
          </cell>
          <cell r="E8919">
            <v>0</v>
          </cell>
        </row>
        <row r="8920">
          <cell r="D8920" t="str">
            <v>Yelm0</v>
          </cell>
          <cell r="E8920">
            <v>0</v>
          </cell>
        </row>
        <row r="8921">
          <cell r="D8921" t="str">
            <v>Yelm0</v>
          </cell>
          <cell r="E8921">
            <v>0</v>
          </cell>
        </row>
        <row r="8922">
          <cell r="D8922" t="str">
            <v>Yelm0</v>
          </cell>
          <cell r="E8922">
            <v>0</v>
          </cell>
        </row>
        <row r="8923">
          <cell r="D8923" t="str">
            <v>Yelm0</v>
          </cell>
          <cell r="E8923">
            <v>0</v>
          </cell>
        </row>
        <row r="8924">
          <cell r="D8924" t="str">
            <v>Yelm0</v>
          </cell>
          <cell r="E8924">
            <v>0</v>
          </cell>
        </row>
        <row r="8925">
          <cell r="D8925" t="str">
            <v>Yelm0</v>
          </cell>
          <cell r="E8925">
            <v>0</v>
          </cell>
        </row>
        <row r="8926">
          <cell r="D8926" t="str">
            <v>Yelm0</v>
          </cell>
          <cell r="E8926">
            <v>0</v>
          </cell>
        </row>
        <row r="8927">
          <cell r="D8927" t="str">
            <v>Yelm0</v>
          </cell>
          <cell r="E8927">
            <v>0</v>
          </cell>
        </row>
        <row r="8928">
          <cell r="D8928" t="str">
            <v>Yelm0</v>
          </cell>
          <cell r="E8928">
            <v>0</v>
          </cell>
        </row>
        <row r="8929">
          <cell r="D8929" t="str">
            <v>Yelm0</v>
          </cell>
          <cell r="E8929">
            <v>0</v>
          </cell>
        </row>
        <row r="8930">
          <cell r="D8930" t="str">
            <v>Yelm0</v>
          </cell>
          <cell r="E8930">
            <v>0</v>
          </cell>
        </row>
        <row r="8931">
          <cell r="D8931" t="str">
            <v>Yelm0</v>
          </cell>
          <cell r="E8931">
            <v>0</v>
          </cell>
        </row>
        <row r="8932">
          <cell r="D8932" t="str">
            <v>Yelm0</v>
          </cell>
          <cell r="E8932">
            <v>0</v>
          </cell>
        </row>
        <row r="8933">
          <cell r="D8933" t="str">
            <v>Yelm0</v>
          </cell>
          <cell r="E8933">
            <v>0</v>
          </cell>
        </row>
        <row r="8934">
          <cell r="D8934" t="str">
            <v>Yelm0</v>
          </cell>
          <cell r="E8934">
            <v>0</v>
          </cell>
        </row>
        <row r="8935">
          <cell r="D8935" t="str">
            <v>Yelm0</v>
          </cell>
          <cell r="E8935">
            <v>0</v>
          </cell>
        </row>
        <row r="8936">
          <cell r="D8936" t="str">
            <v>Yelm0</v>
          </cell>
          <cell r="E8936">
            <v>0</v>
          </cell>
        </row>
        <row r="8937">
          <cell r="D8937" t="str">
            <v>Yelm0</v>
          </cell>
          <cell r="E8937">
            <v>0</v>
          </cell>
        </row>
        <row r="8938">
          <cell r="D8938" t="str">
            <v>Yelm0</v>
          </cell>
          <cell r="E8938">
            <v>0</v>
          </cell>
        </row>
        <row r="8939">
          <cell r="D8939" t="str">
            <v>Yelm0</v>
          </cell>
          <cell r="E8939">
            <v>0</v>
          </cell>
        </row>
        <row r="8940">
          <cell r="D8940" t="str">
            <v>Yelm0</v>
          </cell>
          <cell r="E8940">
            <v>0</v>
          </cell>
        </row>
        <row r="8941">
          <cell r="D8941" t="str">
            <v>Yelm0</v>
          </cell>
          <cell r="E8941">
            <v>0</v>
          </cell>
        </row>
        <row r="8942">
          <cell r="D8942" t="str">
            <v>Yelm0</v>
          </cell>
          <cell r="E8942">
            <v>0</v>
          </cell>
        </row>
        <row r="8943">
          <cell r="D8943" t="str">
            <v>Yelm0</v>
          </cell>
          <cell r="E8943">
            <v>0</v>
          </cell>
        </row>
        <row r="8944">
          <cell r="D8944" t="str">
            <v>Yelm0</v>
          </cell>
          <cell r="E8944">
            <v>0</v>
          </cell>
        </row>
        <row r="8945">
          <cell r="D8945" t="str">
            <v>Yelm0</v>
          </cell>
          <cell r="E8945">
            <v>0</v>
          </cell>
        </row>
        <row r="8946">
          <cell r="D8946" t="str">
            <v>Yelm0</v>
          </cell>
          <cell r="E8946">
            <v>0</v>
          </cell>
        </row>
        <row r="8947">
          <cell r="D8947" t="str">
            <v>Yelm0</v>
          </cell>
          <cell r="E8947">
            <v>0</v>
          </cell>
        </row>
        <row r="8948">
          <cell r="D8948" t="str">
            <v>Yelm0</v>
          </cell>
          <cell r="E8948">
            <v>0</v>
          </cell>
        </row>
        <row r="8949">
          <cell r="D8949" t="str">
            <v>Yelm0</v>
          </cell>
          <cell r="E8949">
            <v>0</v>
          </cell>
        </row>
        <row r="8950">
          <cell r="D8950" t="str">
            <v>Yelm0</v>
          </cell>
          <cell r="E8950">
            <v>0</v>
          </cell>
        </row>
        <row r="8951">
          <cell r="D8951" t="str">
            <v>Yelm0</v>
          </cell>
          <cell r="E8951">
            <v>0</v>
          </cell>
        </row>
        <row r="8952">
          <cell r="D8952" t="str">
            <v>Yelm0</v>
          </cell>
          <cell r="E8952">
            <v>0</v>
          </cell>
        </row>
        <row r="8953">
          <cell r="D8953" t="str">
            <v>Yelm0</v>
          </cell>
          <cell r="E8953">
            <v>0</v>
          </cell>
        </row>
        <row r="8954">
          <cell r="D8954" t="str">
            <v>Yelm0</v>
          </cell>
          <cell r="E8954">
            <v>0</v>
          </cell>
        </row>
        <row r="8955">
          <cell r="D8955" t="str">
            <v>Yelm0</v>
          </cell>
          <cell r="E8955">
            <v>0</v>
          </cell>
        </row>
        <row r="8956">
          <cell r="D8956" t="str">
            <v>Yelm0</v>
          </cell>
          <cell r="E8956">
            <v>0</v>
          </cell>
        </row>
        <row r="8957">
          <cell r="D8957" t="str">
            <v>Yelm0</v>
          </cell>
          <cell r="E8957">
            <v>0</v>
          </cell>
        </row>
        <row r="8958">
          <cell r="D8958" t="str">
            <v>Yelm0</v>
          </cell>
          <cell r="E8958">
            <v>0</v>
          </cell>
        </row>
        <row r="8959">
          <cell r="D8959" t="str">
            <v>Yelm0</v>
          </cell>
          <cell r="E8959">
            <v>0</v>
          </cell>
        </row>
        <row r="8960">
          <cell r="D8960" t="str">
            <v>Yelm0</v>
          </cell>
          <cell r="E8960">
            <v>0</v>
          </cell>
        </row>
        <row r="8961">
          <cell r="D8961" t="str">
            <v>Yelm0</v>
          </cell>
          <cell r="E8961">
            <v>0</v>
          </cell>
        </row>
        <row r="8962">
          <cell r="D8962" t="str">
            <v>Yelm0</v>
          </cell>
          <cell r="E8962">
            <v>0</v>
          </cell>
        </row>
        <row r="8963">
          <cell r="D8963" t="str">
            <v>Yelm0</v>
          </cell>
          <cell r="E8963">
            <v>0</v>
          </cell>
        </row>
        <row r="8964">
          <cell r="D8964" t="str">
            <v>Yelm0</v>
          </cell>
          <cell r="E8964">
            <v>0</v>
          </cell>
        </row>
        <row r="8965">
          <cell r="D8965" t="str">
            <v>Yelm0</v>
          </cell>
          <cell r="E8965">
            <v>0</v>
          </cell>
        </row>
        <row r="8966">
          <cell r="D8966" t="str">
            <v>Yelm0</v>
          </cell>
          <cell r="E8966">
            <v>0</v>
          </cell>
        </row>
        <row r="8967">
          <cell r="D8967" t="str">
            <v>Yelm0</v>
          </cell>
          <cell r="E8967">
            <v>0</v>
          </cell>
        </row>
        <row r="8968">
          <cell r="D8968" t="str">
            <v>Yelm0</v>
          </cell>
          <cell r="E8968">
            <v>0</v>
          </cell>
        </row>
        <row r="8969">
          <cell r="D8969" t="str">
            <v>Yelm0</v>
          </cell>
          <cell r="E8969">
            <v>0</v>
          </cell>
        </row>
        <row r="8970">
          <cell r="D8970" t="str">
            <v>Yelm0</v>
          </cell>
          <cell r="E8970">
            <v>0</v>
          </cell>
        </row>
        <row r="8971">
          <cell r="D8971" t="str">
            <v>Yelm0</v>
          </cell>
          <cell r="E8971">
            <v>0</v>
          </cell>
        </row>
        <row r="8972">
          <cell r="D8972" t="str">
            <v>Yelm0</v>
          </cell>
          <cell r="E8972">
            <v>0</v>
          </cell>
        </row>
        <row r="8973">
          <cell r="D8973" t="str">
            <v>Yelm0</v>
          </cell>
          <cell r="E8973">
            <v>0</v>
          </cell>
        </row>
        <row r="8974">
          <cell r="D8974" t="str">
            <v>Yelm0</v>
          </cell>
          <cell r="E8974">
            <v>0</v>
          </cell>
        </row>
        <row r="8975">
          <cell r="D8975" t="str">
            <v>Yelm0</v>
          </cell>
          <cell r="E8975">
            <v>0</v>
          </cell>
        </row>
        <row r="8976">
          <cell r="D8976" t="str">
            <v>Yelm0</v>
          </cell>
          <cell r="E8976">
            <v>0</v>
          </cell>
        </row>
        <row r="8977">
          <cell r="D8977" t="str">
            <v>Yelm0</v>
          </cell>
          <cell r="E8977">
            <v>0</v>
          </cell>
        </row>
        <row r="8978">
          <cell r="D8978" t="str">
            <v>Yelm0</v>
          </cell>
          <cell r="E8978">
            <v>0</v>
          </cell>
        </row>
        <row r="8979">
          <cell r="D8979" t="str">
            <v>Yelm0</v>
          </cell>
          <cell r="E8979">
            <v>0</v>
          </cell>
        </row>
        <row r="8980">
          <cell r="D8980" t="str">
            <v>Yelm0</v>
          </cell>
          <cell r="E8980">
            <v>0</v>
          </cell>
        </row>
        <row r="8981">
          <cell r="D8981" t="str">
            <v>Yelm0</v>
          </cell>
          <cell r="E8981">
            <v>0</v>
          </cell>
        </row>
        <row r="8982">
          <cell r="D8982" t="str">
            <v>Yelm0</v>
          </cell>
          <cell r="E8982">
            <v>0</v>
          </cell>
        </row>
        <row r="8983">
          <cell r="D8983" t="str">
            <v>Yelm0</v>
          </cell>
          <cell r="E8983">
            <v>0</v>
          </cell>
        </row>
        <row r="8984">
          <cell r="D8984" t="str">
            <v>Yelm0</v>
          </cell>
          <cell r="E8984">
            <v>0</v>
          </cell>
        </row>
        <row r="8985">
          <cell r="D8985" t="str">
            <v>Yelm0</v>
          </cell>
          <cell r="E8985">
            <v>0</v>
          </cell>
        </row>
        <row r="8986">
          <cell r="D8986" t="str">
            <v>Yelm0</v>
          </cell>
          <cell r="E8986">
            <v>0</v>
          </cell>
        </row>
        <row r="8987">
          <cell r="D8987" t="str">
            <v>Yelm0</v>
          </cell>
          <cell r="E8987">
            <v>0</v>
          </cell>
        </row>
        <row r="8988">
          <cell r="D8988" t="str">
            <v>Yelm0</v>
          </cell>
          <cell r="E8988">
            <v>0</v>
          </cell>
        </row>
        <row r="8989">
          <cell r="D8989" t="str">
            <v>Yelm0</v>
          </cell>
          <cell r="E8989">
            <v>0</v>
          </cell>
        </row>
        <row r="8990">
          <cell r="D8990" t="str">
            <v>Yelm0</v>
          </cell>
          <cell r="E8990">
            <v>0</v>
          </cell>
        </row>
        <row r="8991">
          <cell r="D8991" t="str">
            <v>Yelm0</v>
          </cell>
          <cell r="E8991">
            <v>0</v>
          </cell>
        </row>
        <row r="8992">
          <cell r="D8992" t="str">
            <v>Yelm0</v>
          </cell>
          <cell r="E8992">
            <v>0</v>
          </cell>
        </row>
        <row r="8993">
          <cell r="D8993" t="str">
            <v>Yelm0</v>
          </cell>
          <cell r="E8993">
            <v>0</v>
          </cell>
        </row>
        <row r="8994">
          <cell r="D8994" t="str">
            <v>Yelm0</v>
          </cell>
          <cell r="E8994">
            <v>0</v>
          </cell>
        </row>
        <row r="8995">
          <cell r="D8995" t="str">
            <v>Yelm0</v>
          </cell>
          <cell r="E8995">
            <v>0</v>
          </cell>
        </row>
        <row r="8996">
          <cell r="D8996" t="str">
            <v>Yelm0</v>
          </cell>
          <cell r="E8996">
            <v>0</v>
          </cell>
        </row>
        <row r="8997">
          <cell r="D8997" t="str">
            <v>Yelm0</v>
          </cell>
          <cell r="E8997">
            <v>0</v>
          </cell>
        </row>
        <row r="8998">
          <cell r="D8998" t="str">
            <v>Yelm0</v>
          </cell>
          <cell r="E8998">
            <v>0</v>
          </cell>
        </row>
        <row r="8999">
          <cell r="D8999" t="str">
            <v>Yelm0</v>
          </cell>
          <cell r="E8999">
            <v>0</v>
          </cell>
        </row>
        <row r="9000">
          <cell r="D9000" t="str">
            <v>Yelm0</v>
          </cell>
          <cell r="E9000">
            <v>0</v>
          </cell>
        </row>
        <row r="9001">
          <cell r="D9001" t="str">
            <v>Yelm0</v>
          </cell>
          <cell r="E9001">
            <v>0</v>
          </cell>
        </row>
        <row r="9002">
          <cell r="D9002" t="str">
            <v>Yelm0</v>
          </cell>
          <cell r="E9002">
            <v>0</v>
          </cell>
        </row>
        <row r="9003">
          <cell r="D9003" t="str">
            <v>Yelm0</v>
          </cell>
          <cell r="E9003">
            <v>0</v>
          </cell>
        </row>
        <row r="9004">
          <cell r="D9004" t="str">
            <v>Yelm0</v>
          </cell>
          <cell r="E9004">
            <v>0</v>
          </cell>
        </row>
        <row r="9005">
          <cell r="D9005" t="str">
            <v>Yelm0</v>
          </cell>
          <cell r="E9005">
            <v>0</v>
          </cell>
        </row>
        <row r="9006">
          <cell r="D9006" t="str">
            <v>Yelm0</v>
          </cell>
          <cell r="E9006">
            <v>0</v>
          </cell>
        </row>
        <row r="9007">
          <cell r="D9007" t="str">
            <v>Yelm0</v>
          </cell>
          <cell r="E9007">
            <v>0</v>
          </cell>
        </row>
        <row r="9008">
          <cell r="D9008" t="str">
            <v>Yelm0</v>
          </cell>
          <cell r="E9008">
            <v>0</v>
          </cell>
        </row>
        <row r="9009">
          <cell r="D9009" t="str">
            <v>Yelm0</v>
          </cell>
          <cell r="E9009">
            <v>0</v>
          </cell>
        </row>
        <row r="9010">
          <cell r="D9010" t="str">
            <v>Yelm0</v>
          </cell>
          <cell r="E9010">
            <v>0</v>
          </cell>
        </row>
        <row r="9011">
          <cell r="D9011" t="str">
            <v>Yelm0</v>
          </cell>
          <cell r="E9011">
            <v>0</v>
          </cell>
        </row>
        <row r="9012">
          <cell r="D9012" t="str">
            <v>Yelm0</v>
          </cell>
          <cell r="E9012">
            <v>0</v>
          </cell>
        </row>
        <row r="9013">
          <cell r="D9013" t="str">
            <v>Yelm0</v>
          </cell>
          <cell r="E9013">
            <v>0</v>
          </cell>
        </row>
        <row r="9014">
          <cell r="D9014" t="str">
            <v>Yelm0</v>
          </cell>
          <cell r="E9014">
            <v>0</v>
          </cell>
        </row>
        <row r="9015">
          <cell r="D9015" t="str">
            <v>Yelm0</v>
          </cell>
          <cell r="E9015">
            <v>0</v>
          </cell>
        </row>
        <row r="9016">
          <cell r="D9016" t="str">
            <v>Yelm0</v>
          </cell>
          <cell r="E9016">
            <v>0</v>
          </cell>
        </row>
        <row r="9017">
          <cell r="D9017" t="str">
            <v>Yelm0</v>
          </cell>
          <cell r="E9017">
            <v>0</v>
          </cell>
        </row>
        <row r="9018">
          <cell r="D9018" t="str">
            <v>Yelm0</v>
          </cell>
          <cell r="E9018">
            <v>0</v>
          </cell>
        </row>
        <row r="9019">
          <cell r="D9019" t="str">
            <v>Yelm0</v>
          </cell>
          <cell r="E9019">
            <v>0</v>
          </cell>
        </row>
        <row r="9020">
          <cell r="D9020" t="str">
            <v>Yelm0</v>
          </cell>
          <cell r="E9020">
            <v>0</v>
          </cell>
        </row>
        <row r="9021">
          <cell r="D9021" t="str">
            <v>Yelm0</v>
          </cell>
          <cell r="E9021">
            <v>0</v>
          </cell>
        </row>
        <row r="9022">
          <cell r="D9022" t="str">
            <v>Yelm0</v>
          </cell>
          <cell r="E9022">
            <v>0</v>
          </cell>
        </row>
        <row r="9023">
          <cell r="D9023" t="str">
            <v>Yelm0</v>
          </cell>
          <cell r="E9023">
            <v>0</v>
          </cell>
        </row>
        <row r="9024">
          <cell r="D9024" t="str">
            <v>Yelm0</v>
          </cell>
          <cell r="E9024">
            <v>0</v>
          </cell>
        </row>
        <row r="9025">
          <cell r="D9025" t="str">
            <v>Yelm0</v>
          </cell>
          <cell r="E9025">
            <v>0</v>
          </cell>
        </row>
        <row r="9026">
          <cell r="D9026" t="str">
            <v>Yelm0</v>
          </cell>
          <cell r="E9026">
            <v>0</v>
          </cell>
        </row>
        <row r="9027">
          <cell r="D9027" t="str">
            <v>Yelm0</v>
          </cell>
          <cell r="E9027">
            <v>0</v>
          </cell>
        </row>
        <row r="9028">
          <cell r="D9028" t="str">
            <v>Yelm0</v>
          </cell>
          <cell r="E9028">
            <v>0</v>
          </cell>
        </row>
        <row r="9029">
          <cell r="D9029" t="str">
            <v>Yelm0</v>
          </cell>
          <cell r="E9029">
            <v>0</v>
          </cell>
        </row>
        <row r="9030">
          <cell r="D9030" t="str">
            <v>Yelm0</v>
          </cell>
          <cell r="E9030">
            <v>0</v>
          </cell>
        </row>
        <row r="9031">
          <cell r="D9031" t="str">
            <v>Yelm0</v>
          </cell>
          <cell r="E9031">
            <v>0</v>
          </cell>
        </row>
        <row r="9032">
          <cell r="D9032" t="str">
            <v>Yelm0</v>
          </cell>
          <cell r="E9032">
            <v>0</v>
          </cell>
        </row>
        <row r="9033">
          <cell r="D9033" t="str">
            <v>Yelm0</v>
          </cell>
          <cell r="E9033">
            <v>0</v>
          </cell>
        </row>
        <row r="9034">
          <cell r="D9034" t="str">
            <v>Yelm0</v>
          </cell>
          <cell r="E9034">
            <v>0</v>
          </cell>
        </row>
        <row r="9035">
          <cell r="D9035" t="str">
            <v>Yelm0</v>
          </cell>
          <cell r="E9035">
            <v>0</v>
          </cell>
        </row>
        <row r="9036">
          <cell r="D9036" t="str">
            <v>Yelm0</v>
          </cell>
          <cell r="E9036">
            <v>0</v>
          </cell>
        </row>
        <row r="9037">
          <cell r="D9037" t="str">
            <v>Yelm0</v>
          </cell>
          <cell r="E9037">
            <v>0</v>
          </cell>
        </row>
        <row r="9038">
          <cell r="D9038" t="str">
            <v>Yelm0</v>
          </cell>
          <cell r="E9038">
            <v>0</v>
          </cell>
        </row>
        <row r="9039">
          <cell r="D9039" t="str">
            <v>Yelm0</v>
          </cell>
          <cell r="E9039">
            <v>0</v>
          </cell>
        </row>
        <row r="9040">
          <cell r="D9040" t="str">
            <v>Yelm0</v>
          </cell>
          <cell r="E9040">
            <v>0</v>
          </cell>
        </row>
        <row r="9041">
          <cell r="D9041" t="str">
            <v>Yelm0</v>
          </cell>
          <cell r="E9041">
            <v>0</v>
          </cell>
        </row>
        <row r="9042">
          <cell r="D9042" t="str">
            <v>Yelm0</v>
          </cell>
          <cell r="E9042">
            <v>0</v>
          </cell>
        </row>
        <row r="9043">
          <cell r="D9043" t="str">
            <v>Yelm0</v>
          </cell>
          <cell r="E9043">
            <v>0</v>
          </cell>
        </row>
        <row r="9044">
          <cell r="D9044" t="str">
            <v>Yelm0</v>
          </cell>
          <cell r="E9044">
            <v>0</v>
          </cell>
        </row>
        <row r="9045">
          <cell r="D9045" t="str">
            <v>Yelm0</v>
          </cell>
          <cell r="E9045">
            <v>0</v>
          </cell>
        </row>
        <row r="9046">
          <cell r="D9046" t="str">
            <v>Yelm0</v>
          </cell>
          <cell r="E9046">
            <v>0</v>
          </cell>
        </row>
        <row r="9047">
          <cell r="D9047" t="str">
            <v>Yelm0</v>
          </cell>
          <cell r="E9047">
            <v>0</v>
          </cell>
        </row>
        <row r="9048">
          <cell r="D9048" t="str">
            <v>Yelm0</v>
          </cell>
          <cell r="E9048">
            <v>0</v>
          </cell>
        </row>
        <row r="9049">
          <cell r="D9049" t="str">
            <v>Yelm0</v>
          </cell>
          <cell r="E9049">
            <v>0</v>
          </cell>
        </row>
        <row r="9050">
          <cell r="D9050" t="str">
            <v>Yelm0</v>
          </cell>
          <cell r="E9050">
            <v>0</v>
          </cell>
        </row>
        <row r="9051">
          <cell r="D9051" t="str">
            <v>Yelm0</v>
          </cell>
          <cell r="E9051">
            <v>0</v>
          </cell>
        </row>
        <row r="9052">
          <cell r="D9052" t="str">
            <v>Yelm0</v>
          </cell>
          <cell r="E9052">
            <v>0</v>
          </cell>
        </row>
        <row r="9053">
          <cell r="D9053" t="str">
            <v>Yelm0</v>
          </cell>
          <cell r="E9053">
            <v>0</v>
          </cell>
        </row>
        <row r="9054">
          <cell r="D9054" t="str">
            <v>Yelm0</v>
          </cell>
          <cell r="E9054">
            <v>0</v>
          </cell>
        </row>
        <row r="9055">
          <cell r="D9055" t="str">
            <v>Yelm0</v>
          </cell>
          <cell r="E9055">
            <v>0</v>
          </cell>
        </row>
        <row r="9056">
          <cell r="D9056" t="str">
            <v>Yelm0</v>
          </cell>
          <cell r="E9056">
            <v>0</v>
          </cell>
        </row>
        <row r="9057">
          <cell r="D9057" t="str">
            <v>Yelm0</v>
          </cell>
          <cell r="E9057">
            <v>0</v>
          </cell>
        </row>
        <row r="9058">
          <cell r="D9058" t="str">
            <v>Yelm0</v>
          </cell>
          <cell r="E9058">
            <v>0</v>
          </cell>
        </row>
        <row r="9059">
          <cell r="D9059" t="str">
            <v>Yelm0</v>
          </cell>
          <cell r="E9059">
            <v>0</v>
          </cell>
        </row>
        <row r="9060">
          <cell r="D9060" t="str">
            <v>Yelm0</v>
          </cell>
          <cell r="E9060">
            <v>0</v>
          </cell>
        </row>
        <row r="9061">
          <cell r="D9061" t="str">
            <v>Yelm0</v>
          </cell>
          <cell r="E9061">
            <v>0</v>
          </cell>
        </row>
        <row r="9062">
          <cell r="D9062" t="str">
            <v>Yelm0</v>
          </cell>
          <cell r="E9062">
            <v>0</v>
          </cell>
        </row>
        <row r="9063">
          <cell r="D9063" t="str">
            <v>Yelm0</v>
          </cell>
          <cell r="E9063">
            <v>0</v>
          </cell>
        </row>
        <row r="9064">
          <cell r="D9064" t="str">
            <v>Yelm0</v>
          </cell>
          <cell r="E9064">
            <v>0</v>
          </cell>
        </row>
        <row r="9065">
          <cell r="D9065" t="str">
            <v>Yelm0</v>
          </cell>
          <cell r="E9065">
            <v>0</v>
          </cell>
        </row>
        <row r="9066">
          <cell r="D9066" t="str">
            <v>Yelm0</v>
          </cell>
          <cell r="E9066">
            <v>0</v>
          </cell>
        </row>
        <row r="9067">
          <cell r="D9067" t="str">
            <v>Yelm0</v>
          </cell>
          <cell r="E9067">
            <v>0</v>
          </cell>
        </row>
        <row r="9068">
          <cell r="D9068" t="str">
            <v>Yelm0</v>
          </cell>
          <cell r="E9068">
            <v>0</v>
          </cell>
        </row>
        <row r="9069">
          <cell r="D9069" t="str">
            <v>Yelm0</v>
          </cell>
          <cell r="E9069">
            <v>0</v>
          </cell>
        </row>
        <row r="9070">
          <cell r="D9070" t="str">
            <v>Yelm0</v>
          </cell>
          <cell r="E9070">
            <v>0</v>
          </cell>
        </row>
        <row r="9071">
          <cell r="D9071" t="str">
            <v>Yelm0</v>
          </cell>
          <cell r="E9071">
            <v>0</v>
          </cell>
        </row>
        <row r="9072">
          <cell r="D9072" t="str">
            <v>Yelm0</v>
          </cell>
          <cell r="E9072">
            <v>0</v>
          </cell>
        </row>
        <row r="9073">
          <cell r="D9073" t="str">
            <v>Yelm0</v>
          </cell>
          <cell r="E9073">
            <v>0</v>
          </cell>
        </row>
        <row r="9074">
          <cell r="D9074" t="str">
            <v>Yelm0</v>
          </cell>
          <cell r="E9074">
            <v>0</v>
          </cell>
        </row>
        <row r="9075">
          <cell r="D9075" t="str">
            <v>Yelm0</v>
          </cell>
          <cell r="E9075">
            <v>0</v>
          </cell>
        </row>
        <row r="9076">
          <cell r="D9076" t="str">
            <v>Yelm0</v>
          </cell>
          <cell r="E9076">
            <v>0</v>
          </cell>
        </row>
        <row r="9077">
          <cell r="D9077" t="str">
            <v>Yelm0</v>
          </cell>
          <cell r="E9077">
            <v>0</v>
          </cell>
        </row>
        <row r="9078">
          <cell r="D9078" t="str">
            <v>Yelm0</v>
          </cell>
          <cell r="E9078">
            <v>0</v>
          </cell>
        </row>
        <row r="9079">
          <cell r="D9079" t="str">
            <v>Yelm0</v>
          </cell>
          <cell r="E9079">
            <v>0</v>
          </cell>
        </row>
        <row r="9080">
          <cell r="D9080" t="str">
            <v>Yelm0</v>
          </cell>
          <cell r="E9080">
            <v>0</v>
          </cell>
        </row>
        <row r="9081">
          <cell r="D9081" t="str">
            <v>Yelm0</v>
          </cell>
          <cell r="E9081">
            <v>0</v>
          </cell>
        </row>
        <row r="9082">
          <cell r="D9082" t="str">
            <v>Yelm0</v>
          </cell>
          <cell r="E9082">
            <v>0</v>
          </cell>
        </row>
        <row r="9083">
          <cell r="D9083" t="str">
            <v>Yelm0</v>
          </cell>
          <cell r="E9083">
            <v>0</v>
          </cell>
        </row>
        <row r="9084">
          <cell r="D9084" t="str">
            <v>Yelm0</v>
          </cell>
          <cell r="E9084">
            <v>0</v>
          </cell>
        </row>
        <row r="9085">
          <cell r="D9085" t="str">
            <v>Yelm0</v>
          </cell>
          <cell r="E9085">
            <v>0</v>
          </cell>
        </row>
        <row r="9086">
          <cell r="D9086" t="str">
            <v>Yelm0</v>
          </cell>
          <cell r="E9086">
            <v>0</v>
          </cell>
        </row>
        <row r="9087">
          <cell r="D9087" t="str">
            <v>Yelm0</v>
          </cell>
          <cell r="E9087">
            <v>0</v>
          </cell>
        </row>
        <row r="9088">
          <cell r="D9088" t="str">
            <v>Yelm0</v>
          </cell>
          <cell r="E9088">
            <v>0</v>
          </cell>
        </row>
        <row r="9089">
          <cell r="D9089" t="str">
            <v>Yelm0</v>
          </cell>
          <cell r="E9089">
            <v>0</v>
          </cell>
        </row>
        <row r="9090">
          <cell r="D9090" t="str">
            <v>Yelm0</v>
          </cell>
          <cell r="E9090">
            <v>0</v>
          </cell>
        </row>
        <row r="9091">
          <cell r="D9091" t="str">
            <v>Yelm0</v>
          </cell>
          <cell r="E9091">
            <v>0</v>
          </cell>
        </row>
        <row r="9092">
          <cell r="D9092" t="str">
            <v>Yelm0</v>
          </cell>
          <cell r="E9092">
            <v>0</v>
          </cell>
        </row>
        <row r="9093">
          <cell r="D9093" t="str">
            <v>Yelm0</v>
          </cell>
          <cell r="E9093">
            <v>0</v>
          </cell>
        </row>
        <row r="9094">
          <cell r="D9094" t="str">
            <v>Yelm0</v>
          </cell>
          <cell r="E9094">
            <v>0</v>
          </cell>
        </row>
        <row r="9095">
          <cell r="D9095" t="str">
            <v>Yelm0</v>
          </cell>
          <cell r="E9095">
            <v>0</v>
          </cell>
        </row>
        <row r="9096">
          <cell r="D9096" t="str">
            <v>Yelm0</v>
          </cell>
          <cell r="E9096">
            <v>0</v>
          </cell>
        </row>
        <row r="9097">
          <cell r="D9097" t="str">
            <v>Yelm0</v>
          </cell>
          <cell r="E9097">
            <v>0</v>
          </cell>
        </row>
        <row r="9098">
          <cell r="D9098" t="str">
            <v>Yelm0</v>
          </cell>
          <cell r="E9098">
            <v>0</v>
          </cell>
        </row>
        <row r="9099">
          <cell r="D9099" t="str">
            <v>Yelm0</v>
          </cell>
          <cell r="E9099">
            <v>0</v>
          </cell>
        </row>
        <row r="9100">
          <cell r="D9100" t="str">
            <v>Yelm0</v>
          </cell>
          <cell r="E9100">
            <v>0</v>
          </cell>
        </row>
        <row r="9101">
          <cell r="D9101" t="str">
            <v>Yelm0</v>
          </cell>
          <cell r="E9101">
            <v>0</v>
          </cell>
        </row>
        <row r="9102">
          <cell r="D9102" t="str">
            <v>Yelm0</v>
          </cell>
          <cell r="E9102">
            <v>0</v>
          </cell>
        </row>
        <row r="9103">
          <cell r="D9103" t="str">
            <v>Yelm0</v>
          </cell>
          <cell r="E9103">
            <v>0</v>
          </cell>
        </row>
        <row r="9104">
          <cell r="D9104" t="str">
            <v>Yelm0</v>
          </cell>
          <cell r="E9104">
            <v>0</v>
          </cell>
        </row>
        <row r="9105">
          <cell r="D9105" t="str">
            <v>Yelm0</v>
          </cell>
          <cell r="E9105">
            <v>0</v>
          </cell>
        </row>
        <row r="9106">
          <cell r="D9106" t="str">
            <v>Yelm0</v>
          </cell>
          <cell r="E9106">
            <v>0</v>
          </cell>
        </row>
        <row r="9107">
          <cell r="D9107" t="str">
            <v>Yelm0</v>
          </cell>
          <cell r="E9107">
            <v>0</v>
          </cell>
        </row>
        <row r="9108">
          <cell r="D9108" t="str">
            <v>Yelm0</v>
          </cell>
          <cell r="E9108">
            <v>0</v>
          </cell>
        </row>
        <row r="9109">
          <cell r="D9109" t="str">
            <v>Yelm0</v>
          </cell>
          <cell r="E9109">
            <v>0</v>
          </cell>
        </row>
        <row r="9110">
          <cell r="D9110" t="str">
            <v>Yelm0</v>
          </cell>
          <cell r="E9110">
            <v>0</v>
          </cell>
        </row>
        <row r="9111">
          <cell r="D9111" t="str">
            <v>Yelm0</v>
          </cell>
          <cell r="E9111">
            <v>0</v>
          </cell>
        </row>
        <row r="9112">
          <cell r="D9112" t="str">
            <v>Yelm0</v>
          </cell>
          <cell r="E9112">
            <v>0</v>
          </cell>
        </row>
        <row r="9113">
          <cell r="D9113" t="str">
            <v>Yelm0</v>
          </cell>
          <cell r="E9113">
            <v>0</v>
          </cell>
        </row>
        <row r="9114">
          <cell r="D9114" t="str">
            <v>Yelm0</v>
          </cell>
          <cell r="E9114">
            <v>0</v>
          </cell>
        </row>
        <row r="9115">
          <cell r="D9115" t="str">
            <v>Yelm0</v>
          </cell>
          <cell r="E9115">
            <v>0</v>
          </cell>
        </row>
        <row r="9116">
          <cell r="D9116" t="str">
            <v>Yelm0</v>
          </cell>
          <cell r="E9116">
            <v>0</v>
          </cell>
        </row>
        <row r="9117">
          <cell r="D9117" t="str">
            <v>Yelm0</v>
          </cell>
          <cell r="E9117">
            <v>0</v>
          </cell>
        </row>
        <row r="9118">
          <cell r="D9118" t="str">
            <v>Yelm0</v>
          </cell>
          <cell r="E9118">
            <v>0</v>
          </cell>
        </row>
        <row r="9119">
          <cell r="D9119" t="str">
            <v>Yelm0</v>
          </cell>
          <cell r="E9119">
            <v>0</v>
          </cell>
        </row>
        <row r="9120">
          <cell r="D9120" t="str">
            <v>Yelm0</v>
          </cell>
          <cell r="E9120">
            <v>0</v>
          </cell>
        </row>
        <row r="9121">
          <cell r="D9121" t="str">
            <v>Yelm0</v>
          </cell>
          <cell r="E9121">
            <v>0</v>
          </cell>
        </row>
        <row r="9122">
          <cell r="D9122" t="str">
            <v>Yelm0</v>
          </cell>
          <cell r="E9122">
            <v>0</v>
          </cell>
        </row>
        <row r="9123">
          <cell r="D9123" t="str">
            <v>Yelm0</v>
          </cell>
          <cell r="E9123">
            <v>0</v>
          </cell>
        </row>
        <row r="9124">
          <cell r="D9124" t="str">
            <v>Yelm0</v>
          </cell>
          <cell r="E9124">
            <v>0</v>
          </cell>
        </row>
        <row r="9125">
          <cell r="D9125" t="str">
            <v>Yelm0</v>
          </cell>
          <cell r="E9125">
            <v>0</v>
          </cell>
        </row>
        <row r="9126">
          <cell r="D9126" t="str">
            <v>Yelm0</v>
          </cell>
          <cell r="E9126">
            <v>0</v>
          </cell>
        </row>
        <row r="9127">
          <cell r="D9127" t="str">
            <v>Yelm0</v>
          </cell>
          <cell r="E9127">
            <v>0</v>
          </cell>
        </row>
        <row r="9128">
          <cell r="D9128" t="str">
            <v>Yelm0</v>
          </cell>
          <cell r="E9128">
            <v>0</v>
          </cell>
        </row>
        <row r="9129">
          <cell r="D9129" t="str">
            <v>Yelm0</v>
          </cell>
          <cell r="E9129">
            <v>0</v>
          </cell>
        </row>
        <row r="9130">
          <cell r="D9130" t="str">
            <v>Yelm0</v>
          </cell>
          <cell r="E9130">
            <v>0</v>
          </cell>
        </row>
        <row r="9131">
          <cell r="D9131" t="str">
            <v>Yelm0</v>
          </cell>
          <cell r="E9131">
            <v>0</v>
          </cell>
        </row>
        <row r="9132">
          <cell r="D9132" t="str">
            <v>Yelm0</v>
          </cell>
          <cell r="E9132">
            <v>0</v>
          </cell>
        </row>
        <row r="9133">
          <cell r="D9133" t="str">
            <v>Yelm0</v>
          </cell>
          <cell r="E9133">
            <v>0</v>
          </cell>
        </row>
        <row r="9134">
          <cell r="D9134" t="str">
            <v>Yelm0</v>
          </cell>
          <cell r="E9134">
            <v>0</v>
          </cell>
        </row>
        <row r="9135">
          <cell r="D9135" t="str">
            <v>Yelm0</v>
          </cell>
          <cell r="E9135">
            <v>0</v>
          </cell>
        </row>
        <row r="9136">
          <cell r="D9136" t="str">
            <v>Yelm0</v>
          </cell>
          <cell r="E9136">
            <v>0</v>
          </cell>
        </row>
        <row r="9137">
          <cell r="D9137" t="str">
            <v>Yelm0</v>
          </cell>
          <cell r="E9137">
            <v>0</v>
          </cell>
        </row>
        <row r="9138">
          <cell r="D9138" t="str">
            <v>Yelm0</v>
          </cell>
          <cell r="E9138">
            <v>0</v>
          </cell>
        </row>
        <row r="9139">
          <cell r="D9139" t="str">
            <v>Yelm0</v>
          </cell>
          <cell r="E9139">
            <v>0</v>
          </cell>
        </row>
        <row r="9140">
          <cell r="D9140" t="str">
            <v>Yelm0</v>
          </cell>
          <cell r="E9140">
            <v>0</v>
          </cell>
        </row>
        <row r="9141">
          <cell r="D9141" t="str">
            <v>Yelm0</v>
          </cell>
          <cell r="E9141">
            <v>0</v>
          </cell>
        </row>
        <row r="9142">
          <cell r="D9142" t="str">
            <v>Yelm0</v>
          </cell>
          <cell r="E9142">
            <v>0</v>
          </cell>
        </row>
        <row r="9143">
          <cell r="D9143" t="str">
            <v>Yelm0</v>
          </cell>
          <cell r="E9143">
            <v>0</v>
          </cell>
        </row>
        <row r="9144">
          <cell r="D9144" t="str">
            <v>Yelm0</v>
          </cell>
          <cell r="E9144">
            <v>0</v>
          </cell>
        </row>
        <row r="9145">
          <cell r="D9145" t="str">
            <v>Yelm0</v>
          </cell>
          <cell r="E9145">
            <v>0</v>
          </cell>
        </row>
        <row r="9146">
          <cell r="D9146" t="str">
            <v>Yelm0</v>
          </cell>
          <cell r="E9146">
            <v>0</v>
          </cell>
        </row>
        <row r="9147">
          <cell r="D9147" t="str">
            <v>Yelm0</v>
          </cell>
          <cell r="E9147">
            <v>0</v>
          </cell>
        </row>
        <row r="9148">
          <cell r="D9148" t="str">
            <v>Yelm0</v>
          </cell>
          <cell r="E9148">
            <v>0</v>
          </cell>
        </row>
        <row r="9149">
          <cell r="D9149" t="str">
            <v>Yelm0</v>
          </cell>
          <cell r="E9149">
            <v>0</v>
          </cell>
        </row>
        <row r="9150">
          <cell r="D9150" t="str">
            <v>Yelm0</v>
          </cell>
          <cell r="E9150">
            <v>0</v>
          </cell>
        </row>
        <row r="9151">
          <cell r="D9151" t="str">
            <v>Yelm0</v>
          </cell>
          <cell r="E9151">
            <v>0</v>
          </cell>
        </row>
        <row r="9152">
          <cell r="D9152" t="str">
            <v>Yelm0</v>
          </cell>
          <cell r="E9152">
            <v>0</v>
          </cell>
        </row>
        <row r="9153">
          <cell r="D9153" t="str">
            <v>Yelm0</v>
          </cell>
          <cell r="E9153">
            <v>0</v>
          </cell>
        </row>
        <row r="9154">
          <cell r="D9154" t="str">
            <v>Yelm0</v>
          </cell>
          <cell r="E9154">
            <v>0</v>
          </cell>
        </row>
        <row r="9155">
          <cell r="D9155" t="str">
            <v>Yelm0</v>
          </cell>
          <cell r="E9155">
            <v>0</v>
          </cell>
        </row>
        <row r="9156">
          <cell r="D9156" t="str">
            <v>Yelm0</v>
          </cell>
          <cell r="E9156">
            <v>0</v>
          </cell>
        </row>
        <row r="9157">
          <cell r="D9157" t="str">
            <v>Yelm0</v>
          </cell>
          <cell r="E9157">
            <v>0</v>
          </cell>
        </row>
        <row r="9158">
          <cell r="D9158" t="str">
            <v>Yelm0</v>
          </cell>
          <cell r="E9158">
            <v>0</v>
          </cell>
        </row>
        <row r="9159">
          <cell r="D9159" t="str">
            <v>Yelm0</v>
          </cell>
          <cell r="E9159">
            <v>0</v>
          </cell>
        </row>
        <row r="9160">
          <cell r="D9160" t="str">
            <v>Yelm0</v>
          </cell>
          <cell r="E9160">
            <v>0</v>
          </cell>
        </row>
        <row r="9161">
          <cell r="D9161" t="str">
            <v>Yelm0</v>
          </cell>
          <cell r="E9161">
            <v>0</v>
          </cell>
        </row>
        <row r="9162">
          <cell r="D9162" t="str">
            <v>Yelm0</v>
          </cell>
          <cell r="E9162">
            <v>0</v>
          </cell>
        </row>
        <row r="9163">
          <cell r="D9163" t="str">
            <v>Yelm0</v>
          </cell>
          <cell r="E9163">
            <v>0</v>
          </cell>
        </row>
        <row r="9164">
          <cell r="D9164" t="str">
            <v>Yelm0</v>
          </cell>
          <cell r="E9164">
            <v>0</v>
          </cell>
        </row>
        <row r="9165">
          <cell r="D9165" t="str">
            <v>Yelm0</v>
          </cell>
          <cell r="E9165">
            <v>0</v>
          </cell>
        </row>
        <row r="9166">
          <cell r="D9166" t="str">
            <v>Yelm0</v>
          </cell>
          <cell r="E9166">
            <v>0</v>
          </cell>
        </row>
        <row r="9167">
          <cell r="D9167" t="str">
            <v>Yelm0</v>
          </cell>
          <cell r="E9167">
            <v>0</v>
          </cell>
        </row>
        <row r="9168">
          <cell r="D9168" t="str">
            <v>Yelm0</v>
          </cell>
          <cell r="E9168">
            <v>0</v>
          </cell>
        </row>
        <row r="9169">
          <cell r="D9169" t="str">
            <v>Yelm0</v>
          </cell>
          <cell r="E9169">
            <v>0</v>
          </cell>
        </row>
        <row r="9170">
          <cell r="D9170" t="str">
            <v>Yelm0</v>
          </cell>
          <cell r="E9170">
            <v>0</v>
          </cell>
        </row>
        <row r="9171">
          <cell r="D9171" t="str">
            <v>Yelm0</v>
          </cell>
          <cell r="E9171">
            <v>0</v>
          </cell>
        </row>
        <row r="9172">
          <cell r="D9172" t="str">
            <v>Yelm0</v>
          </cell>
          <cell r="E9172">
            <v>0</v>
          </cell>
        </row>
        <row r="9173">
          <cell r="D9173" t="str">
            <v>Yelm0</v>
          </cell>
          <cell r="E9173">
            <v>0</v>
          </cell>
        </row>
        <row r="9174">
          <cell r="D9174" t="str">
            <v>Yelm0</v>
          </cell>
          <cell r="E9174">
            <v>0</v>
          </cell>
        </row>
        <row r="9175">
          <cell r="D9175" t="str">
            <v>Yelm0</v>
          </cell>
          <cell r="E9175">
            <v>0</v>
          </cell>
        </row>
        <row r="9176">
          <cell r="D9176" t="str">
            <v>Yelm0</v>
          </cell>
          <cell r="E9176">
            <v>0</v>
          </cell>
        </row>
        <row r="9177">
          <cell r="D9177" t="str">
            <v>Yelm0</v>
          </cell>
          <cell r="E9177">
            <v>0</v>
          </cell>
        </row>
        <row r="9178">
          <cell r="D9178" t="str">
            <v>Yelm0</v>
          </cell>
          <cell r="E9178">
            <v>0</v>
          </cell>
        </row>
        <row r="9179">
          <cell r="D9179" t="str">
            <v>Yelm0</v>
          </cell>
          <cell r="E9179">
            <v>0</v>
          </cell>
        </row>
        <row r="9180">
          <cell r="D9180" t="str">
            <v>Yelm0</v>
          </cell>
          <cell r="E9180">
            <v>0</v>
          </cell>
        </row>
        <row r="9181">
          <cell r="D9181" t="str">
            <v>Yelm0</v>
          </cell>
          <cell r="E9181">
            <v>0</v>
          </cell>
        </row>
        <row r="9182">
          <cell r="D9182" t="str">
            <v>Yelm0</v>
          </cell>
          <cell r="E9182">
            <v>0</v>
          </cell>
        </row>
        <row r="9183">
          <cell r="D9183" t="str">
            <v>Yelm0</v>
          </cell>
          <cell r="E9183">
            <v>0</v>
          </cell>
        </row>
        <row r="9184">
          <cell r="D9184" t="str">
            <v>Yelm0</v>
          </cell>
          <cell r="E9184">
            <v>0</v>
          </cell>
        </row>
        <row r="9185">
          <cell r="D9185" t="str">
            <v>Yelm0</v>
          </cell>
          <cell r="E9185">
            <v>0</v>
          </cell>
        </row>
        <row r="9186">
          <cell r="D9186" t="str">
            <v>Yelm0</v>
          </cell>
          <cell r="E9186">
            <v>0</v>
          </cell>
        </row>
        <row r="9187">
          <cell r="D9187" t="str">
            <v>Yelm0</v>
          </cell>
          <cell r="E9187">
            <v>0</v>
          </cell>
        </row>
        <row r="9188">
          <cell r="D9188" t="str">
            <v>Yelm0</v>
          </cell>
          <cell r="E9188">
            <v>0</v>
          </cell>
        </row>
        <row r="9189">
          <cell r="D9189" t="str">
            <v>Yelm0</v>
          </cell>
          <cell r="E9189">
            <v>0</v>
          </cell>
        </row>
        <row r="9190">
          <cell r="D9190" t="str">
            <v>Yelm0</v>
          </cell>
          <cell r="E9190">
            <v>0</v>
          </cell>
        </row>
        <row r="9191">
          <cell r="D9191" t="str">
            <v>Yelm0</v>
          </cell>
          <cell r="E9191">
            <v>0</v>
          </cell>
        </row>
        <row r="9192">
          <cell r="D9192" t="str">
            <v>Yelm0</v>
          </cell>
          <cell r="E9192">
            <v>0</v>
          </cell>
        </row>
        <row r="9193">
          <cell r="D9193" t="str">
            <v>Yelm0</v>
          </cell>
          <cell r="E9193">
            <v>0</v>
          </cell>
        </row>
        <row r="9194">
          <cell r="D9194" t="str">
            <v>Yelm0</v>
          </cell>
          <cell r="E9194">
            <v>0</v>
          </cell>
        </row>
        <row r="9195">
          <cell r="D9195" t="str">
            <v>Yelm0</v>
          </cell>
          <cell r="E9195">
            <v>0</v>
          </cell>
        </row>
        <row r="9196">
          <cell r="D9196" t="str">
            <v>Yelm0</v>
          </cell>
          <cell r="E9196">
            <v>0</v>
          </cell>
        </row>
        <row r="9197">
          <cell r="D9197" t="str">
            <v>Yelm0</v>
          </cell>
          <cell r="E9197">
            <v>0</v>
          </cell>
        </row>
        <row r="9198">
          <cell r="D9198" t="str">
            <v>Yelm0</v>
          </cell>
          <cell r="E9198">
            <v>0</v>
          </cell>
        </row>
        <row r="9199">
          <cell r="D9199" t="str">
            <v>Yelm0</v>
          </cell>
          <cell r="E9199">
            <v>0</v>
          </cell>
        </row>
        <row r="9200">
          <cell r="D9200" t="str">
            <v>Yelm0</v>
          </cell>
          <cell r="E9200">
            <v>0</v>
          </cell>
        </row>
        <row r="9201">
          <cell r="D9201" t="str">
            <v>Yelm0</v>
          </cell>
          <cell r="E9201">
            <v>0</v>
          </cell>
        </row>
        <row r="9202">
          <cell r="D9202" t="str">
            <v>Yelm0</v>
          </cell>
          <cell r="E9202">
            <v>0</v>
          </cell>
        </row>
        <row r="9203">
          <cell r="D9203" t="str">
            <v>Yelm0</v>
          </cell>
          <cell r="E9203">
            <v>0</v>
          </cell>
        </row>
        <row r="9204">
          <cell r="D9204" t="str">
            <v>Yelm0</v>
          </cell>
          <cell r="E9204">
            <v>0</v>
          </cell>
        </row>
        <row r="9205">
          <cell r="D9205" t="str">
            <v>Yelm0</v>
          </cell>
          <cell r="E9205">
            <v>0</v>
          </cell>
        </row>
        <row r="9206">
          <cell r="D9206" t="str">
            <v>Yelm0</v>
          </cell>
          <cell r="E9206">
            <v>0</v>
          </cell>
        </row>
        <row r="9207">
          <cell r="D9207" t="str">
            <v>Yelm0</v>
          </cell>
          <cell r="E9207">
            <v>0</v>
          </cell>
        </row>
        <row r="9208">
          <cell r="D9208" t="str">
            <v>Yelm0</v>
          </cell>
          <cell r="E9208">
            <v>0</v>
          </cell>
        </row>
        <row r="9209">
          <cell r="D9209" t="str">
            <v>Yelm0</v>
          </cell>
          <cell r="E9209">
            <v>0</v>
          </cell>
        </row>
        <row r="9210">
          <cell r="D9210" t="str">
            <v>Yelm0</v>
          </cell>
          <cell r="E9210">
            <v>0</v>
          </cell>
        </row>
        <row r="9211">
          <cell r="D9211" t="str">
            <v>Yelm0</v>
          </cell>
          <cell r="E9211">
            <v>0</v>
          </cell>
        </row>
        <row r="9212">
          <cell r="D9212" t="str">
            <v>Yelm0</v>
          </cell>
          <cell r="E9212">
            <v>0</v>
          </cell>
        </row>
        <row r="9213">
          <cell r="D9213" t="str">
            <v>Yelm0</v>
          </cell>
          <cell r="E9213">
            <v>0</v>
          </cell>
        </row>
        <row r="9214">
          <cell r="D9214" t="str">
            <v>Yelm0</v>
          </cell>
          <cell r="E9214">
            <v>0</v>
          </cell>
        </row>
        <row r="9215">
          <cell r="D9215" t="str">
            <v>Yelm0</v>
          </cell>
          <cell r="E9215">
            <v>0</v>
          </cell>
        </row>
        <row r="9216">
          <cell r="D9216" t="str">
            <v>Yelm0</v>
          </cell>
          <cell r="E9216">
            <v>0</v>
          </cell>
        </row>
        <row r="9217">
          <cell r="D9217" t="str">
            <v>Yelm0</v>
          </cell>
          <cell r="E9217">
            <v>0</v>
          </cell>
        </row>
        <row r="9218">
          <cell r="D9218" t="str">
            <v>Yelm0</v>
          </cell>
          <cell r="E9218">
            <v>0</v>
          </cell>
        </row>
        <row r="9219">
          <cell r="D9219" t="str">
            <v>Yelm0</v>
          </cell>
          <cell r="E9219">
            <v>0</v>
          </cell>
        </row>
        <row r="9220">
          <cell r="D9220" t="str">
            <v>Yelm0</v>
          </cell>
          <cell r="E9220">
            <v>0</v>
          </cell>
        </row>
        <row r="9221">
          <cell r="D9221" t="str">
            <v>Yelm0</v>
          </cell>
          <cell r="E9221">
            <v>0</v>
          </cell>
        </row>
        <row r="9222">
          <cell r="D9222" t="str">
            <v>Yelm0</v>
          </cell>
          <cell r="E9222">
            <v>0</v>
          </cell>
        </row>
        <row r="9223">
          <cell r="D9223" t="str">
            <v>Yelm0</v>
          </cell>
          <cell r="E9223">
            <v>0</v>
          </cell>
        </row>
        <row r="9224">
          <cell r="D9224" t="str">
            <v>Yelm0</v>
          </cell>
          <cell r="E9224">
            <v>0</v>
          </cell>
        </row>
        <row r="9225">
          <cell r="D9225" t="str">
            <v>Yelm0</v>
          </cell>
          <cell r="E9225">
            <v>0</v>
          </cell>
        </row>
        <row r="9226">
          <cell r="D9226" t="str">
            <v>Yelm0</v>
          </cell>
          <cell r="E9226">
            <v>0</v>
          </cell>
        </row>
        <row r="9227">
          <cell r="D9227" t="str">
            <v>Yelm0</v>
          </cell>
          <cell r="E9227">
            <v>0</v>
          </cell>
        </row>
        <row r="9228">
          <cell r="D9228" t="str">
            <v>Yelm0</v>
          </cell>
          <cell r="E9228">
            <v>0</v>
          </cell>
        </row>
        <row r="9229">
          <cell r="D9229" t="str">
            <v>Yelm0</v>
          </cell>
          <cell r="E9229">
            <v>0</v>
          </cell>
        </row>
        <row r="9230">
          <cell r="D9230" t="str">
            <v>Yelm0</v>
          </cell>
          <cell r="E9230">
            <v>0</v>
          </cell>
        </row>
        <row r="9231">
          <cell r="D9231" t="str">
            <v>Yelm0</v>
          </cell>
          <cell r="E9231">
            <v>0</v>
          </cell>
        </row>
        <row r="9232">
          <cell r="D9232" t="str">
            <v>Yelm0</v>
          </cell>
          <cell r="E9232">
            <v>0</v>
          </cell>
        </row>
        <row r="9233">
          <cell r="D9233" t="str">
            <v>Yelm0</v>
          </cell>
          <cell r="E9233">
            <v>0</v>
          </cell>
        </row>
        <row r="9234">
          <cell r="D9234" t="str">
            <v>Yelm0</v>
          </cell>
          <cell r="E9234">
            <v>0</v>
          </cell>
        </row>
        <row r="9235">
          <cell r="D9235" t="str">
            <v>Yelm0</v>
          </cell>
          <cell r="E9235">
            <v>0</v>
          </cell>
        </row>
        <row r="9236">
          <cell r="D9236" t="str">
            <v>Yelm0</v>
          </cell>
          <cell r="E9236">
            <v>0</v>
          </cell>
        </row>
        <row r="9237">
          <cell r="D9237" t="str">
            <v>Yelm0</v>
          </cell>
          <cell r="E9237">
            <v>0</v>
          </cell>
        </row>
        <row r="9238">
          <cell r="D9238" t="str">
            <v>Yelm0</v>
          </cell>
          <cell r="E9238">
            <v>0</v>
          </cell>
        </row>
        <row r="9239">
          <cell r="D9239" t="str">
            <v>Yelm0</v>
          </cell>
          <cell r="E9239">
            <v>0</v>
          </cell>
        </row>
        <row r="9240">
          <cell r="D9240" t="str">
            <v>Yelm0</v>
          </cell>
          <cell r="E9240">
            <v>0</v>
          </cell>
        </row>
        <row r="9241">
          <cell r="D9241" t="str">
            <v>Yelm0</v>
          </cell>
          <cell r="E9241">
            <v>0</v>
          </cell>
        </row>
        <row r="9242">
          <cell r="D9242" t="str">
            <v>Yelm0</v>
          </cell>
          <cell r="E9242">
            <v>0</v>
          </cell>
        </row>
        <row r="9243">
          <cell r="D9243" t="str">
            <v>Yelm0</v>
          </cell>
          <cell r="E9243">
            <v>0</v>
          </cell>
        </row>
        <row r="9244">
          <cell r="D9244" t="str">
            <v>Yelm0</v>
          </cell>
          <cell r="E9244">
            <v>0</v>
          </cell>
        </row>
        <row r="9245">
          <cell r="D9245" t="str">
            <v>Yelm0</v>
          </cell>
          <cell r="E9245">
            <v>0</v>
          </cell>
        </row>
        <row r="9246">
          <cell r="D9246" t="str">
            <v>Yelm0</v>
          </cell>
          <cell r="E9246">
            <v>0</v>
          </cell>
        </row>
        <row r="9247">
          <cell r="D9247" t="str">
            <v>Yelm0</v>
          </cell>
          <cell r="E9247">
            <v>0</v>
          </cell>
        </row>
        <row r="9248">
          <cell r="D9248" t="str">
            <v>Yelm0</v>
          </cell>
          <cell r="E9248">
            <v>0</v>
          </cell>
        </row>
        <row r="9249">
          <cell r="D9249" t="str">
            <v>Yelm0</v>
          </cell>
          <cell r="E9249">
            <v>0</v>
          </cell>
        </row>
        <row r="9250">
          <cell r="D9250" t="str">
            <v>Yelm0</v>
          </cell>
          <cell r="E9250">
            <v>0</v>
          </cell>
        </row>
        <row r="9251">
          <cell r="D9251" t="str">
            <v>Yelm0</v>
          </cell>
          <cell r="E9251">
            <v>0</v>
          </cell>
        </row>
        <row r="9252">
          <cell r="D9252" t="str">
            <v>Yelm0</v>
          </cell>
          <cell r="E9252">
            <v>0</v>
          </cell>
        </row>
        <row r="9253">
          <cell r="D9253" t="str">
            <v>Yelm0</v>
          </cell>
          <cell r="E9253">
            <v>0</v>
          </cell>
        </row>
        <row r="9254">
          <cell r="D9254" t="str">
            <v>Yelm0</v>
          </cell>
          <cell r="E9254">
            <v>0</v>
          </cell>
        </row>
        <row r="9255">
          <cell r="D9255" t="str">
            <v>Yelm0</v>
          </cell>
          <cell r="E9255">
            <v>0</v>
          </cell>
        </row>
        <row r="9256">
          <cell r="D9256" t="str">
            <v>Yelm0</v>
          </cell>
          <cell r="E9256">
            <v>0</v>
          </cell>
        </row>
        <row r="9257">
          <cell r="D9257" t="str">
            <v>Yelm0</v>
          </cell>
          <cell r="E9257">
            <v>0</v>
          </cell>
        </row>
        <row r="9258">
          <cell r="D9258" t="str">
            <v>Yelm0</v>
          </cell>
          <cell r="E9258">
            <v>0</v>
          </cell>
        </row>
        <row r="9259">
          <cell r="D9259" t="str">
            <v>Yelm0</v>
          </cell>
          <cell r="E9259">
            <v>0</v>
          </cell>
        </row>
        <row r="9260">
          <cell r="D9260" t="str">
            <v>Yelm0</v>
          </cell>
          <cell r="E9260">
            <v>0</v>
          </cell>
        </row>
        <row r="9261">
          <cell r="D9261" t="str">
            <v>Yelm0</v>
          </cell>
          <cell r="E9261">
            <v>0</v>
          </cell>
        </row>
        <row r="9262">
          <cell r="D9262" t="str">
            <v>Yelm0</v>
          </cell>
          <cell r="E9262">
            <v>0</v>
          </cell>
        </row>
        <row r="9263">
          <cell r="D9263" t="str">
            <v>Yelm0</v>
          </cell>
          <cell r="E9263">
            <v>0</v>
          </cell>
        </row>
        <row r="9264">
          <cell r="D9264" t="str">
            <v>Yelm0</v>
          </cell>
          <cell r="E9264">
            <v>0</v>
          </cell>
        </row>
        <row r="9265">
          <cell r="D9265" t="str">
            <v>Yelm0</v>
          </cell>
          <cell r="E9265">
            <v>0</v>
          </cell>
        </row>
        <row r="9266">
          <cell r="D9266" t="str">
            <v>Yelm0</v>
          </cell>
          <cell r="E9266">
            <v>0</v>
          </cell>
        </row>
        <row r="9267">
          <cell r="D9267" t="str">
            <v>Yelm0</v>
          </cell>
          <cell r="E9267">
            <v>0</v>
          </cell>
        </row>
        <row r="9268">
          <cell r="D9268" t="str">
            <v>Yelm0</v>
          </cell>
          <cell r="E9268">
            <v>0</v>
          </cell>
        </row>
        <row r="9269">
          <cell r="D9269" t="str">
            <v>Yelm0</v>
          </cell>
          <cell r="E9269">
            <v>0</v>
          </cell>
        </row>
        <row r="9270">
          <cell r="D9270" t="str">
            <v>Yelm0</v>
          </cell>
          <cell r="E9270">
            <v>0</v>
          </cell>
        </row>
        <row r="9271">
          <cell r="D9271" t="str">
            <v>Yelm0</v>
          </cell>
          <cell r="E9271">
            <v>0</v>
          </cell>
        </row>
        <row r="9272">
          <cell r="D9272" t="str">
            <v>Yelm0</v>
          </cell>
          <cell r="E9272">
            <v>0</v>
          </cell>
        </row>
        <row r="9273">
          <cell r="D9273" t="str">
            <v>Yelm0</v>
          </cell>
          <cell r="E9273">
            <v>0</v>
          </cell>
        </row>
        <row r="9274">
          <cell r="D9274" t="str">
            <v>Yelm0</v>
          </cell>
          <cell r="E9274">
            <v>0</v>
          </cell>
        </row>
        <row r="9275">
          <cell r="D9275" t="str">
            <v>Yelm0</v>
          </cell>
          <cell r="E9275">
            <v>0</v>
          </cell>
        </row>
        <row r="9276">
          <cell r="D9276" t="str">
            <v>Yelm0</v>
          </cell>
          <cell r="E9276">
            <v>0</v>
          </cell>
        </row>
        <row r="9277">
          <cell r="D9277" t="str">
            <v>Yelm0</v>
          </cell>
          <cell r="E9277">
            <v>0</v>
          </cell>
        </row>
        <row r="9278">
          <cell r="D9278" t="str">
            <v>Yelm0</v>
          </cell>
          <cell r="E9278">
            <v>0</v>
          </cell>
        </row>
        <row r="9279">
          <cell r="D9279" t="str">
            <v>Yelm0</v>
          </cell>
          <cell r="E9279">
            <v>0</v>
          </cell>
        </row>
        <row r="9280">
          <cell r="D9280" t="str">
            <v>Yelm0</v>
          </cell>
          <cell r="E9280">
            <v>0</v>
          </cell>
        </row>
        <row r="9281">
          <cell r="D9281" t="str">
            <v>Yelm0</v>
          </cell>
          <cell r="E9281">
            <v>0</v>
          </cell>
        </row>
        <row r="9282">
          <cell r="D9282" t="str">
            <v>Yelm0</v>
          </cell>
          <cell r="E9282">
            <v>0</v>
          </cell>
        </row>
        <row r="9283">
          <cell r="D9283" t="str">
            <v>Yelm0</v>
          </cell>
          <cell r="E9283">
            <v>0</v>
          </cell>
        </row>
        <row r="9284">
          <cell r="D9284" t="str">
            <v>Yelm0</v>
          </cell>
          <cell r="E9284">
            <v>0</v>
          </cell>
        </row>
        <row r="9285">
          <cell r="D9285" t="str">
            <v>Yelm0</v>
          </cell>
          <cell r="E9285">
            <v>0</v>
          </cell>
        </row>
        <row r="9286">
          <cell r="D9286" t="str">
            <v>Yelm0</v>
          </cell>
          <cell r="E9286">
            <v>0</v>
          </cell>
        </row>
        <row r="9287">
          <cell r="D9287" t="str">
            <v>Yelm0</v>
          </cell>
          <cell r="E9287">
            <v>0</v>
          </cell>
        </row>
        <row r="9288">
          <cell r="D9288" t="str">
            <v>Yelm0</v>
          </cell>
          <cell r="E9288">
            <v>0</v>
          </cell>
        </row>
        <row r="9289">
          <cell r="D9289" t="str">
            <v>Yelm0</v>
          </cell>
          <cell r="E9289">
            <v>0</v>
          </cell>
        </row>
        <row r="9290">
          <cell r="D9290" t="str">
            <v>Yelm0</v>
          </cell>
          <cell r="E9290">
            <v>0</v>
          </cell>
        </row>
        <row r="9291">
          <cell r="D9291" t="str">
            <v>Yelm0</v>
          </cell>
          <cell r="E9291">
            <v>0</v>
          </cell>
        </row>
        <row r="9292">
          <cell r="D9292" t="str">
            <v>Yelm0</v>
          </cell>
          <cell r="E9292">
            <v>0</v>
          </cell>
        </row>
        <row r="9293">
          <cell r="D9293" t="str">
            <v>Yelm0</v>
          </cell>
          <cell r="E9293">
            <v>0</v>
          </cell>
        </row>
        <row r="9294">
          <cell r="D9294" t="str">
            <v>Yelm0</v>
          </cell>
          <cell r="E9294">
            <v>0</v>
          </cell>
        </row>
        <row r="9295">
          <cell r="D9295" t="str">
            <v>Yelm0</v>
          </cell>
          <cell r="E9295">
            <v>0</v>
          </cell>
        </row>
        <row r="9296">
          <cell r="D9296" t="str">
            <v>Yelm0</v>
          </cell>
          <cell r="E9296">
            <v>0</v>
          </cell>
        </row>
        <row r="9297">
          <cell r="D9297" t="str">
            <v>Yelm0</v>
          </cell>
          <cell r="E9297">
            <v>0</v>
          </cell>
        </row>
        <row r="9298">
          <cell r="D9298" t="str">
            <v>Yelm0</v>
          </cell>
          <cell r="E9298">
            <v>0</v>
          </cell>
        </row>
        <row r="9299">
          <cell r="D9299" t="str">
            <v>Yelm0</v>
          </cell>
          <cell r="E9299">
            <v>0</v>
          </cell>
        </row>
        <row r="9300">
          <cell r="D9300" t="str">
            <v>Yelm0</v>
          </cell>
          <cell r="E9300">
            <v>0</v>
          </cell>
        </row>
        <row r="9301">
          <cell r="D9301" t="str">
            <v>Yelm0</v>
          </cell>
          <cell r="E9301">
            <v>0</v>
          </cell>
        </row>
        <row r="9302">
          <cell r="D9302" t="str">
            <v>Yelm0</v>
          </cell>
          <cell r="E9302">
            <v>0</v>
          </cell>
        </row>
        <row r="9303">
          <cell r="D9303" t="str">
            <v>Yelm0</v>
          </cell>
          <cell r="E9303">
            <v>0</v>
          </cell>
        </row>
        <row r="9304">
          <cell r="D9304" t="str">
            <v>Yelm0</v>
          </cell>
          <cell r="E9304">
            <v>0</v>
          </cell>
        </row>
        <row r="9305">
          <cell r="D9305" t="str">
            <v>Yelm0</v>
          </cell>
          <cell r="E9305">
            <v>0</v>
          </cell>
        </row>
        <row r="9306">
          <cell r="D9306" t="str">
            <v>Yelm0</v>
          </cell>
          <cell r="E9306">
            <v>0</v>
          </cell>
        </row>
        <row r="9307">
          <cell r="D9307" t="str">
            <v>Yelm0</v>
          </cell>
          <cell r="E9307">
            <v>0</v>
          </cell>
        </row>
        <row r="9308">
          <cell r="D9308" t="str">
            <v>Yelm0</v>
          </cell>
          <cell r="E9308">
            <v>0</v>
          </cell>
        </row>
        <row r="9309">
          <cell r="D9309" t="str">
            <v>Yelm0</v>
          </cell>
          <cell r="E9309">
            <v>0</v>
          </cell>
        </row>
        <row r="9310">
          <cell r="D9310" t="str">
            <v>Yelm0</v>
          </cell>
          <cell r="E9310">
            <v>0</v>
          </cell>
        </row>
        <row r="9311">
          <cell r="D9311" t="str">
            <v>Yelm0</v>
          </cell>
          <cell r="E9311">
            <v>0</v>
          </cell>
        </row>
        <row r="9312">
          <cell r="D9312" t="str">
            <v>Yelm0</v>
          </cell>
          <cell r="E9312">
            <v>0</v>
          </cell>
        </row>
        <row r="9313">
          <cell r="D9313" t="str">
            <v>Yelm0</v>
          </cell>
          <cell r="E9313">
            <v>0</v>
          </cell>
        </row>
        <row r="9314">
          <cell r="D9314" t="str">
            <v>Yelm0</v>
          </cell>
          <cell r="E9314">
            <v>0</v>
          </cell>
        </row>
        <row r="9315">
          <cell r="D9315" t="str">
            <v>Yelm0</v>
          </cell>
          <cell r="E9315">
            <v>0</v>
          </cell>
        </row>
        <row r="9316">
          <cell r="D9316" t="str">
            <v>Yelm0</v>
          </cell>
          <cell r="E9316">
            <v>0</v>
          </cell>
        </row>
        <row r="9317">
          <cell r="D9317" t="str">
            <v>Yelm0</v>
          </cell>
          <cell r="E9317">
            <v>0</v>
          </cell>
        </row>
        <row r="9318">
          <cell r="D9318" t="str">
            <v>Yelm0</v>
          </cell>
          <cell r="E9318">
            <v>0</v>
          </cell>
        </row>
        <row r="9319">
          <cell r="D9319" t="str">
            <v>Yelm0</v>
          </cell>
          <cell r="E9319">
            <v>0</v>
          </cell>
        </row>
        <row r="9320">
          <cell r="D9320" t="str">
            <v>Yelm0</v>
          </cell>
          <cell r="E9320">
            <v>0</v>
          </cell>
        </row>
        <row r="9321">
          <cell r="D9321" t="str">
            <v>Yelm0</v>
          </cell>
          <cell r="E9321">
            <v>0</v>
          </cell>
        </row>
        <row r="9322">
          <cell r="D9322" t="str">
            <v>Yelm0</v>
          </cell>
          <cell r="E9322">
            <v>0</v>
          </cell>
        </row>
        <row r="9323">
          <cell r="D9323" t="str">
            <v>Yelm0</v>
          </cell>
          <cell r="E9323">
            <v>0</v>
          </cell>
        </row>
        <row r="9324">
          <cell r="D9324" t="str">
            <v>Yelm0</v>
          </cell>
          <cell r="E9324">
            <v>0</v>
          </cell>
        </row>
        <row r="9325">
          <cell r="D9325" t="str">
            <v>Yelm0</v>
          </cell>
          <cell r="E9325">
            <v>0</v>
          </cell>
        </row>
        <row r="9326">
          <cell r="D9326" t="str">
            <v>Yelm0</v>
          </cell>
          <cell r="E9326">
            <v>0</v>
          </cell>
        </row>
        <row r="9327">
          <cell r="D9327" t="str">
            <v>Yelm0</v>
          </cell>
          <cell r="E9327">
            <v>0</v>
          </cell>
        </row>
        <row r="9328">
          <cell r="D9328" t="str">
            <v>Yelm0</v>
          </cell>
          <cell r="E9328">
            <v>0</v>
          </cell>
        </row>
        <row r="9329">
          <cell r="D9329" t="str">
            <v>Yelm0</v>
          </cell>
          <cell r="E9329">
            <v>0</v>
          </cell>
        </row>
        <row r="9330">
          <cell r="D9330" t="str">
            <v>Yelm0</v>
          </cell>
          <cell r="E9330">
            <v>0</v>
          </cell>
        </row>
        <row r="9331">
          <cell r="D9331" t="str">
            <v>Yelm0</v>
          </cell>
          <cell r="E9331">
            <v>0</v>
          </cell>
        </row>
        <row r="9332">
          <cell r="D9332" t="str">
            <v>Yelm0</v>
          </cell>
          <cell r="E9332">
            <v>0</v>
          </cell>
        </row>
        <row r="9333">
          <cell r="D9333" t="str">
            <v>Yelm0</v>
          </cell>
          <cell r="E9333">
            <v>0</v>
          </cell>
        </row>
        <row r="9334">
          <cell r="D9334" t="str">
            <v>Yelm0</v>
          </cell>
          <cell r="E9334">
            <v>0</v>
          </cell>
        </row>
        <row r="9335">
          <cell r="D9335" t="str">
            <v>Yelm0</v>
          </cell>
          <cell r="E9335">
            <v>0</v>
          </cell>
        </row>
        <row r="9336">
          <cell r="D9336" t="str">
            <v>Yelm0</v>
          </cell>
          <cell r="E9336">
            <v>0</v>
          </cell>
        </row>
        <row r="9337">
          <cell r="D9337" t="str">
            <v>Yelm0</v>
          </cell>
          <cell r="E9337">
            <v>0</v>
          </cell>
        </row>
        <row r="9338">
          <cell r="D9338" t="str">
            <v>Yelm0</v>
          </cell>
          <cell r="E9338">
            <v>0</v>
          </cell>
        </row>
        <row r="9339">
          <cell r="D9339" t="str">
            <v>Yelm0</v>
          </cell>
          <cell r="E9339">
            <v>0</v>
          </cell>
        </row>
        <row r="9340">
          <cell r="D9340" t="str">
            <v>Yelm0</v>
          </cell>
          <cell r="E9340">
            <v>0</v>
          </cell>
        </row>
        <row r="9341">
          <cell r="D9341" t="str">
            <v>Yelm0</v>
          </cell>
          <cell r="E9341">
            <v>0</v>
          </cell>
        </row>
        <row r="9342">
          <cell r="D9342" t="str">
            <v>Yelm0</v>
          </cell>
          <cell r="E9342">
            <v>0</v>
          </cell>
        </row>
        <row r="9343">
          <cell r="D9343" t="str">
            <v>Yelm0</v>
          </cell>
          <cell r="E9343">
            <v>0</v>
          </cell>
        </row>
        <row r="9344">
          <cell r="D9344" t="str">
            <v>Yelm0</v>
          </cell>
          <cell r="E9344">
            <v>0</v>
          </cell>
        </row>
        <row r="9345">
          <cell r="D9345" t="str">
            <v>Yelm0</v>
          </cell>
          <cell r="E9345">
            <v>0</v>
          </cell>
        </row>
        <row r="9346">
          <cell r="D9346" t="str">
            <v>Yelm0</v>
          </cell>
          <cell r="E9346">
            <v>0</v>
          </cell>
        </row>
        <row r="9347">
          <cell r="D9347" t="str">
            <v>Yelm0</v>
          </cell>
          <cell r="E9347">
            <v>0</v>
          </cell>
        </row>
        <row r="9348">
          <cell r="D9348" t="str">
            <v>Yelm0</v>
          </cell>
          <cell r="E9348">
            <v>0</v>
          </cell>
        </row>
        <row r="9349">
          <cell r="D9349" t="str">
            <v>Yelm0</v>
          </cell>
          <cell r="E9349">
            <v>0</v>
          </cell>
        </row>
        <row r="9350">
          <cell r="D9350" t="str">
            <v>Yelm0</v>
          </cell>
          <cell r="E9350">
            <v>0</v>
          </cell>
        </row>
        <row r="9351">
          <cell r="D9351" t="str">
            <v>Yelm0</v>
          </cell>
          <cell r="E9351">
            <v>0</v>
          </cell>
        </row>
        <row r="9352">
          <cell r="D9352" t="str">
            <v>Yelm0</v>
          </cell>
          <cell r="E9352">
            <v>0</v>
          </cell>
        </row>
        <row r="9353">
          <cell r="D9353" t="str">
            <v>Yelm0</v>
          </cell>
          <cell r="E9353">
            <v>0</v>
          </cell>
        </row>
        <row r="9354">
          <cell r="D9354" t="str">
            <v>Yelm0</v>
          </cell>
          <cell r="E9354">
            <v>0</v>
          </cell>
        </row>
        <row r="9355">
          <cell r="D9355" t="str">
            <v>Yelm0</v>
          </cell>
          <cell r="E9355">
            <v>0</v>
          </cell>
        </row>
        <row r="9356">
          <cell r="D9356" t="str">
            <v>Yelm0</v>
          </cell>
          <cell r="E9356">
            <v>0</v>
          </cell>
        </row>
        <row r="9357">
          <cell r="D9357" t="str">
            <v>Yelm0</v>
          </cell>
          <cell r="E9357">
            <v>0</v>
          </cell>
        </row>
        <row r="9358">
          <cell r="D9358" t="str">
            <v>Yelm0</v>
          </cell>
          <cell r="E9358">
            <v>0</v>
          </cell>
        </row>
        <row r="9359">
          <cell r="D9359" t="str">
            <v>Yelm0</v>
          </cell>
          <cell r="E9359">
            <v>0</v>
          </cell>
        </row>
        <row r="9360">
          <cell r="D9360" t="str">
            <v>Yelm0</v>
          </cell>
          <cell r="E9360">
            <v>0</v>
          </cell>
        </row>
        <row r="9361">
          <cell r="D9361" t="str">
            <v>Yelm0</v>
          </cell>
          <cell r="E9361">
            <v>0</v>
          </cell>
        </row>
        <row r="9362">
          <cell r="D9362" t="str">
            <v>Yelm0</v>
          </cell>
          <cell r="E9362">
            <v>0</v>
          </cell>
        </row>
        <row r="9363">
          <cell r="D9363" t="str">
            <v>Yelm0</v>
          </cell>
          <cell r="E9363">
            <v>0</v>
          </cell>
        </row>
        <row r="9364">
          <cell r="D9364" t="str">
            <v>Yelm0</v>
          </cell>
          <cell r="E9364">
            <v>0</v>
          </cell>
        </row>
        <row r="9365">
          <cell r="D9365" t="str">
            <v>Yelm0</v>
          </cell>
          <cell r="E9365">
            <v>0</v>
          </cell>
        </row>
        <row r="9366">
          <cell r="D9366" t="str">
            <v>Yelm0</v>
          </cell>
          <cell r="E9366">
            <v>0</v>
          </cell>
        </row>
        <row r="9367">
          <cell r="D9367" t="str">
            <v>Yelm0</v>
          </cell>
          <cell r="E9367">
            <v>0</v>
          </cell>
        </row>
        <row r="9368">
          <cell r="D9368" t="str">
            <v>Yelm0</v>
          </cell>
          <cell r="E9368">
            <v>0</v>
          </cell>
        </row>
        <row r="9369">
          <cell r="D9369" t="str">
            <v>Yelm0</v>
          </cell>
          <cell r="E9369">
            <v>0</v>
          </cell>
        </row>
        <row r="9370">
          <cell r="D9370" t="str">
            <v>Yelm0</v>
          </cell>
          <cell r="E9370">
            <v>0</v>
          </cell>
        </row>
        <row r="9371">
          <cell r="D9371" t="str">
            <v>Yelm0</v>
          </cell>
          <cell r="E9371">
            <v>0</v>
          </cell>
        </row>
        <row r="9372">
          <cell r="D9372" t="str">
            <v>Yelm0</v>
          </cell>
          <cell r="E9372">
            <v>0</v>
          </cell>
        </row>
        <row r="9373">
          <cell r="D9373" t="str">
            <v>Yelm0</v>
          </cell>
          <cell r="E9373">
            <v>0</v>
          </cell>
        </row>
        <row r="9374">
          <cell r="D9374" t="str">
            <v>Yelm0</v>
          </cell>
          <cell r="E9374">
            <v>0</v>
          </cell>
        </row>
        <row r="9375">
          <cell r="D9375" t="str">
            <v>Yelm0</v>
          </cell>
          <cell r="E9375">
            <v>0</v>
          </cell>
        </row>
        <row r="9376">
          <cell r="D9376" t="str">
            <v>Yelm0</v>
          </cell>
          <cell r="E9376">
            <v>0</v>
          </cell>
        </row>
        <row r="9377">
          <cell r="D9377" t="str">
            <v>Yelm0</v>
          </cell>
          <cell r="E9377">
            <v>0</v>
          </cell>
        </row>
        <row r="9378">
          <cell r="D9378" t="str">
            <v>Yelm0</v>
          </cell>
          <cell r="E9378">
            <v>0</v>
          </cell>
        </row>
        <row r="9379">
          <cell r="D9379" t="str">
            <v>Yelm0</v>
          </cell>
          <cell r="E9379">
            <v>0</v>
          </cell>
        </row>
        <row r="9380">
          <cell r="D9380" t="str">
            <v>Yelm0</v>
          </cell>
          <cell r="E9380">
            <v>0</v>
          </cell>
        </row>
        <row r="9381">
          <cell r="D9381" t="str">
            <v>Yelm0</v>
          </cell>
          <cell r="E9381">
            <v>0</v>
          </cell>
        </row>
        <row r="9382">
          <cell r="D9382" t="str">
            <v>Yelm0</v>
          </cell>
          <cell r="E9382">
            <v>0</v>
          </cell>
        </row>
        <row r="9383">
          <cell r="D9383" t="str">
            <v>Yelm0</v>
          </cell>
          <cell r="E9383">
            <v>0</v>
          </cell>
        </row>
        <row r="9384">
          <cell r="D9384" t="str">
            <v>Yelm0</v>
          </cell>
          <cell r="E9384">
            <v>0</v>
          </cell>
        </row>
        <row r="9385">
          <cell r="D9385" t="str">
            <v>Yelm0</v>
          </cell>
          <cell r="E9385">
            <v>0</v>
          </cell>
        </row>
        <row r="9386">
          <cell r="D9386" t="str">
            <v>Yelm0</v>
          </cell>
          <cell r="E9386">
            <v>0</v>
          </cell>
        </row>
        <row r="9387">
          <cell r="D9387" t="str">
            <v>Yelm0</v>
          </cell>
          <cell r="E9387">
            <v>0</v>
          </cell>
        </row>
        <row r="9388">
          <cell r="D9388" t="str">
            <v>Yelm0</v>
          </cell>
          <cell r="E9388">
            <v>0</v>
          </cell>
        </row>
        <row r="9389">
          <cell r="D9389" t="str">
            <v>Yelm0</v>
          </cell>
          <cell r="E9389">
            <v>0</v>
          </cell>
        </row>
        <row r="9390">
          <cell r="D9390" t="str">
            <v>Yelm0</v>
          </cell>
          <cell r="E9390">
            <v>0</v>
          </cell>
        </row>
        <row r="9391">
          <cell r="D9391" t="str">
            <v>Yelm0</v>
          </cell>
          <cell r="E9391">
            <v>0</v>
          </cell>
        </row>
        <row r="9392">
          <cell r="D9392" t="str">
            <v>Yelm0</v>
          </cell>
          <cell r="E9392">
            <v>0</v>
          </cell>
        </row>
        <row r="9393">
          <cell r="D9393" t="str">
            <v>Yelm0</v>
          </cell>
          <cell r="E9393">
            <v>0</v>
          </cell>
        </row>
        <row r="9394">
          <cell r="D9394" t="str">
            <v>Yelm0</v>
          </cell>
          <cell r="E9394">
            <v>0</v>
          </cell>
        </row>
        <row r="9395">
          <cell r="D9395" t="str">
            <v>Yelm0</v>
          </cell>
          <cell r="E9395">
            <v>0</v>
          </cell>
        </row>
        <row r="9396">
          <cell r="D9396" t="str">
            <v>Yelm0</v>
          </cell>
          <cell r="E9396">
            <v>0</v>
          </cell>
        </row>
        <row r="9397">
          <cell r="D9397" t="str">
            <v>Yelm0</v>
          </cell>
          <cell r="E9397">
            <v>0</v>
          </cell>
        </row>
        <row r="9398">
          <cell r="D9398" t="str">
            <v>Yelm0</v>
          </cell>
          <cell r="E9398">
            <v>0</v>
          </cell>
        </row>
        <row r="9399">
          <cell r="D9399" t="str">
            <v>Yelm0</v>
          </cell>
          <cell r="E9399">
            <v>0</v>
          </cell>
        </row>
        <row r="9400">
          <cell r="D9400" t="str">
            <v>Yelm0</v>
          </cell>
          <cell r="E9400">
            <v>0</v>
          </cell>
        </row>
        <row r="9401">
          <cell r="D9401" t="str">
            <v>Yelm0</v>
          </cell>
          <cell r="E9401">
            <v>0</v>
          </cell>
        </row>
        <row r="9402">
          <cell r="D9402" t="str">
            <v>Yelm0</v>
          </cell>
          <cell r="E9402">
            <v>0</v>
          </cell>
        </row>
        <row r="9403">
          <cell r="D9403" t="str">
            <v>Yelm0</v>
          </cell>
          <cell r="E9403">
            <v>0</v>
          </cell>
        </row>
        <row r="9404">
          <cell r="D9404" t="str">
            <v>Yelm0</v>
          </cell>
          <cell r="E9404">
            <v>0</v>
          </cell>
        </row>
        <row r="9405">
          <cell r="D9405" t="str">
            <v>Yelm0</v>
          </cell>
          <cell r="E9405">
            <v>0</v>
          </cell>
        </row>
        <row r="9406">
          <cell r="D9406" t="str">
            <v>Yelm0</v>
          </cell>
          <cell r="E9406">
            <v>0</v>
          </cell>
        </row>
        <row r="9407">
          <cell r="D9407" t="str">
            <v>Yelm0</v>
          </cell>
          <cell r="E9407">
            <v>0</v>
          </cell>
        </row>
        <row r="9408">
          <cell r="D9408" t="str">
            <v>Yelm0</v>
          </cell>
          <cell r="E9408">
            <v>0</v>
          </cell>
        </row>
        <row r="9409">
          <cell r="D9409" t="str">
            <v>Yelm0</v>
          </cell>
          <cell r="E9409">
            <v>0</v>
          </cell>
        </row>
        <row r="9410">
          <cell r="D9410" t="str">
            <v>Yelm0</v>
          </cell>
          <cell r="E9410">
            <v>0</v>
          </cell>
        </row>
        <row r="9411">
          <cell r="D9411" t="str">
            <v>Yelm0</v>
          </cell>
          <cell r="E9411">
            <v>0</v>
          </cell>
        </row>
        <row r="9412">
          <cell r="D9412" t="str">
            <v>Yelm0</v>
          </cell>
          <cell r="E9412">
            <v>0</v>
          </cell>
        </row>
        <row r="9413">
          <cell r="D9413" t="str">
            <v>Yelm0</v>
          </cell>
          <cell r="E9413">
            <v>0</v>
          </cell>
        </row>
        <row r="9414">
          <cell r="D9414" t="str">
            <v>Yelm0</v>
          </cell>
          <cell r="E9414">
            <v>0</v>
          </cell>
        </row>
        <row r="9415">
          <cell r="D9415" t="str">
            <v>Yelm0</v>
          </cell>
          <cell r="E9415">
            <v>0</v>
          </cell>
        </row>
        <row r="9416">
          <cell r="D9416" t="str">
            <v>Yelm0</v>
          </cell>
          <cell r="E9416">
            <v>0</v>
          </cell>
        </row>
        <row r="9417">
          <cell r="D9417" t="str">
            <v>Yelm0</v>
          </cell>
          <cell r="E9417">
            <v>0</v>
          </cell>
        </row>
        <row r="9418">
          <cell r="D9418" t="str">
            <v>Yelm0</v>
          </cell>
          <cell r="E9418">
            <v>0</v>
          </cell>
        </row>
        <row r="9419">
          <cell r="D9419" t="str">
            <v>Yelm0</v>
          </cell>
          <cell r="E9419">
            <v>0</v>
          </cell>
        </row>
        <row r="9420">
          <cell r="D9420" t="str">
            <v>Yelm0</v>
          </cell>
          <cell r="E9420">
            <v>0</v>
          </cell>
        </row>
        <row r="9421">
          <cell r="D9421" t="str">
            <v>Yelm0</v>
          </cell>
          <cell r="E9421">
            <v>0</v>
          </cell>
        </row>
        <row r="9422">
          <cell r="D9422" t="str">
            <v>Yelm0</v>
          </cell>
          <cell r="E9422">
            <v>0</v>
          </cell>
        </row>
        <row r="9423">
          <cell r="D9423" t="str">
            <v>Yelm0</v>
          </cell>
          <cell r="E9423">
            <v>0</v>
          </cell>
        </row>
        <row r="9424">
          <cell r="D9424" t="str">
            <v>Yelm0</v>
          </cell>
          <cell r="E9424">
            <v>0</v>
          </cell>
        </row>
        <row r="9425">
          <cell r="D9425" t="str">
            <v>Yelm0</v>
          </cell>
          <cell r="E9425">
            <v>0</v>
          </cell>
        </row>
        <row r="9426">
          <cell r="D9426" t="str">
            <v>Yelm0</v>
          </cell>
          <cell r="E9426">
            <v>0</v>
          </cell>
        </row>
        <row r="9427">
          <cell r="D9427" t="str">
            <v>Yelm0</v>
          </cell>
          <cell r="E9427">
            <v>0</v>
          </cell>
        </row>
        <row r="9428">
          <cell r="D9428" t="str">
            <v>Yelm0</v>
          </cell>
          <cell r="E9428">
            <v>0</v>
          </cell>
        </row>
        <row r="9429">
          <cell r="D9429" t="str">
            <v>Yelm0</v>
          </cell>
          <cell r="E9429">
            <v>0</v>
          </cell>
        </row>
        <row r="9430">
          <cell r="D9430" t="str">
            <v>Yelm0</v>
          </cell>
          <cell r="E9430">
            <v>0</v>
          </cell>
        </row>
        <row r="9431">
          <cell r="D9431" t="str">
            <v>Yelm0</v>
          </cell>
          <cell r="E9431">
            <v>0</v>
          </cell>
        </row>
        <row r="9432">
          <cell r="D9432" t="str">
            <v>Yelm0</v>
          </cell>
          <cell r="E9432">
            <v>0</v>
          </cell>
        </row>
        <row r="9433">
          <cell r="D9433" t="str">
            <v>Yelm0</v>
          </cell>
          <cell r="E9433">
            <v>0</v>
          </cell>
        </row>
        <row r="9434">
          <cell r="D9434" t="str">
            <v>Yelm0</v>
          </cell>
          <cell r="E9434">
            <v>0</v>
          </cell>
        </row>
        <row r="9435">
          <cell r="D9435" t="str">
            <v>Yelm0</v>
          </cell>
          <cell r="E9435">
            <v>0</v>
          </cell>
        </row>
        <row r="9436">
          <cell r="D9436" t="str">
            <v>Yelm0</v>
          </cell>
          <cell r="E9436">
            <v>0</v>
          </cell>
        </row>
        <row r="9437">
          <cell r="D9437" t="str">
            <v>Yelm0</v>
          </cell>
          <cell r="E9437">
            <v>0</v>
          </cell>
        </row>
        <row r="9438">
          <cell r="D9438" t="str">
            <v>Yelm0</v>
          </cell>
          <cell r="E9438">
            <v>0</v>
          </cell>
        </row>
        <row r="9439">
          <cell r="D9439" t="str">
            <v>Yelm0</v>
          </cell>
          <cell r="E9439">
            <v>0</v>
          </cell>
        </row>
        <row r="9440">
          <cell r="D9440" t="str">
            <v>Yelm0</v>
          </cell>
          <cell r="E9440">
            <v>0</v>
          </cell>
        </row>
        <row r="9441">
          <cell r="D9441" t="str">
            <v>Yelm0</v>
          </cell>
          <cell r="E9441">
            <v>0</v>
          </cell>
        </row>
        <row r="9442">
          <cell r="D9442" t="str">
            <v>Yelm0</v>
          </cell>
          <cell r="E9442">
            <v>0</v>
          </cell>
        </row>
        <row r="9443">
          <cell r="D9443" t="str">
            <v>Yelm0</v>
          </cell>
          <cell r="E9443">
            <v>0</v>
          </cell>
        </row>
        <row r="9444">
          <cell r="D9444" t="str">
            <v>Yelm0</v>
          </cell>
          <cell r="E9444">
            <v>0</v>
          </cell>
        </row>
        <row r="9445">
          <cell r="D9445" t="str">
            <v>Yelm0</v>
          </cell>
          <cell r="E9445">
            <v>0</v>
          </cell>
        </row>
        <row r="9446">
          <cell r="D9446" t="str">
            <v>Yelm0</v>
          </cell>
          <cell r="E9446">
            <v>0</v>
          </cell>
        </row>
        <row r="9447">
          <cell r="D9447" t="str">
            <v>Yelm0</v>
          </cell>
          <cell r="E9447">
            <v>0</v>
          </cell>
        </row>
        <row r="9448">
          <cell r="D9448" t="str">
            <v>Yelm0</v>
          </cell>
          <cell r="E9448">
            <v>0</v>
          </cell>
        </row>
        <row r="9449">
          <cell r="D9449" t="str">
            <v>Yelm0</v>
          </cell>
          <cell r="E9449">
            <v>0</v>
          </cell>
        </row>
        <row r="9450">
          <cell r="D9450" t="str">
            <v>Yelm0</v>
          </cell>
          <cell r="E9450">
            <v>0</v>
          </cell>
        </row>
        <row r="9451">
          <cell r="D9451" t="str">
            <v>Yelm0</v>
          </cell>
          <cell r="E9451">
            <v>0</v>
          </cell>
        </row>
        <row r="9452">
          <cell r="D9452" t="str">
            <v>Yelm0</v>
          </cell>
          <cell r="E9452">
            <v>0</v>
          </cell>
        </row>
        <row r="9453">
          <cell r="D9453" t="str">
            <v>Yelm0</v>
          </cell>
          <cell r="E9453">
            <v>0</v>
          </cell>
        </row>
        <row r="9454">
          <cell r="D9454" t="str">
            <v>Yelm0</v>
          </cell>
          <cell r="E9454">
            <v>0</v>
          </cell>
        </row>
        <row r="9455">
          <cell r="D9455" t="str">
            <v>Yelm0</v>
          </cell>
          <cell r="E9455">
            <v>0</v>
          </cell>
        </row>
        <row r="9456">
          <cell r="D9456" t="str">
            <v>Yelm0</v>
          </cell>
          <cell r="E9456">
            <v>0</v>
          </cell>
        </row>
        <row r="9457">
          <cell r="D9457" t="str">
            <v>Yelm0</v>
          </cell>
          <cell r="E9457">
            <v>0</v>
          </cell>
        </row>
        <row r="9458">
          <cell r="D9458" t="str">
            <v>Yelm0</v>
          </cell>
          <cell r="E9458">
            <v>0</v>
          </cell>
        </row>
        <row r="9459">
          <cell r="D9459" t="str">
            <v>Yelm0</v>
          </cell>
          <cell r="E9459">
            <v>0</v>
          </cell>
        </row>
        <row r="9460">
          <cell r="D9460" t="str">
            <v>Yelm0</v>
          </cell>
          <cell r="E9460">
            <v>0</v>
          </cell>
        </row>
        <row r="9461">
          <cell r="D9461" t="str">
            <v>Yelm0</v>
          </cell>
          <cell r="E9461">
            <v>0</v>
          </cell>
        </row>
        <row r="9462">
          <cell r="D9462" t="str">
            <v>Yelm0</v>
          </cell>
          <cell r="E9462">
            <v>0</v>
          </cell>
        </row>
        <row r="9463">
          <cell r="D9463" t="str">
            <v>Yelm0</v>
          </cell>
          <cell r="E9463">
            <v>0</v>
          </cell>
        </row>
        <row r="9464">
          <cell r="D9464" t="str">
            <v>Yelm0</v>
          </cell>
          <cell r="E9464">
            <v>0</v>
          </cell>
        </row>
        <row r="9465">
          <cell r="D9465" t="str">
            <v>Yelm0</v>
          </cell>
          <cell r="E9465">
            <v>0</v>
          </cell>
        </row>
        <row r="9466">
          <cell r="D9466" t="str">
            <v>Yelm0</v>
          </cell>
          <cell r="E9466">
            <v>0</v>
          </cell>
        </row>
        <row r="9467">
          <cell r="D9467" t="str">
            <v>Yelm0</v>
          </cell>
          <cell r="E9467">
            <v>0</v>
          </cell>
        </row>
        <row r="9468">
          <cell r="D9468" t="str">
            <v>Yelm0</v>
          </cell>
          <cell r="E9468">
            <v>0</v>
          </cell>
        </row>
        <row r="9469">
          <cell r="D9469" t="str">
            <v>Yelm0</v>
          </cell>
          <cell r="E9469">
            <v>0</v>
          </cell>
        </row>
        <row r="9470">
          <cell r="D9470" t="str">
            <v>Yelm0</v>
          </cell>
          <cell r="E9470">
            <v>0</v>
          </cell>
        </row>
        <row r="9471">
          <cell r="D9471" t="str">
            <v>Yelm0</v>
          </cell>
          <cell r="E9471">
            <v>0</v>
          </cell>
        </row>
        <row r="9472">
          <cell r="D9472" t="str">
            <v>Yelm0</v>
          </cell>
          <cell r="E9472">
            <v>0</v>
          </cell>
        </row>
        <row r="9473">
          <cell r="D9473" t="str">
            <v>Yelm0</v>
          </cell>
          <cell r="E9473">
            <v>0</v>
          </cell>
        </row>
        <row r="9474">
          <cell r="D9474" t="str">
            <v>Yelm0</v>
          </cell>
          <cell r="E9474">
            <v>0</v>
          </cell>
        </row>
        <row r="9475">
          <cell r="D9475" t="str">
            <v>Yelm0</v>
          </cell>
          <cell r="E9475">
            <v>0</v>
          </cell>
        </row>
        <row r="9476">
          <cell r="D9476" t="str">
            <v>Yelm0</v>
          </cell>
          <cell r="E9476">
            <v>0</v>
          </cell>
        </row>
        <row r="9477">
          <cell r="D9477" t="str">
            <v>Yelm0</v>
          </cell>
          <cell r="E9477">
            <v>0</v>
          </cell>
        </row>
        <row r="9478">
          <cell r="D9478" t="str">
            <v>Yelm0</v>
          </cell>
          <cell r="E9478">
            <v>0</v>
          </cell>
        </row>
        <row r="9479">
          <cell r="D9479" t="str">
            <v>Yelm0</v>
          </cell>
          <cell r="E9479">
            <v>0</v>
          </cell>
        </row>
        <row r="9480">
          <cell r="D9480" t="str">
            <v>Yelm0</v>
          </cell>
          <cell r="E9480">
            <v>0</v>
          </cell>
        </row>
        <row r="9481">
          <cell r="D9481" t="str">
            <v>Yelm0</v>
          </cell>
          <cell r="E9481">
            <v>0</v>
          </cell>
        </row>
        <row r="9482">
          <cell r="D9482" t="str">
            <v>Yelm0</v>
          </cell>
          <cell r="E9482">
            <v>0</v>
          </cell>
        </row>
        <row r="9483">
          <cell r="D9483" t="str">
            <v>Yelm0</v>
          </cell>
          <cell r="E9483">
            <v>0</v>
          </cell>
        </row>
        <row r="9484">
          <cell r="D9484" t="str">
            <v>Yelm0</v>
          </cell>
          <cell r="E9484">
            <v>0</v>
          </cell>
        </row>
        <row r="9485">
          <cell r="D9485" t="str">
            <v>Yelm0</v>
          </cell>
          <cell r="E9485">
            <v>0</v>
          </cell>
        </row>
        <row r="9486">
          <cell r="D9486" t="str">
            <v>Yelm0</v>
          </cell>
          <cell r="E9486">
            <v>0</v>
          </cell>
        </row>
        <row r="9487">
          <cell r="D9487" t="str">
            <v>Yelm0</v>
          </cell>
          <cell r="E9487">
            <v>0</v>
          </cell>
        </row>
        <row r="9488">
          <cell r="D9488" t="str">
            <v>Yelm0</v>
          </cell>
          <cell r="E9488">
            <v>0</v>
          </cell>
        </row>
        <row r="9489">
          <cell r="D9489" t="str">
            <v>Yelm0</v>
          </cell>
          <cell r="E9489">
            <v>0</v>
          </cell>
        </row>
        <row r="9490">
          <cell r="D9490" t="str">
            <v>Yelm0</v>
          </cell>
          <cell r="E9490">
            <v>0</v>
          </cell>
        </row>
        <row r="9491">
          <cell r="D9491" t="str">
            <v>Yelm0</v>
          </cell>
          <cell r="E9491">
            <v>0</v>
          </cell>
        </row>
        <row r="9492">
          <cell r="D9492" t="str">
            <v>Yelm0</v>
          </cell>
          <cell r="E9492">
            <v>0</v>
          </cell>
        </row>
        <row r="9493">
          <cell r="D9493" t="str">
            <v>Yelm0</v>
          </cell>
          <cell r="E9493">
            <v>0</v>
          </cell>
        </row>
        <row r="9494">
          <cell r="D9494" t="str">
            <v>Yelm0</v>
          </cell>
          <cell r="E9494">
            <v>0</v>
          </cell>
        </row>
        <row r="9495">
          <cell r="D9495" t="str">
            <v>Yelm0</v>
          </cell>
          <cell r="E9495">
            <v>0</v>
          </cell>
        </row>
        <row r="9496">
          <cell r="D9496" t="str">
            <v>Yelm0</v>
          </cell>
          <cell r="E9496">
            <v>0</v>
          </cell>
        </row>
        <row r="9497">
          <cell r="D9497" t="str">
            <v>Yelm0</v>
          </cell>
          <cell r="E9497">
            <v>0</v>
          </cell>
        </row>
        <row r="9498">
          <cell r="D9498" t="str">
            <v>Yelm0</v>
          </cell>
          <cell r="E9498">
            <v>0</v>
          </cell>
        </row>
        <row r="9499">
          <cell r="D9499" t="str">
            <v>Yelm0</v>
          </cell>
          <cell r="E9499">
            <v>0</v>
          </cell>
        </row>
        <row r="9500">
          <cell r="D9500" t="str">
            <v>Yelm0</v>
          </cell>
          <cell r="E9500">
            <v>0</v>
          </cell>
        </row>
        <row r="9501">
          <cell r="D9501" t="str">
            <v>Yelm0</v>
          </cell>
          <cell r="E9501">
            <v>0</v>
          </cell>
        </row>
        <row r="9502">
          <cell r="D9502" t="str">
            <v>Yelm0</v>
          </cell>
          <cell r="E9502">
            <v>0</v>
          </cell>
        </row>
        <row r="9503">
          <cell r="D9503" t="str">
            <v>Yelm0</v>
          </cell>
          <cell r="E9503">
            <v>0</v>
          </cell>
        </row>
        <row r="9504">
          <cell r="D9504" t="str">
            <v>Yelm0</v>
          </cell>
          <cell r="E9504">
            <v>0</v>
          </cell>
        </row>
        <row r="9505">
          <cell r="D9505" t="str">
            <v>Yelm0</v>
          </cell>
          <cell r="E9505">
            <v>0</v>
          </cell>
        </row>
        <row r="9506">
          <cell r="D9506" t="str">
            <v>Yelm0</v>
          </cell>
          <cell r="E9506">
            <v>0</v>
          </cell>
        </row>
        <row r="9507">
          <cell r="D9507" t="str">
            <v>Yelm0</v>
          </cell>
          <cell r="E9507">
            <v>0</v>
          </cell>
        </row>
        <row r="9508">
          <cell r="D9508" t="str">
            <v>Yelm0</v>
          </cell>
          <cell r="E9508">
            <v>0</v>
          </cell>
        </row>
        <row r="9509">
          <cell r="D9509" t="str">
            <v>Yelm0</v>
          </cell>
          <cell r="E9509">
            <v>0</v>
          </cell>
        </row>
        <row r="9510">
          <cell r="D9510" t="str">
            <v>Yelm0</v>
          </cell>
          <cell r="E9510">
            <v>0</v>
          </cell>
        </row>
        <row r="9511">
          <cell r="D9511" t="str">
            <v>Yelm0</v>
          </cell>
          <cell r="E9511">
            <v>0</v>
          </cell>
        </row>
        <row r="9512">
          <cell r="D9512" t="str">
            <v>Yelm0</v>
          </cell>
          <cell r="E9512">
            <v>0</v>
          </cell>
        </row>
        <row r="9513">
          <cell r="D9513" t="str">
            <v>Yelm0</v>
          </cell>
          <cell r="E9513">
            <v>0</v>
          </cell>
        </row>
        <row r="9514">
          <cell r="D9514" t="str">
            <v>Yelm0</v>
          </cell>
          <cell r="E9514">
            <v>0</v>
          </cell>
        </row>
        <row r="9515">
          <cell r="D9515" t="str">
            <v>Yelm0</v>
          </cell>
          <cell r="E9515">
            <v>0</v>
          </cell>
        </row>
        <row r="9516">
          <cell r="D9516" t="str">
            <v>Yelm0</v>
          </cell>
          <cell r="E9516">
            <v>0</v>
          </cell>
        </row>
        <row r="9517">
          <cell r="D9517" t="str">
            <v>Yelm0</v>
          </cell>
          <cell r="E9517">
            <v>0</v>
          </cell>
        </row>
        <row r="9518">
          <cell r="D9518" t="str">
            <v>Yelm0</v>
          </cell>
          <cell r="E9518">
            <v>0</v>
          </cell>
        </row>
        <row r="9519">
          <cell r="D9519" t="str">
            <v>Yelm0</v>
          </cell>
          <cell r="E9519">
            <v>0</v>
          </cell>
        </row>
        <row r="9520">
          <cell r="D9520" t="str">
            <v>Yelm0</v>
          </cell>
          <cell r="E9520">
            <v>0</v>
          </cell>
        </row>
        <row r="9521">
          <cell r="D9521" t="str">
            <v>Yelm0</v>
          </cell>
          <cell r="E9521">
            <v>0</v>
          </cell>
        </row>
        <row r="9522">
          <cell r="D9522" t="str">
            <v>Yelm0</v>
          </cell>
          <cell r="E9522">
            <v>0</v>
          </cell>
        </row>
        <row r="9523">
          <cell r="D9523" t="str">
            <v>Yelm0</v>
          </cell>
          <cell r="E9523">
            <v>0</v>
          </cell>
        </row>
        <row r="9524">
          <cell r="D9524" t="str">
            <v>Yelm0</v>
          </cell>
          <cell r="E9524">
            <v>0</v>
          </cell>
        </row>
        <row r="9525">
          <cell r="D9525" t="str">
            <v>Yelm0</v>
          </cell>
          <cell r="E9525">
            <v>0</v>
          </cell>
        </row>
        <row r="9526">
          <cell r="D9526" t="str">
            <v>Yelm0</v>
          </cell>
          <cell r="E9526">
            <v>0</v>
          </cell>
        </row>
        <row r="9527">
          <cell r="D9527" t="str">
            <v>Yelm0</v>
          </cell>
          <cell r="E9527">
            <v>0</v>
          </cell>
        </row>
        <row r="9528">
          <cell r="D9528" t="str">
            <v>Yelm0</v>
          </cell>
          <cell r="E9528">
            <v>0</v>
          </cell>
        </row>
        <row r="9529">
          <cell r="D9529" t="str">
            <v>Yelm0</v>
          </cell>
          <cell r="E9529">
            <v>0</v>
          </cell>
        </row>
        <row r="9530">
          <cell r="D9530" t="str">
            <v>Yelm0</v>
          </cell>
          <cell r="E9530">
            <v>0</v>
          </cell>
        </row>
        <row r="9531">
          <cell r="D9531" t="str">
            <v>Yelm0</v>
          </cell>
          <cell r="E9531">
            <v>0</v>
          </cell>
        </row>
        <row r="9532">
          <cell r="D9532" t="str">
            <v>Yelm0</v>
          </cell>
          <cell r="E9532">
            <v>0</v>
          </cell>
        </row>
        <row r="9533">
          <cell r="D9533" t="str">
            <v>Yelm0</v>
          </cell>
          <cell r="E9533">
            <v>0</v>
          </cell>
        </row>
        <row r="9534">
          <cell r="D9534" t="str">
            <v>Yelm0</v>
          </cell>
          <cell r="E9534">
            <v>0</v>
          </cell>
        </row>
        <row r="9535">
          <cell r="D9535" t="str">
            <v>Yelm0</v>
          </cell>
          <cell r="E9535">
            <v>0</v>
          </cell>
        </row>
        <row r="9536">
          <cell r="D9536" t="str">
            <v>Yelm0</v>
          </cell>
          <cell r="E9536">
            <v>0</v>
          </cell>
        </row>
        <row r="9537">
          <cell r="D9537" t="str">
            <v>Yelm0</v>
          </cell>
          <cell r="E9537">
            <v>0</v>
          </cell>
        </row>
        <row r="9538">
          <cell r="D9538" t="str">
            <v>Yelm0</v>
          </cell>
          <cell r="E9538">
            <v>0</v>
          </cell>
        </row>
        <row r="9539">
          <cell r="D9539" t="str">
            <v>Yelm0</v>
          </cell>
          <cell r="E9539">
            <v>0</v>
          </cell>
        </row>
        <row r="9540">
          <cell r="D9540" t="str">
            <v>Yelm0</v>
          </cell>
          <cell r="E9540">
            <v>0</v>
          </cell>
        </row>
        <row r="9541">
          <cell r="D9541" t="str">
            <v>Yelm0</v>
          </cell>
          <cell r="E9541">
            <v>0</v>
          </cell>
        </row>
        <row r="9542">
          <cell r="D9542" t="str">
            <v>Yelm0</v>
          </cell>
          <cell r="E9542">
            <v>0</v>
          </cell>
        </row>
        <row r="9543">
          <cell r="D9543" t="str">
            <v>Yelm0</v>
          </cell>
          <cell r="E9543">
            <v>0</v>
          </cell>
        </row>
        <row r="9544">
          <cell r="D9544" t="str">
            <v>Yelm0</v>
          </cell>
          <cell r="E9544">
            <v>0</v>
          </cell>
        </row>
        <row r="9545">
          <cell r="D9545" t="str">
            <v>Yelm0</v>
          </cell>
          <cell r="E9545">
            <v>0</v>
          </cell>
        </row>
        <row r="9546">
          <cell r="D9546" t="str">
            <v>Yelm0</v>
          </cell>
          <cell r="E9546">
            <v>0</v>
          </cell>
        </row>
        <row r="9547">
          <cell r="D9547" t="str">
            <v>Yelm0</v>
          </cell>
          <cell r="E9547">
            <v>0</v>
          </cell>
        </row>
        <row r="9548">
          <cell r="D9548" t="str">
            <v>Yelm0</v>
          </cell>
          <cell r="E9548">
            <v>0</v>
          </cell>
        </row>
        <row r="9549">
          <cell r="D9549" t="str">
            <v>Yelm0</v>
          </cell>
          <cell r="E9549">
            <v>0</v>
          </cell>
        </row>
        <row r="9550">
          <cell r="D9550" t="str">
            <v>Yelm0</v>
          </cell>
          <cell r="E9550">
            <v>0</v>
          </cell>
        </row>
        <row r="9551">
          <cell r="D9551" t="str">
            <v>Yelm0</v>
          </cell>
          <cell r="E9551">
            <v>0</v>
          </cell>
        </row>
        <row r="9552">
          <cell r="D9552" t="str">
            <v>Yelm0</v>
          </cell>
          <cell r="E9552">
            <v>0</v>
          </cell>
        </row>
        <row r="9553">
          <cell r="D9553" t="str">
            <v>Yelm0</v>
          </cell>
          <cell r="E9553">
            <v>0</v>
          </cell>
        </row>
        <row r="9554">
          <cell r="D9554" t="str">
            <v>Yelm0</v>
          </cell>
          <cell r="E9554">
            <v>0</v>
          </cell>
        </row>
        <row r="9555">
          <cell r="D9555" t="str">
            <v>Yelm0</v>
          </cell>
          <cell r="E9555">
            <v>0</v>
          </cell>
        </row>
        <row r="9556">
          <cell r="D9556" t="str">
            <v>Yelm0</v>
          </cell>
          <cell r="E9556">
            <v>0</v>
          </cell>
        </row>
        <row r="9557">
          <cell r="D9557" t="str">
            <v>Yelm0</v>
          </cell>
          <cell r="E9557">
            <v>0</v>
          </cell>
        </row>
        <row r="9558">
          <cell r="D9558" t="str">
            <v>Yelm0</v>
          </cell>
          <cell r="E9558">
            <v>0</v>
          </cell>
        </row>
        <row r="9559">
          <cell r="D9559" t="str">
            <v>Yelm0</v>
          </cell>
          <cell r="E9559">
            <v>0</v>
          </cell>
        </row>
        <row r="9560">
          <cell r="D9560" t="str">
            <v>Yelm0</v>
          </cell>
          <cell r="E9560">
            <v>0</v>
          </cell>
        </row>
        <row r="9561">
          <cell r="D9561" t="str">
            <v>Yelm0</v>
          </cell>
          <cell r="E9561">
            <v>0</v>
          </cell>
        </row>
        <row r="9562">
          <cell r="D9562" t="str">
            <v>Yelm0</v>
          </cell>
          <cell r="E9562">
            <v>0</v>
          </cell>
        </row>
        <row r="9563">
          <cell r="D9563" t="str">
            <v>Yelm0</v>
          </cell>
          <cell r="E9563">
            <v>0</v>
          </cell>
        </row>
        <row r="9564">
          <cell r="D9564" t="str">
            <v>Yelm0</v>
          </cell>
          <cell r="E9564">
            <v>0</v>
          </cell>
        </row>
        <row r="9565">
          <cell r="D9565" t="str">
            <v>Yelm0</v>
          </cell>
          <cell r="E9565">
            <v>0</v>
          </cell>
        </row>
        <row r="9566">
          <cell r="D9566" t="str">
            <v>Yelm0</v>
          </cell>
          <cell r="E9566">
            <v>0</v>
          </cell>
        </row>
        <row r="9567">
          <cell r="D9567" t="str">
            <v>Yelm0</v>
          </cell>
          <cell r="E9567">
            <v>0</v>
          </cell>
        </row>
        <row r="9568">
          <cell r="D9568" t="str">
            <v>Yelm0</v>
          </cell>
          <cell r="E9568">
            <v>0</v>
          </cell>
        </row>
        <row r="9569">
          <cell r="D9569" t="str">
            <v>Yelm0</v>
          </cell>
          <cell r="E9569">
            <v>0</v>
          </cell>
        </row>
        <row r="9570">
          <cell r="D9570" t="str">
            <v>Yelm0</v>
          </cell>
          <cell r="E9570">
            <v>0</v>
          </cell>
        </row>
        <row r="9571">
          <cell r="D9571" t="str">
            <v>Yelm0</v>
          </cell>
          <cell r="E9571">
            <v>0</v>
          </cell>
        </row>
        <row r="9572">
          <cell r="D9572" t="str">
            <v>Yelm0</v>
          </cell>
          <cell r="E9572">
            <v>0</v>
          </cell>
        </row>
        <row r="9573">
          <cell r="D9573" t="str">
            <v>Yelm0</v>
          </cell>
          <cell r="E9573">
            <v>0</v>
          </cell>
        </row>
        <row r="9574">
          <cell r="D9574" t="str">
            <v>Yelm0</v>
          </cell>
          <cell r="E9574">
            <v>0</v>
          </cell>
        </row>
        <row r="9575">
          <cell r="D9575" t="str">
            <v>Yelm0</v>
          </cell>
          <cell r="E9575">
            <v>0</v>
          </cell>
        </row>
        <row r="9576">
          <cell r="D9576" t="str">
            <v>Yelm0</v>
          </cell>
          <cell r="E9576">
            <v>0</v>
          </cell>
        </row>
        <row r="9577">
          <cell r="D9577" t="str">
            <v>Yelm0</v>
          </cell>
          <cell r="E9577">
            <v>0</v>
          </cell>
        </row>
        <row r="9578">
          <cell r="D9578" t="str">
            <v>Yelm0</v>
          </cell>
          <cell r="E9578">
            <v>0</v>
          </cell>
        </row>
        <row r="9579">
          <cell r="D9579" t="str">
            <v>Yelm0</v>
          </cell>
          <cell r="E9579">
            <v>0</v>
          </cell>
        </row>
        <row r="9580">
          <cell r="D9580" t="str">
            <v>Yelm0</v>
          </cell>
          <cell r="E9580">
            <v>0</v>
          </cell>
        </row>
        <row r="9581">
          <cell r="D9581" t="str">
            <v>Yelm0</v>
          </cell>
          <cell r="E9581">
            <v>0</v>
          </cell>
        </row>
        <row r="9582">
          <cell r="D9582" t="str">
            <v>Yelm0</v>
          </cell>
          <cell r="E9582">
            <v>0</v>
          </cell>
        </row>
        <row r="9583">
          <cell r="D9583" t="str">
            <v>Yelm0</v>
          </cell>
          <cell r="E9583">
            <v>0</v>
          </cell>
        </row>
        <row r="9584">
          <cell r="D9584" t="str">
            <v>Yelm0</v>
          </cell>
          <cell r="E9584">
            <v>0</v>
          </cell>
        </row>
        <row r="9585">
          <cell r="D9585" t="str">
            <v>Yelm0</v>
          </cell>
          <cell r="E9585">
            <v>0</v>
          </cell>
        </row>
        <row r="9586">
          <cell r="D9586" t="str">
            <v>Yelm0</v>
          </cell>
          <cell r="E9586">
            <v>0</v>
          </cell>
        </row>
        <row r="9587">
          <cell r="D9587" t="str">
            <v>Yelm0</v>
          </cell>
          <cell r="E9587">
            <v>0</v>
          </cell>
        </row>
        <row r="9588">
          <cell r="D9588" t="str">
            <v>Yelm0</v>
          </cell>
          <cell r="E9588">
            <v>0</v>
          </cell>
        </row>
        <row r="9589">
          <cell r="D9589" t="str">
            <v>Yelm0</v>
          </cell>
          <cell r="E9589">
            <v>0</v>
          </cell>
        </row>
        <row r="9590">
          <cell r="D9590" t="str">
            <v>Yelm0</v>
          </cell>
          <cell r="E9590">
            <v>0</v>
          </cell>
        </row>
        <row r="9591">
          <cell r="D9591" t="str">
            <v>Yelm0</v>
          </cell>
          <cell r="E9591">
            <v>0</v>
          </cell>
        </row>
        <row r="9592">
          <cell r="D9592" t="str">
            <v>Yelm0</v>
          </cell>
          <cell r="E9592">
            <v>0</v>
          </cell>
        </row>
        <row r="9593">
          <cell r="D9593" t="str">
            <v>Yelm0</v>
          </cell>
          <cell r="E9593">
            <v>0</v>
          </cell>
        </row>
        <row r="9594">
          <cell r="D9594" t="str">
            <v>Yelm0</v>
          </cell>
          <cell r="E9594">
            <v>0</v>
          </cell>
        </row>
        <row r="9595">
          <cell r="D9595" t="str">
            <v>Yelm0</v>
          </cell>
          <cell r="E9595">
            <v>0</v>
          </cell>
        </row>
        <row r="9596">
          <cell r="D9596" t="str">
            <v>Yelm0</v>
          </cell>
          <cell r="E9596">
            <v>0</v>
          </cell>
        </row>
        <row r="9597">
          <cell r="D9597" t="str">
            <v>Yelm0</v>
          </cell>
          <cell r="E9597">
            <v>0</v>
          </cell>
        </row>
        <row r="9598">
          <cell r="D9598" t="str">
            <v>Yelm0</v>
          </cell>
          <cell r="E9598">
            <v>0</v>
          </cell>
        </row>
        <row r="9599">
          <cell r="D9599" t="str">
            <v>Yelm0</v>
          </cell>
          <cell r="E9599">
            <v>0</v>
          </cell>
        </row>
        <row r="9600">
          <cell r="D9600" t="str">
            <v>Yelm0</v>
          </cell>
          <cell r="E9600">
            <v>0</v>
          </cell>
        </row>
        <row r="9601">
          <cell r="D9601" t="str">
            <v>Yelm0</v>
          </cell>
          <cell r="E9601">
            <v>0</v>
          </cell>
        </row>
        <row r="9602">
          <cell r="D9602" t="str">
            <v>Yelm0</v>
          </cell>
          <cell r="E9602">
            <v>0</v>
          </cell>
        </row>
        <row r="9603">
          <cell r="D9603" t="str">
            <v>Yelm0</v>
          </cell>
          <cell r="E9603">
            <v>0</v>
          </cell>
        </row>
        <row r="9604">
          <cell r="D9604" t="str">
            <v>Yelm0</v>
          </cell>
          <cell r="E9604">
            <v>0</v>
          </cell>
        </row>
        <row r="9605">
          <cell r="D9605" t="str">
            <v>Yelm0</v>
          </cell>
          <cell r="E9605">
            <v>0</v>
          </cell>
        </row>
        <row r="9606">
          <cell r="D9606" t="str">
            <v>Yelm0</v>
          </cell>
          <cell r="E9606">
            <v>0</v>
          </cell>
        </row>
        <row r="9607">
          <cell r="D9607" t="str">
            <v>Yelm0</v>
          </cell>
          <cell r="E9607">
            <v>0</v>
          </cell>
        </row>
        <row r="9608">
          <cell r="D9608" t="str">
            <v>Yelm0</v>
          </cell>
          <cell r="E9608">
            <v>0</v>
          </cell>
        </row>
        <row r="9609">
          <cell r="D9609" t="str">
            <v>Yelm0</v>
          </cell>
          <cell r="E9609">
            <v>0</v>
          </cell>
        </row>
        <row r="9610">
          <cell r="D9610" t="str">
            <v>Yelm0</v>
          </cell>
          <cell r="E9610">
            <v>0</v>
          </cell>
        </row>
        <row r="9611">
          <cell r="D9611" t="str">
            <v>Yelm0</v>
          </cell>
          <cell r="E9611">
            <v>0</v>
          </cell>
        </row>
        <row r="9612">
          <cell r="D9612" t="str">
            <v>Yelm0</v>
          </cell>
          <cell r="E9612">
            <v>0</v>
          </cell>
        </row>
        <row r="9613">
          <cell r="D9613" t="str">
            <v>Yelm0</v>
          </cell>
          <cell r="E9613">
            <v>0</v>
          </cell>
        </row>
        <row r="9614">
          <cell r="D9614" t="str">
            <v>Yelm0</v>
          </cell>
          <cell r="E9614">
            <v>0</v>
          </cell>
        </row>
        <row r="9615">
          <cell r="D9615" t="str">
            <v>Yelm0</v>
          </cell>
          <cell r="E9615">
            <v>0</v>
          </cell>
        </row>
        <row r="9616">
          <cell r="D9616" t="str">
            <v>Yelm0</v>
          </cell>
          <cell r="E9616">
            <v>0</v>
          </cell>
        </row>
        <row r="9617">
          <cell r="D9617" t="str">
            <v>Yelm0</v>
          </cell>
          <cell r="E9617">
            <v>0</v>
          </cell>
        </row>
        <row r="9618">
          <cell r="D9618" t="str">
            <v>Yelm0</v>
          </cell>
          <cell r="E9618">
            <v>0</v>
          </cell>
        </row>
        <row r="9619">
          <cell r="D9619" t="str">
            <v>Yelm0</v>
          </cell>
          <cell r="E9619">
            <v>0</v>
          </cell>
        </row>
        <row r="9620">
          <cell r="D9620" t="str">
            <v>Yelm0</v>
          </cell>
          <cell r="E9620">
            <v>0</v>
          </cell>
        </row>
        <row r="9621">
          <cell r="D9621" t="str">
            <v>Yelm0</v>
          </cell>
          <cell r="E9621">
            <v>0</v>
          </cell>
        </row>
        <row r="9622">
          <cell r="D9622" t="str">
            <v>Yelm0</v>
          </cell>
          <cell r="E9622">
            <v>0</v>
          </cell>
        </row>
        <row r="9623">
          <cell r="D9623" t="str">
            <v>Yelm0</v>
          </cell>
          <cell r="E9623">
            <v>0</v>
          </cell>
        </row>
        <row r="9624">
          <cell r="D9624" t="str">
            <v>Yelm0</v>
          </cell>
          <cell r="E9624">
            <v>0</v>
          </cell>
        </row>
        <row r="9625">
          <cell r="D9625" t="str">
            <v>Yelm0</v>
          </cell>
          <cell r="E9625">
            <v>0</v>
          </cell>
        </row>
        <row r="9626">
          <cell r="D9626" t="str">
            <v>Yelm0</v>
          </cell>
          <cell r="E9626">
            <v>0</v>
          </cell>
        </row>
        <row r="9627">
          <cell r="D9627" t="str">
            <v>Yelm0</v>
          </cell>
          <cell r="E9627">
            <v>0</v>
          </cell>
        </row>
        <row r="9628">
          <cell r="D9628" t="str">
            <v>Yelm0</v>
          </cell>
          <cell r="E9628">
            <v>0</v>
          </cell>
        </row>
        <row r="9629">
          <cell r="D9629" t="str">
            <v>Yelm0</v>
          </cell>
          <cell r="E9629">
            <v>0</v>
          </cell>
        </row>
        <row r="9630">
          <cell r="D9630" t="str">
            <v>Yelm0</v>
          </cell>
          <cell r="E9630">
            <v>0</v>
          </cell>
        </row>
        <row r="9631">
          <cell r="D9631" t="str">
            <v>Yelm0</v>
          </cell>
          <cell r="E9631">
            <v>0</v>
          </cell>
        </row>
        <row r="9632">
          <cell r="D9632" t="str">
            <v>Yelm0</v>
          </cell>
          <cell r="E9632">
            <v>0</v>
          </cell>
        </row>
        <row r="9633">
          <cell r="D9633" t="str">
            <v>Yelm0</v>
          </cell>
          <cell r="E9633">
            <v>0</v>
          </cell>
        </row>
        <row r="9634">
          <cell r="D9634" t="str">
            <v>Yelm0</v>
          </cell>
          <cell r="E9634">
            <v>0</v>
          </cell>
        </row>
        <row r="9635">
          <cell r="D9635" t="str">
            <v>Yelm0</v>
          </cell>
          <cell r="E9635">
            <v>0</v>
          </cell>
        </row>
        <row r="9636">
          <cell r="D9636" t="str">
            <v>Yelm0</v>
          </cell>
          <cell r="E9636">
            <v>0</v>
          </cell>
        </row>
        <row r="9637">
          <cell r="D9637" t="str">
            <v>Yelm0</v>
          </cell>
          <cell r="E9637">
            <v>0</v>
          </cell>
        </row>
        <row r="9638">
          <cell r="D9638" t="str">
            <v>Yelm0</v>
          </cell>
          <cell r="E9638">
            <v>0</v>
          </cell>
        </row>
        <row r="9639">
          <cell r="D9639" t="str">
            <v>Yelm0</v>
          </cell>
          <cell r="E9639">
            <v>0</v>
          </cell>
        </row>
        <row r="9640">
          <cell r="D9640" t="str">
            <v>Yelm0</v>
          </cell>
          <cell r="E9640">
            <v>0</v>
          </cell>
        </row>
        <row r="9641">
          <cell r="D9641" t="str">
            <v>Yelm0</v>
          </cell>
          <cell r="E9641">
            <v>0</v>
          </cell>
        </row>
        <row r="9642">
          <cell r="D9642" t="str">
            <v>Yelm0</v>
          </cell>
          <cell r="E9642">
            <v>0</v>
          </cell>
        </row>
        <row r="9643">
          <cell r="D9643" t="str">
            <v>Yelm0</v>
          </cell>
          <cell r="E9643">
            <v>0</v>
          </cell>
        </row>
        <row r="9644">
          <cell r="D9644" t="str">
            <v>Yelm0</v>
          </cell>
          <cell r="E9644">
            <v>0</v>
          </cell>
        </row>
        <row r="9645">
          <cell r="D9645" t="str">
            <v>Yelm0</v>
          </cell>
          <cell r="E9645">
            <v>0</v>
          </cell>
        </row>
        <row r="9646">
          <cell r="D9646" t="str">
            <v>Yelm0</v>
          </cell>
          <cell r="E9646">
            <v>0</v>
          </cell>
        </row>
        <row r="9647">
          <cell r="D9647" t="str">
            <v>Yelm0</v>
          </cell>
          <cell r="E9647">
            <v>0</v>
          </cell>
        </row>
        <row r="9648">
          <cell r="D9648" t="str">
            <v>Yelm0</v>
          </cell>
          <cell r="E9648">
            <v>0</v>
          </cell>
        </row>
        <row r="9649">
          <cell r="D9649" t="str">
            <v>Yelm0</v>
          </cell>
          <cell r="E9649">
            <v>0</v>
          </cell>
        </row>
        <row r="9650">
          <cell r="D9650" t="str">
            <v>Yelm0</v>
          </cell>
          <cell r="E9650">
            <v>0</v>
          </cell>
        </row>
        <row r="9651">
          <cell r="D9651" t="str">
            <v>Yelm0</v>
          </cell>
          <cell r="E9651">
            <v>0</v>
          </cell>
        </row>
        <row r="9652">
          <cell r="D9652" t="str">
            <v>Yelm0</v>
          </cell>
          <cell r="E9652">
            <v>0</v>
          </cell>
        </row>
        <row r="9653">
          <cell r="D9653" t="str">
            <v>Yelm0</v>
          </cell>
          <cell r="E9653">
            <v>0</v>
          </cell>
        </row>
        <row r="9654">
          <cell r="D9654" t="str">
            <v>Yelm0</v>
          </cell>
          <cell r="E9654">
            <v>0</v>
          </cell>
        </row>
        <row r="9655">
          <cell r="D9655" t="str">
            <v>Yelm0</v>
          </cell>
          <cell r="E9655">
            <v>0</v>
          </cell>
        </row>
        <row r="9656">
          <cell r="D9656" t="str">
            <v>Yelm0</v>
          </cell>
          <cell r="E9656">
            <v>0</v>
          </cell>
        </row>
        <row r="9657">
          <cell r="D9657" t="str">
            <v>Yelm0</v>
          </cell>
          <cell r="E9657">
            <v>0</v>
          </cell>
        </row>
        <row r="9658">
          <cell r="D9658" t="str">
            <v>Yelm0</v>
          </cell>
          <cell r="E9658">
            <v>0</v>
          </cell>
        </row>
        <row r="9659">
          <cell r="D9659" t="str">
            <v>Yelm0</v>
          </cell>
          <cell r="E9659">
            <v>0</v>
          </cell>
        </row>
        <row r="9660">
          <cell r="D9660" t="str">
            <v>Yelm0</v>
          </cell>
          <cell r="E9660">
            <v>0</v>
          </cell>
        </row>
        <row r="9661">
          <cell r="D9661" t="str">
            <v>Yelm0</v>
          </cell>
          <cell r="E9661">
            <v>0</v>
          </cell>
        </row>
        <row r="9662">
          <cell r="D9662" t="str">
            <v>Yelm0</v>
          </cell>
          <cell r="E9662">
            <v>0</v>
          </cell>
        </row>
        <row r="9663">
          <cell r="D9663" t="str">
            <v>Yelm0</v>
          </cell>
          <cell r="E9663">
            <v>0</v>
          </cell>
        </row>
        <row r="9664">
          <cell r="D9664" t="str">
            <v>Yelm0</v>
          </cell>
          <cell r="E9664">
            <v>0</v>
          </cell>
        </row>
        <row r="9665">
          <cell r="D9665" t="str">
            <v>Yelm0</v>
          </cell>
          <cell r="E9665">
            <v>0</v>
          </cell>
        </row>
        <row r="9666">
          <cell r="D9666" t="str">
            <v>Yelm0</v>
          </cell>
          <cell r="E9666">
            <v>0</v>
          </cell>
        </row>
        <row r="9667">
          <cell r="D9667" t="str">
            <v>Yelm0</v>
          </cell>
          <cell r="E9667">
            <v>0</v>
          </cell>
        </row>
        <row r="9668">
          <cell r="D9668" t="str">
            <v>Yelm0</v>
          </cell>
          <cell r="E9668">
            <v>0</v>
          </cell>
        </row>
        <row r="9669">
          <cell r="D9669" t="str">
            <v>Yelm0</v>
          </cell>
          <cell r="E9669">
            <v>0</v>
          </cell>
        </row>
        <row r="9670">
          <cell r="D9670" t="str">
            <v>Yelm0</v>
          </cell>
          <cell r="E9670">
            <v>0</v>
          </cell>
        </row>
        <row r="9671">
          <cell r="D9671" t="str">
            <v>Yelm0</v>
          </cell>
          <cell r="E9671">
            <v>0</v>
          </cell>
        </row>
        <row r="9672">
          <cell r="D9672" t="str">
            <v>Yelm0</v>
          </cell>
          <cell r="E9672">
            <v>0</v>
          </cell>
        </row>
        <row r="9673">
          <cell r="D9673" t="str">
            <v>Yelm0</v>
          </cell>
          <cell r="E9673">
            <v>0</v>
          </cell>
        </row>
        <row r="9674">
          <cell r="D9674" t="str">
            <v>Yelm0</v>
          </cell>
          <cell r="E9674">
            <v>0</v>
          </cell>
        </row>
        <row r="9675">
          <cell r="D9675" t="str">
            <v>Yelm0</v>
          </cell>
          <cell r="E9675">
            <v>0</v>
          </cell>
        </row>
        <row r="9676">
          <cell r="D9676" t="str">
            <v>Yelm0</v>
          </cell>
          <cell r="E9676">
            <v>0</v>
          </cell>
        </row>
        <row r="9677">
          <cell r="D9677" t="str">
            <v>Yelm0</v>
          </cell>
          <cell r="E9677">
            <v>0</v>
          </cell>
        </row>
        <row r="9678">
          <cell r="D9678" t="str">
            <v>Yelm0</v>
          </cell>
          <cell r="E9678">
            <v>0</v>
          </cell>
        </row>
        <row r="9679">
          <cell r="D9679" t="str">
            <v>Yelm0</v>
          </cell>
          <cell r="E9679">
            <v>0</v>
          </cell>
        </row>
        <row r="9680">
          <cell r="D9680" t="str">
            <v>Yelm0</v>
          </cell>
          <cell r="E9680">
            <v>0</v>
          </cell>
        </row>
        <row r="9681">
          <cell r="D9681" t="str">
            <v>Yelm0</v>
          </cell>
          <cell r="E9681">
            <v>0</v>
          </cell>
        </row>
        <row r="9682">
          <cell r="D9682" t="str">
            <v>Yelm0</v>
          </cell>
          <cell r="E9682">
            <v>0</v>
          </cell>
        </row>
        <row r="9683">
          <cell r="D9683" t="str">
            <v>Yelm0</v>
          </cell>
          <cell r="E9683">
            <v>0</v>
          </cell>
        </row>
        <row r="9684">
          <cell r="D9684" t="str">
            <v>Yelm0</v>
          </cell>
          <cell r="E9684">
            <v>0</v>
          </cell>
        </row>
        <row r="9685">
          <cell r="D9685" t="str">
            <v>Yelm0</v>
          </cell>
          <cell r="E9685">
            <v>0</v>
          </cell>
        </row>
        <row r="9686">
          <cell r="D9686" t="str">
            <v>Yelm0</v>
          </cell>
          <cell r="E9686">
            <v>0</v>
          </cell>
        </row>
        <row r="9687">
          <cell r="D9687" t="str">
            <v>Yelm0</v>
          </cell>
          <cell r="E9687">
            <v>0</v>
          </cell>
        </row>
        <row r="9688">
          <cell r="D9688" t="str">
            <v>Yelm0</v>
          </cell>
          <cell r="E9688">
            <v>0</v>
          </cell>
        </row>
        <row r="9689">
          <cell r="D9689" t="str">
            <v>Yelm0</v>
          </cell>
          <cell r="E9689">
            <v>0</v>
          </cell>
        </row>
        <row r="9690">
          <cell r="D9690" t="str">
            <v>Yelm0</v>
          </cell>
          <cell r="E9690">
            <v>0</v>
          </cell>
        </row>
        <row r="9691">
          <cell r="D9691" t="str">
            <v>Yelm0</v>
          </cell>
          <cell r="E9691">
            <v>0</v>
          </cell>
        </row>
        <row r="9692">
          <cell r="D9692" t="str">
            <v>Yelm0</v>
          </cell>
          <cell r="E9692">
            <v>0</v>
          </cell>
        </row>
        <row r="9693">
          <cell r="D9693" t="str">
            <v>Yelm0</v>
          </cell>
          <cell r="E9693">
            <v>0</v>
          </cell>
        </row>
        <row r="9694">
          <cell r="D9694" t="str">
            <v>Yelm0</v>
          </cell>
          <cell r="E9694">
            <v>0</v>
          </cell>
        </row>
        <row r="9695">
          <cell r="D9695" t="str">
            <v>Yelm0</v>
          </cell>
          <cell r="E9695">
            <v>0</v>
          </cell>
        </row>
        <row r="9696">
          <cell r="D9696" t="str">
            <v>Yelm0</v>
          </cell>
          <cell r="E9696">
            <v>0</v>
          </cell>
        </row>
        <row r="9697">
          <cell r="D9697" t="str">
            <v>Yelm0</v>
          </cell>
          <cell r="E9697">
            <v>0</v>
          </cell>
        </row>
        <row r="9698">
          <cell r="D9698" t="str">
            <v>Yelm0</v>
          </cell>
          <cell r="E9698">
            <v>0</v>
          </cell>
        </row>
        <row r="9699">
          <cell r="D9699" t="str">
            <v>Yelm0</v>
          </cell>
          <cell r="E9699">
            <v>0</v>
          </cell>
        </row>
        <row r="9700">
          <cell r="D9700" t="str">
            <v>Yelm0</v>
          </cell>
          <cell r="E9700">
            <v>0</v>
          </cell>
        </row>
        <row r="9701">
          <cell r="D9701" t="str">
            <v>Yelm0</v>
          </cell>
          <cell r="E9701">
            <v>0</v>
          </cell>
        </row>
        <row r="9702">
          <cell r="D9702" t="str">
            <v>Yelm0</v>
          </cell>
          <cell r="E9702">
            <v>0</v>
          </cell>
        </row>
        <row r="9703">
          <cell r="D9703" t="str">
            <v>Yelm0</v>
          </cell>
          <cell r="E9703">
            <v>0</v>
          </cell>
        </row>
        <row r="9704">
          <cell r="D9704" t="str">
            <v>Yelm0</v>
          </cell>
          <cell r="E9704">
            <v>0</v>
          </cell>
        </row>
        <row r="9705">
          <cell r="D9705" t="str">
            <v>Yelm0</v>
          </cell>
          <cell r="E9705">
            <v>0</v>
          </cell>
        </row>
        <row r="9706">
          <cell r="D9706" t="str">
            <v>Yelm0</v>
          </cell>
          <cell r="E9706">
            <v>0</v>
          </cell>
        </row>
        <row r="9707">
          <cell r="D9707" t="str">
            <v>Yelm0</v>
          </cell>
          <cell r="E9707">
            <v>0</v>
          </cell>
        </row>
        <row r="9708">
          <cell r="D9708" t="str">
            <v>Yelm0</v>
          </cell>
          <cell r="E9708">
            <v>0</v>
          </cell>
        </row>
        <row r="9709">
          <cell r="D9709" t="str">
            <v>Yelm0</v>
          </cell>
          <cell r="E9709">
            <v>0</v>
          </cell>
        </row>
        <row r="9710">
          <cell r="D9710" t="str">
            <v>Yelm0</v>
          </cell>
          <cell r="E9710">
            <v>0</v>
          </cell>
        </row>
        <row r="9711">
          <cell r="D9711" t="str">
            <v>Yelm0</v>
          </cell>
          <cell r="E9711">
            <v>0</v>
          </cell>
        </row>
        <row r="9712">
          <cell r="D9712" t="str">
            <v>Yelm0</v>
          </cell>
          <cell r="E9712">
            <v>0</v>
          </cell>
        </row>
        <row r="9713">
          <cell r="D9713" t="str">
            <v>Yelm0</v>
          </cell>
          <cell r="E9713">
            <v>0</v>
          </cell>
        </row>
        <row r="9714">
          <cell r="D9714" t="str">
            <v>Yelm0</v>
          </cell>
          <cell r="E9714">
            <v>0</v>
          </cell>
        </row>
        <row r="9715">
          <cell r="D9715" t="str">
            <v>Yelm0</v>
          </cell>
          <cell r="E9715">
            <v>0</v>
          </cell>
        </row>
        <row r="9716">
          <cell r="D9716" t="str">
            <v>Yelm0</v>
          </cell>
          <cell r="E9716">
            <v>0</v>
          </cell>
        </row>
        <row r="9717">
          <cell r="D9717" t="str">
            <v>Yelm0</v>
          </cell>
          <cell r="E9717">
            <v>0</v>
          </cell>
        </row>
        <row r="9718">
          <cell r="D9718" t="str">
            <v>Yelm0</v>
          </cell>
          <cell r="E9718">
            <v>0</v>
          </cell>
        </row>
        <row r="9719">
          <cell r="D9719" t="str">
            <v>Yelm0</v>
          </cell>
          <cell r="E9719">
            <v>0</v>
          </cell>
        </row>
        <row r="9720">
          <cell r="D9720" t="str">
            <v>Yelm0</v>
          </cell>
          <cell r="E9720">
            <v>0</v>
          </cell>
        </row>
        <row r="9721">
          <cell r="D9721" t="str">
            <v>Yelm0</v>
          </cell>
          <cell r="E9721">
            <v>0</v>
          </cell>
        </row>
        <row r="9722">
          <cell r="D9722" t="str">
            <v>Yelm0</v>
          </cell>
          <cell r="E9722">
            <v>0</v>
          </cell>
        </row>
        <row r="9723">
          <cell r="D9723" t="str">
            <v>Yelm0</v>
          </cell>
          <cell r="E9723">
            <v>0</v>
          </cell>
        </row>
        <row r="9724">
          <cell r="D9724" t="str">
            <v>Yelm0</v>
          </cell>
          <cell r="E9724">
            <v>0</v>
          </cell>
        </row>
        <row r="9725">
          <cell r="D9725" t="str">
            <v>Yelm0</v>
          </cell>
          <cell r="E9725">
            <v>0</v>
          </cell>
        </row>
        <row r="9726">
          <cell r="D9726" t="str">
            <v>Yelm0</v>
          </cell>
          <cell r="E9726">
            <v>0</v>
          </cell>
        </row>
        <row r="9727">
          <cell r="D9727" t="str">
            <v>Yelm0</v>
          </cell>
          <cell r="E9727">
            <v>0</v>
          </cell>
        </row>
        <row r="9728">
          <cell r="D9728" t="str">
            <v>Yelm0</v>
          </cell>
          <cell r="E9728">
            <v>0</v>
          </cell>
        </row>
        <row r="9729">
          <cell r="D9729" t="str">
            <v>Yelm0</v>
          </cell>
          <cell r="E9729">
            <v>0</v>
          </cell>
        </row>
        <row r="9730">
          <cell r="D9730" t="str">
            <v>Yelm0</v>
          </cell>
          <cell r="E9730">
            <v>0</v>
          </cell>
        </row>
        <row r="9731">
          <cell r="D9731" t="str">
            <v>Yelm0</v>
          </cell>
          <cell r="E9731">
            <v>0</v>
          </cell>
        </row>
        <row r="9732">
          <cell r="D9732" t="str">
            <v>Yelm0</v>
          </cell>
          <cell r="E9732">
            <v>0</v>
          </cell>
        </row>
        <row r="9733">
          <cell r="D9733" t="str">
            <v>Yelm0</v>
          </cell>
          <cell r="E9733">
            <v>0</v>
          </cell>
        </row>
        <row r="9734">
          <cell r="D9734" t="str">
            <v>Yelm0</v>
          </cell>
          <cell r="E9734">
            <v>0</v>
          </cell>
        </row>
        <row r="9735">
          <cell r="D9735" t="str">
            <v>Yelm0</v>
          </cell>
          <cell r="E9735">
            <v>0</v>
          </cell>
        </row>
        <row r="9736">
          <cell r="D9736" t="str">
            <v>Yelm0</v>
          </cell>
          <cell r="E9736">
            <v>0</v>
          </cell>
        </row>
        <row r="9737">
          <cell r="D9737" t="str">
            <v>Yelm0</v>
          </cell>
          <cell r="E9737">
            <v>0</v>
          </cell>
        </row>
        <row r="9738">
          <cell r="D9738" t="str">
            <v>Yelm0</v>
          </cell>
          <cell r="E9738">
            <v>0</v>
          </cell>
        </row>
        <row r="9739">
          <cell r="D9739" t="str">
            <v>Yelm0</v>
          </cell>
          <cell r="E9739">
            <v>0</v>
          </cell>
        </row>
        <row r="9740">
          <cell r="D9740" t="str">
            <v>Yelm0</v>
          </cell>
          <cell r="E9740">
            <v>0</v>
          </cell>
        </row>
        <row r="9741">
          <cell r="D9741" t="str">
            <v>Yelm0</v>
          </cell>
          <cell r="E9741">
            <v>0</v>
          </cell>
        </row>
        <row r="9742">
          <cell r="D9742" t="str">
            <v>Yelm0</v>
          </cell>
          <cell r="E9742">
            <v>0</v>
          </cell>
        </row>
        <row r="9743">
          <cell r="D9743" t="str">
            <v>Yelm0</v>
          </cell>
          <cell r="E9743">
            <v>0</v>
          </cell>
        </row>
        <row r="9744">
          <cell r="D9744" t="str">
            <v>Yelm0</v>
          </cell>
          <cell r="E9744">
            <v>0</v>
          </cell>
        </row>
        <row r="9745">
          <cell r="D9745" t="str">
            <v>Yelm0</v>
          </cell>
          <cell r="E9745">
            <v>0</v>
          </cell>
        </row>
        <row r="9746">
          <cell r="D9746" t="str">
            <v>Yelm0</v>
          </cell>
          <cell r="E9746">
            <v>0</v>
          </cell>
        </row>
        <row r="9747">
          <cell r="D9747" t="str">
            <v>Yelm0</v>
          </cell>
          <cell r="E9747">
            <v>0</v>
          </cell>
        </row>
        <row r="9748">
          <cell r="D9748" t="str">
            <v>Yelm0</v>
          </cell>
          <cell r="E9748">
            <v>0</v>
          </cell>
        </row>
        <row r="9749">
          <cell r="D9749" t="str">
            <v>Yelm0</v>
          </cell>
          <cell r="E9749">
            <v>0</v>
          </cell>
        </row>
        <row r="9750">
          <cell r="D9750" t="str">
            <v>Yelm0</v>
          </cell>
          <cell r="E9750">
            <v>0</v>
          </cell>
        </row>
        <row r="9751">
          <cell r="D9751" t="str">
            <v>Yelm0</v>
          </cell>
          <cell r="E9751">
            <v>0</v>
          </cell>
        </row>
        <row r="9752">
          <cell r="D9752" t="str">
            <v>Yelm0</v>
          </cell>
          <cell r="E9752">
            <v>0</v>
          </cell>
        </row>
        <row r="9753">
          <cell r="D9753" t="str">
            <v>Yelm0</v>
          </cell>
          <cell r="E9753">
            <v>0</v>
          </cell>
        </row>
        <row r="9754">
          <cell r="D9754" t="str">
            <v>Yelm0</v>
          </cell>
          <cell r="E9754">
            <v>0</v>
          </cell>
        </row>
        <row r="9755">
          <cell r="D9755" t="str">
            <v>Yelm0</v>
          </cell>
          <cell r="E9755">
            <v>0</v>
          </cell>
        </row>
        <row r="9756">
          <cell r="D9756" t="str">
            <v>Yelm0</v>
          </cell>
          <cell r="E9756">
            <v>0</v>
          </cell>
        </row>
        <row r="9757">
          <cell r="D9757" t="str">
            <v>Yelm0</v>
          </cell>
          <cell r="E9757">
            <v>0</v>
          </cell>
        </row>
        <row r="9758">
          <cell r="D9758" t="str">
            <v>Yelm0</v>
          </cell>
          <cell r="E9758">
            <v>0</v>
          </cell>
        </row>
        <row r="9759">
          <cell r="D9759" t="str">
            <v>Yelm0</v>
          </cell>
          <cell r="E9759">
            <v>0</v>
          </cell>
        </row>
        <row r="9760">
          <cell r="D9760" t="str">
            <v>Yelm0</v>
          </cell>
          <cell r="E9760">
            <v>0</v>
          </cell>
        </row>
        <row r="9761">
          <cell r="D9761" t="str">
            <v>Yelm0</v>
          </cell>
          <cell r="E9761">
            <v>0</v>
          </cell>
        </row>
        <row r="9762">
          <cell r="D9762" t="str">
            <v>Yelm0</v>
          </cell>
          <cell r="E9762">
            <v>0</v>
          </cell>
        </row>
        <row r="9763">
          <cell r="D9763" t="str">
            <v>Yelm0</v>
          </cell>
          <cell r="E9763">
            <v>0</v>
          </cell>
        </row>
        <row r="9764">
          <cell r="D9764" t="str">
            <v>Yelm0</v>
          </cell>
          <cell r="E9764">
            <v>0</v>
          </cell>
        </row>
        <row r="9765">
          <cell r="D9765" t="str">
            <v>Yelm0</v>
          </cell>
          <cell r="E9765">
            <v>0</v>
          </cell>
        </row>
        <row r="9766">
          <cell r="D9766" t="str">
            <v>Yelm0</v>
          </cell>
          <cell r="E9766">
            <v>0</v>
          </cell>
        </row>
        <row r="9767">
          <cell r="D9767" t="str">
            <v>Yelm0</v>
          </cell>
          <cell r="E9767">
            <v>0</v>
          </cell>
        </row>
        <row r="9768">
          <cell r="D9768" t="str">
            <v>Yelm0</v>
          </cell>
          <cell r="E9768">
            <v>0</v>
          </cell>
        </row>
        <row r="9769">
          <cell r="D9769" t="str">
            <v>Yelm0</v>
          </cell>
          <cell r="E9769">
            <v>0</v>
          </cell>
        </row>
        <row r="9770">
          <cell r="D9770" t="str">
            <v>Yelm0</v>
          </cell>
          <cell r="E9770">
            <v>0</v>
          </cell>
        </row>
        <row r="9771">
          <cell r="D9771" t="str">
            <v>Yelm0</v>
          </cell>
          <cell r="E9771">
            <v>0</v>
          </cell>
        </row>
        <row r="9772">
          <cell r="D9772" t="str">
            <v>Yelm0</v>
          </cell>
          <cell r="E9772">
            <v>0</v>
          </cell>
        </row>
        <row r="9773">
          <cell r="D9773" t="str">
            <v>Yelm0</v>
          </cell>
          <cell r="E9773">
            <v>0</v>
          </cell>
        </row>
        <row r="9774">
          <cell r="D9774" t="str">
            <v>Yelm0</v>
          </cell>
          <cell r="E9774">
            <v>0</v>
          </cell>
        </row>
        <row r="9775">
          <cell r="D9775" t="str">
            <v>Yelm0</v>
          </cell>
          <cell r="E9775">
            <v>0</v>
          </cell>
        </row>
        <row r="9776">
          <cell r="D9776" t="str">
            <v>Yelm0</v>
          </cell>
          <cell r="E9776">
            <v>0</v>
          </cell>
        </row>
        <row r="9777">
          <cell r="D9777" t="str">
            <v>Yelm0</v>
          </cell>
          <cell r="E9777">
            <v>0</v>
          </cell>
        </row>
        <row r="9778">
          <cell r="D9778" t="str">
            <v>Yelm0</v>
          </cell>
          <cell r="E9778">
            <v>0</v>
          </cell>
        </row>
        <row r="9779">
          <cell r="D9779" t="str">
            <v>Yelm0</v>
          </cell>
          <cell r="E9779">
            <v>0</v>
          </cell>
        </row>
        <row r="9780">
          <cell r="D9780" t="str">
            <v>Yelm0</v>
          </cell>
          <cell r="E9780">
            <v>0</v>
          </cell>
        </row>
        <row r="9781">
          <cell r="D9781" t="str">
            <v>Yelm0</v>
          </cell>
          <cell r="E9781">
            <v>0</v>
          </cell>
        </row>
        <row r="9782">
          <cell r="D9782" t="str">
            <v>Yelm0</v>
          </cell>
          <cell r="E9782">
            <v>0</v>
          </cell>
        </row>
        <row r="9783">
          <cell r="D9783" t="str">
            <v>Yelm0</v>
          </cell>
          <cell r="E9783">
            <v>0</v>
          </cell>
        </row>
        <row r="9784">
          <cell r="D9784" t="str">
            <v>Yelm0</v>
          </cell>
          <cell r="E9784">
            <v>0</v>
          </cell>
        </row>
        <row r="9785">
          <cell r="D9785" t="str">
            <v>Yelm0</v>
          </cell>
          <cell r="E9785">
            <v>0</v>
          </cell>
        </row>
        <row r="9786">
          <cell r="D9786" t="str">
            <v>Yelm0</v>
          </cell>
          <cell r="E9786">
            <v>0</v>
          </cell>
        </row>
        <row r="9787">
          <cell r="D9787" t="str">
            <v>Yelm0</v>
          </cell>
          <cell r="E9787">
            <v>0</v>
          </cell>
        </row>
        <row r="9788">
          <cell r="D9788" t="str">
            <v>Yelm0</v>
          </cell>
          <cell r="E9788">
            <v>0</v>
          </cell>
        </row>
        <row r="9789">
          <cell r="D9789" t="str">
            <v>Yelm0</v>
          </cell>
          <cell r="E9789">
            <v>0</v>
          </cell>
        </row>
        <row r="9790">
          <cell r="D9790" t="str">
            <v>Yelm0</v>
          </cell>
          <cell r="E9790">
            <v>0</v>
          </cell>
        </row>
        <row r="9791">
          <cell r="D9791" t="str">
            <v>Yelm0</v>
          </cell>
          <cell r="E9791">
            <v>0</v>
          </cell>
        </row>
        <row r="9792">
          <cell r="D9792" t="str">
            <v>Yelm0</v>
          </cell>
          <cell r="E9792">
            <v>0</v>
          </cell>
        </row>
        <row r="9793">
          <cell r="D9793" t="str">
            <v>Yelm0</v>
          </cell>
          <cell r="E9793">
            <v>0</v>
          </cell>
        </row>
        <row r="9794">
          <cell r="D9794" t="str">
            <v>Yelm0</v>
          </cell>
          <cell r="E9794">
            <v>0</v>
          </cell>
        </row>
        <row r="9795">
          <cell r="D9795" t="str">
            <v>Yelm0</v>
          </cell>
          <cell r="E9795">
            <v>0</v>
          </cell>
        </row>
        <row r="9796">
          <cell r="D9796" t="str">
            <v>Yelm0</v>
          </cell>
          <cell r="E9796">
            <v>0</v>
          </cell>
        </row>
        <row r="9797">
          <cell r="D9797" t="str">
            <v>Yelm0</v>
          </cell>
          <cell r="E9797">
            <v>0</v>
          </cell>
        </row>
        <row r="9798">
          <cell r="D9798" t="str">
            <v>Yelm0</v>
          </cell>
          <cell r="E9798">
            <v>0</v>
          </cell>
        </row>
        <row r="9799">
          <cell r="D9799" t="str">
            <v>Yelm0</v>
          </cell>
          <cell r="E9799">
            <v>0</v>
          </cell>
        </row>
        <row r="9800">
          <cell r="D9800" t="str">
            <v>Yelm0</v>
          </cell>
          <cell r="E9800">
            <v>0</v>
          </cell>
        </row>
        <row r="9801">
          <cell r="D9801" t="str">
            <v>Yelm0</v>
          </cell>
          <cell r="E9801">
            <v>0</v>
          </cell>
        </row>
        <row r="9802">
          <cell r="D9802" t="str">
            <v>Yelm0</v>
          </cell>
          <cell r="E9802">
            <v>0</v>
          </cell>
        </row>
        <row r="9803">
          <cell r="D9803" t="str">
            <v>Yelm0</v>
          </cell>
          <cell r="E9803">
            <v>0</v>
          </cell>
        </row>
        <row r="9804">
          <cell r="D9804" t="str">
            <v>Yelm0</v>
          </cell>
          <cell r="E9804">
            <v>0</v>
          </cell>
        </row>
        <row r="9805">
          <cell r="D9805" t="str">
            <v>Yelm0</v>
          </cell>
          <cell r="E9805">
            <v>0</v>
          </cell>
        </row>
        <row r="9806">
          <cell r="D9806" t="str">
            <v>Yelm0</v>
          </cell>
          <cell r="E9806">
            <v>0</v>
          </cell>
        </row>
        <row r="9807">
          <cell r="D9807" t="str">
            <v>Yelm0</v>
          </cell>
          <cell r="E9807">
            <v>0</v>
          </cell>
        </row>
        <row r="9808">
          <cell r="D9808" t="str">
            <v>Yelm0</v>
          </cell>
          <cell r="E9808">
            <v>0</v>
          </cell>
        </row>
        <row r="9809">
          <cell r="D9809" t="str">
            <v>Yelm0</v>
          </cell>
          <cell r="E9809">
            <v>0</v>
          </cell>
        </row>
        <row r="9810">
          <cell r="D9810" t="str">
            <v>Yelm0</v>
          </cell>
          <cell r="E9810">
            <v>0</v>
          </cell>
        </row>
        <row r="9811">
          <cell r="D9811" t="str">
            <v>Yelm0</v>
          </cell>
          <cell r="E9811">
            <v>0</v>
          </cell>
        </row>
        <row r="9812">
          <cell r="D9812" t="str">
            <v>Yelm0</v>
          </cell>
          <cell r="E9812">
            <v>0</v>
          </cell>
        </row>
        <row r="9813">
          <cell r="D9813" t="str">
            <v>Yelm0</v>
          </cell>
          <cell r="E9813">
            <v>0</v>
          </cell>
        </row>
        <row r="9814">
          <cell r="D9814" t="str">
            <v>Yelm0</v>
          </cell>
          <cell r="E9814">
            <v>0</v>
          </cell>
        </row>
        <row r="9815">
          <cell r="D9815" t="str">
            <v>Yelm0</v>
          </cell>
          <cell r="E9815">
            <v>0</v>
          </cell>
        </row>
        <row r="9816">
          <cell r="D9816" t="str">
            <v>Yelm0</v>
          </cell>
          <cell r="E9816">
            <v>0</v>
          </cell>
        </row>
        <row r="9817">
          <cell r="D9817" t="str">
            <v>Yelm0</v>
          </cell>
          <cell r="E9817">
            <v>0</v>
          </cell>
        </row>
        <row r="9818">
          <cell r="D9818" t="str">
            <v>Yelm0</v>
          </cell>
          <cell r="E9818">
            <v>0</v>
          </cell>
        </row>
        <row r="9819">
          <cell r="D9819" t="str">
            <v>Yelm0</v>
          </cell>
          <cell r="E9819">
            <v>0</v>
          </cell>
        </row>
        <row r="9820">
          <cell r="D9820" t="str">
            <v>Yelm0</v>
          </cell>
          <cell r="E9820">
            <v>0</v>
          </cell>
        </row>
        <row r="9821">
          <cell r="D9821" t="str">
            <v>Yelm0</v>
          </cell>
          <cell r="E9821">
            <v>0</v>
          </cell>
        </row>
        <row r="9822">
          <cell r="D9822" t="str">
            <v>Yelm0</v>
          </cell>
          <cell r="E9822">
            <v>0</v>
          </cell>
        </row>
        <row r="9823">
          <cell r="D9823" t="str">
            <v>Yelm0</v>
          </cell>
          <cell r="E9823">
            <v>0</v>
          </cell>
        </row>
        <row r="9824">
          <cell r="D9824" t="str">
            <v>Yelm0</v>
          </cell>
          <cell r="E9824">
            <v>0</v>
          </cell>
        </row>
        <row r="9825">
          <cell r="D9825" t="str">
            <v>Yelm0</v>
          </cell>
          <cell r="E9825">
            <v>0</v>
          </cell>
        </row>
        <row r="9826">
          <cell r="D9826" t="str">
            <v>Yelm0</v>
          </cell>
          <cell r="E9826">
            <v>0</v>
          </cell>
        </row>
        <row r="9827">
          <cell r="D9827" t="str">
            <v>Yelm0</v>
          </cell>
          <cell r="E9827">
            <v>0</v>
          </cell>
        </row>
        <row r="9828">
          <cell r="D9828" t="str">
            <v>Yelm0</v>
          </cell>
          <cell r="E9828">
            <v>0</v>
          </cell>
        </row>
        <row r="9829">
          <cell r="D9829" t="str">
            <v>Yelm0</v>
          </cell>
          <cell r="E9829">
            <v>0</v>
          </cell>
        </row>
        <row r="9830">
          <cell r="D9830" t="str">
            <v>Yelm0</v>
          </cell>
          <cell r="E9830">
            <v>0</v>
          </cell>
        </row>
        <row r="9831">
          <cell r="D9831" t="str">
            <v>Yelm0</v>
          </cell>
          <cell r="E9831">
            <v>0</v>
          </cell>
        </row>
        <row r="9832">
          <cell r="D9832" t="str">
            <v>Yelm0</v>
          </cell>
          <cell r="E9832">
            <v>0</v>
          </cell>
        </row>
        <row r="9833">
          <cell r="D9833" t="str">
            <v>Yelm0</v>
          </cell>
          <cell r="E9833">
            <v>0</v>
          </cell>
        </row>
        <row r="9834">
          <cell r="D9834" t="str">
            <v>Yelm0</v>
          </cell>
          <cell r="E9834">
            <v>0</v>
          </cell>
        </row>
        <row r="9835">
          <cell r="D9835" t="str">
            <v>Yelm0</v>
          </cell>
          <cell r="E9835">
            <v>0</v>
          </cell>
        </row>
        <row r="9836">
          <cell r="D9836" t="str">
            <v>Yelm0</v>
          </cell>
          <cell r="E9836">
            <v>0</v>
          </cell>
        </row>
        <row r="9837">
          <cell r="D9837" t="str">
            <v>Yelm0</v>
          </cell>
          <cell r="E9837">
            <v>0</v>
          </cell>
        </row>
        <row r="9838">
          <cell r="D9838" t="str">
            <v>Yelm0</v>
          </cell>
          <cell r="E9838">
            <v>0</v>
          </cell>
        </row>
        <row r="9839">
          <cell r="D9839" t="str">
            <v>Yelm0</v>
          </cell>
          <cell r="E9839">
            <v>0</v>
          </cell>
        </row>
        <row r="9840">
          <cell r="D9840" t="str">
            <v>Yelm0</v>
          </cell>
          <cell r="E9840">
            <v>0</v>
          </cell>
        </row>
        <row r="9841">
          <cell r="D9841" t="str">
            <v>Yelm0</v>
          </cell>
          <cell r="E9841">
            <v>0</v>
          </cell>
        </row>
        <row r="9842">
          <cell r="D9842" t="str">
            <v>Yelm0</v>
          </cell>
          <cell r="E9842">
            <v>0</v>
          </cell>
        </row>
        <row r="9843">
          <cell r="D9843" t="str">
            <v>Yelm0</v>
          </cell>
          <cell r="E9843">
            <v>0</v>
          </cell>
        </row>
        <row r="9844">
          <cell r="D9844" t="str">
            <v>Yelm0</v>
          </cell>
          <cell r="E9844">
            <v>0</v>
          </cell>
        </row>
        <row r="9845">
          <cell r="D9845" t="str">
            <v>Yelm0</v>
          </cell>
          <cell r="E9845">
            <v>0</v>
          </cell>
        </row>
        <row r="9846">
          <cell r="D9846" t="str">
            <v>Yelm0</v>
          </cell>
          <cell r="E9846">
            <v>0</v>
          </cell>
        </row>
        <row r="9847">
          <cell r="D9847" t="str">
            <v>Yelm0</v>
          </cell>
          <cell r="E9847">
            <v>0</v>
          </cell>
        </row>
        <row r="9848">
          <cell r="D9848" t="str">
            <v>Yelm0</v>
          </cell>
          <cell r="E9848">
            <v>0</v>
          </cell>
        </row>
        <row r="9849">
          <cell r="D9849" t="str">
            <v>Yelm0</v>
          </cell>
          <cell r="E9849">
            <v>0</v>
          </cell>
        </row>
        <row r="9850">
          <cell r="D9850" t="str">
            <v>Yelm0</v>
          </cell>
          <cell r="E9850">
            <v>0</v>
          </cell>
        </row>
        <row r="9851">
          <cell r="D9851" t="str">
            <v>Yelm0</v>
          </cell>
          <cell r="E9851">
            <v>0</v>
          </cell>
        </row>
        <row r="9852">
          <cell r="D9852" t="str">
            <v>Yelm0</v>
          </cell>
          <cell r="E9852">
            <v>0</v>
          </cell>
        </row>
        <row r="9853">
          <cell r="D9853" t="str">
            <v>Yelm0</v>
          </cell>
          <cell r="E9853">
            <v>0</v>
          </cell>
        </row>
        <row r="9854">
          <cell r="D9854" t="str">
            <v>Yelm0</v>
          </cell>
          <cell r="E9854">
            <v>0</v>
          </cell>
        </row>
        <row r="9855">
          <cell r="D9855" t="str">
            <v>Yelm0</v>
          </cell>
          <cell r="E9855">
            <v>0</v>
          </cell>
        </row>
        <row r="9856">
          <cell r="D9856" t="str">
            <v>Yelm0</v>
          </cell>
          <cell r="E9856">
            <v>0</v>
          </cell>
        </row>
        <row r="9857">
          <cell r="D9857" t="str">
            <v>Yelm0</v>
          </cell>
          <cell r="E9857">
            <v>0</v>
          </cell>
        </row>
        <row r="9858">
          <cell r="D9858" t="str">
            <v>Yelm0</v>
          </cell>
          <cell r="E9858">
            <v>0</v>
          </cell>
        </row>
        <row r="9859">
          <cell r="D9859" t="str">
            <v>Yelm0</v>
          </cell>
          <cell r="E9859">
            <v>0</v>
          </cell>
        </row>
        <row r="9860">
          <cell r="D9860" t="str">
            <v>Yelm0</v>
          </cell>
          <cell r="E9860">
            <v>0</v>
          </cell>
        </row>
        <row r="9861">
          <cell r="D9861" t="str">
            <v>Yelm0</v>
          </cell>
          <cell r="E9861">
            <v>0</v>
          </cell>
        </row>
        <row r="9862">
          <cell r="D9862" t="str">
            <v>Yelm0</v>
          </cell>
          <cell r="E9862">
            <v>0</v>
          </cell>
        </row>
        <row r="9863">
          <cell r="D9863" t="str">
            <v>Yelm0</v>
          </cell>
          <cell r="E9863">
            <v>0</v>
          </cell>
        </row>
        <row r="9864">
          <cell r="D9864" t="str">
            <v>Yelm0</v>
          </cell>
          <cell r="E9864">
            <v>0</v>
          </cell>
        </row>
        <row r="9865">
          <cell r="D9865" t="str">
            <v>Yelm0</v>
          </cell>
          <cell r="E9865">
            <v>0</v>
          </cell>
        </row>
        <row r="9866">
          <cell r="D9866" t="str">
            <v>Yelm0</v>
          </cell>
          <cell r="E9866">
            <v>0</v>
          </cell>
        </row>
        <row r="9867">
          <cell r="D9867" t="str">
            <v>Yelm0</v>
          </cell>
          <cell r="E9867">
            <v>0</v>
          </cell>
        </row>
        <row r="9868">
          <cell r="D9868" t="str">
            <v>Yelm0</v>
          </cell>
          <cell r="E9868">
            <v>0</v>
          </cell>
        </row>
        <row r="9869">
          <cell r="D9869" t="str">
            <v>Yelm0</v>
          </cell>
          <cell r="E9869">
            <v>0</v>
          </cell>
        </row>
        <row r="9870">
          <cell r="D9870" t="str">
            <v>Yelm0</v>
          </cell>
          <cell r="E9870">
            <v>0</v>
          </cell>
        </row>
        <row r="9871">
          <cell r="D9871" t="str">
            <v>Yelm0</v>
          </cell>
          <cell r="E9871">
            <v>0</v>
          </cell>
        </row>
        <row r="9872">
          <cell r="D9872" t="str">
            <v>Yelm0</v>
          </cell>
          <cell r="E9872">
            <v>0</v>
          </cell>
        </row>
        <row r="9873">
          <cell r="D9873" t="str">
            <v>Yelm0</v>
          </cell>
          <cell r="E9873">
            <v>0</v>
          </cell>
        </row>
        <row r="9874">
          <cell r="D9874" t="str">
            <v>Yelm0</v>
          </cell>
          <cell r="E9874">
            <v>0</v>
          </cell>
        </row>
        <row r="9875">
          <cell r="D9875" t="str">
            <v>Yelm0</v>
          </cell>
          <cell r="E9875">
            <v>0</v>
          </cell>
        </row>
        <row r="9876">
          <cell r="D9876" t="str">
            <v>Yelm0</v>
          </cell>
          <cell r="E9876">
            <v>0</v>
          </cell>
        </row>
        <row r="9877">
          <cell r="D9877" t="str">
            <v>Yelm0</v>
          </cell>
          <cell r="E9877">
            <v>0</v>
          </cell>
        </row>
        <row r="9878">
          <cell r="D9878" t="str">
            <v>Yelm0</v>
          </cell>
          <cell r="E9878">
            <v>0</v>
          </cell>
        </row>
        <row r="9879">
          <cell r="D9879" t="str">
            <v>Yelm0</v>
          </cell>
          <cell r="E9879">
            <v>0</v>
          </cell>
        </row>
        <row r="9880">
          <cell r="D9880" t="str">
            <v>Yelm0</v>
          </cell>
          <cell r="E9880">
            <v>0</v>
          </cell>
        </row>
        <row r="9881">
          <cell r="D9881" t="str">
            <v>Yelm0</v>
          </cell>
          <cell r="E9881">
            <v>0</v>
          </cell>
        </row>
        <row r="9882">
          <cell r="D9882" t="str">
            <v>Yelm0</v>
          </cell>
          <cell r="E9882">
            <v>0</v>
          </cell>
        </row>
        <row r="9883">
          <cell r="D9883" t="str">
            <v>Yelm0</v>
          </cell>
          <cell r="E9883">
            <v>0</v>
          </cell>
        </row>
        <row r="9884">
          <cell r="D9884" t="str">
            <v>Yelm0</v>
          </cell>
          <cell r="E9884">
            <v>0</v>
          </cell>
        </row>
        <row r="9885">
          <cell r="D9885" t="str">
            <v>Yelm0</v>
          </cell>
          <cell r="E9885">
            <v>0</v>
          </cell>
        </row>
        <row r="9886">
          <cell r="D9886" t="str">
            <v>Yelm0</v>
          </cell>
          <cell r="E9886">
            <v>0</v>
          </cell>
        </row>
        <row r="9887">
          <cell r="D9887" t="str">
            <v>Yelm0</v>
          </cell>
          <cell r="E9887">
            <v>0</v>
          </cell>
        </row>
        <row r="9888">
          <cell r="D9888" t="str">
            <v>Yelm0</v>
          </cell>
          <cell r="E9888">
            <v>0</v>
          </cell>
        </row>
        <row r="9889">
          <cell r="D9889" t="str">
            <v>Yelm0</v>
          </cell>
          <cell r="E9889">
            <v>0</v>
          </cell>
        </row>
        <row r="9890">
          <cell r="D9890" t="str">
            <v>Yelm0</v>
          </cell>
          <cell r="E9890">
            <v>0</v>
          </cell>
        </row>
        <row r="9891">
          <cell r="D9891" t="str">
            <v>Yelm0</v>
          </cell>
          <cell r="E9891">
            <v>0</v>
          </cell>
        </row>
        <row r="9892">
          <cell r="D9892" t="str">
            <v>Yelm0</v>
          </cell>
          <cell r="E9892">
            <v>0</v>
          </cell>
        </row>
        <row r="9893">
          <cell r="D9893" t="str">
            <v>Yelm0</v>
          </cell>
          <cell r="E9893">
            <v>0</v>
          </cell>
        </row>
        <row r="9894">
          <cell r="D9894" t="str">
            <v>Yelm0</v>
          </cell>
          <cell r="E9894">
            <v>0</v>
          </cell>
        </row>
        <row r="9895">
          <cell r="D9895" t="str">
            <v>Yelm0</v>
          </cell>
          <cell r="E9895">
            <v>0</v>
          </cell>
        </row>
        <row r="9896">
          <cell r="D9896" t="str">
            <v>Yelm0</v>
          </cell>
          <cell r="E9896">
            <v>0</v>
          </cell>
        </row>
        <row r="9897">
          <cell r="D9897" t="str">
            <v>Yelm0</v>
          </cell>
          <cell r="E9897">
            <v>0</v>
          </cell>
        </row>
        <row r="9898">
          <cell r="D9898" t="str">
            <v>Yelm0</v>
          </cell>
          <cell r="E9898">
            <v>0</v>
          </cell>
        </row>
        <row r="9899">
          <cell r="D9899" t="str">
            <v>Yelm0</v>
          </cell>
          <cell r="E9899">
            <v>0</v>
          </cell>
        </row>
        <row r="9900">
          <cell r="D9900" t="str">
            <v>Yelm0</v>
          </cell>
          <cell r="E9900">
            <v>0</v>
          </cell>
        </row>
        <row r="9901">
          <cell r="D9901" t="str">
            <v>Yelm0</v>
          </cell>
          <cell r="E9901">
            <v>0</v>
          </cell>
        </row>
        <row r="9902">
          <cell r="D9902" t="str">
            <v>Yelm0</v>
          </cell>
          <cell r="E9902">
            <v>0</v>
          </cell>
        </row>
        <row r="9903">
          <cell r="D9903" t="str">
            <v>Yelm0</v>
          </cell>
          <cell r="E9903">
            <v>0</v>
          </cell>
        </row>
        <row r="9904">
          <cell r="D9904" t="str">
            <v>Yelm0</v>
          </cell>
          <cell r="E9904">
            <v>0</v>
          </cell>
        </row>
        <row r="9905">
          <cell r="D9905" t="str">
            <v>Yelm0</v>
          </cell>
          <cell r="E9905">
            <v>0</v>
          </cell>
        </row>
        <row r="9906">
          <cell r="D9906" t="str">
            <v>Yelm0</v>
          </cell>
          <cell r="E9906">
            <v>0</v>
          </cell>
        </row>
        <row r="9907">
          <cell r="D9907" t="str">
            <v>Yelm0</v>
          </cell>
          <cell r="E9907">
            <v>0</v>
          </cell>
        </row>
        <row r="9908">
          <cell r="D9908" t="str">
            <v>Yelm0</v>
          </cell>
          <cell r="E9908">
            <v>0</v>
          </cell>
        </row>
        <row r="9909">
          <cell r="D9909" t="str">
            <v>Yelm0</v>
          </cell>
          <cell r="E9909">
            <v>0</v>
          </cell>
        </row>
        <row r="9910">
          <cell r="D9910" t="str">
            <v>Yelm0</v>
          </cell>
          <cell r="E9910">
            <v>0</v>
          </cell>
        </row>
        <row r="9911">
          <cell r="D9911" t="str">
            <v>Yelm0</v>
          </cell>
          <cell r="E9911">
            <v>0</v>
          </cell>
        </row>
        <row r="9912">
          <cell r="D9912" t="str">
            <v>Yelm0</v>
          </cell>
          <cell r="E9912">
            <v>0</v>
          </cell>
        </row>
        <row r="9913">
          <cell r="D9913" t="str">
            <v>Yelm0</v>
          </cell>
          <cell r="E9913">
            <v>0</v>
          </cell>
        </row>
        <row r="9914">
          <cell r="D9914" t="str">
            <v>Yelm0</v>
          </cell>
          <cell r="E9914">
            <v>0</v>
          </cell>
        </row>
        <row r="9915">
          <cell r="D9915" t="str">
            <v>Yelm0</v>
          </cell>
          <cell r="E9915">
            <v>0</v>
          </cell>
        </row>
        <row r="9916">
          <cell r="D9916" t="str">
            <v>Yelm0</v>
          </cell>
          <cell r="E9916">
            <v>0</v>
          </cell>
        </row>
        <row r="9917">
          <cell r="D9917" t="str">
            <v>Yelm0</v>
          </cell>
          <cell r="E9917">
            <v>0</v>
          </cell>
        </row>
        <row r="9918">
          <cell r="D9918" t="str">
            <v>Yelm0</v>
          </cell>
          <cell r="E9918">
            <v>0</v>
          </cell>
        </row>
        <row r="9919">
          <cell r="D9919" t="str">
            <v>Yelm0</v>
          </cell>
          <cell r="E9919">
            <v>0</v>
          </cell>
        </row>
        <row r="9920">
          <cell r="D9920" t="str">
            <v>Yelm0</v>
          </cell>
          <cell r="E9920">
            <v>0</v>
          </cell>
        </row>
        <row r="9921">
          <cell r="D9921" t="str">
            <v>Yelm0</v>
          </cell>
          <cell r="E9921">
            <v>0</v>
          </cell>
        </row>
        <row r="9922">
          <cell r="D9922" t="str">
            <v>Yelm0</v>
          </cell>
          <cell r="E9922">
            <v>0</v>
          </cell>
        </row>
        <row r="9923">
          <cell r="D9923" t="str">
            <v>Yelm0</v>
          </cell>
          <cell r="E9923">
            <v>0</v>
          </cell>
        </row>
        <row r="9924">
          <cell r="D9924" t="str">
            <v>Yelm0</v>
          </cell>
          <cell r="E9924">
            <v>0</v>
          </cell>
        </row>
        <row r="9925">
          <cell r="D9925" t="str">
            <v>Yelm0</v>
          </cell>
          <cell r="E9925">
            <v>0</v>
          </cell>
        </row>
        <row r="9926">
          <cell r="D9926" t="str">
            <v>Yelm0</v>
          </cell>
          <cell r="E9926">
            <v>0</v>
          </cell>
        </row>
        <row r="9927">
          <cell r="D9927" t="str">
            <v>Yelm0</v>
          </cell>
          <cell r="E9927">
            <v>0</v>
          </cell>
        </row>
        <row r="9928">
          <cell r="D9928" t="str">
            <v>Yelm0</v>
          </cell>
          <cell r="E9928">
            <v>0</v>
          </cell>
        </row>
        <row r="9929">
          <cell r="D9929" t="str">
            <v>Yelm0</v>
          </cell>
          <cell r="E9929">
            <v>0</v>
          </cell>
        </row>
        <row r="9930">
          <cell r="D9930" t="str">
            <v>Yelm0</v>
          </cell>
          <cell r="E9930">
            <v>0</v>
          </cell>
        </row>
        <row r="9931">
          <cell r="D9931" t="str">
            <v>Yelm0</v>
          </cell>
          <cell r="E9931">
            <v>0</v>
          </cell>
        </row>
        <row r="9932">
          <cell r="D9932" t="str">
            <v>Yelm0</v>
          </cell>
          <cell r="E9932">
            <v>0</v>
          </cell>
        </row>
        <row r="9933">
          <cell r="D9933" t="str">
            <v>Yelm0</v>
          </cell>
          <cell r="E9933">
            <v>0</v>
          </cell>
        </row>
        <row r="9934">
          <cell r="D9934" t="str">
            <v>Yelm0</v>
          </cell>
          <cell r="E9934">
            <v>0</v>
          </cell>
        </row>
        <row r="9935">
          <cell r="D9935" t="str">
            <v>Yelm0</v>
          </cell>
          <cell r="E9935">
            <v>0</v>
          </cell>
        </row>
        <row r="9936">
          <cell r="D9936" t="str">
            <v>Yelm0</v>
          </cell>
          <cell r="E9936">
            <v>0</v>
          </cell>
        </row>
        <row r="9937">
          <cell r="D9937" t="str">
            <v>Yelm0</v>
          </cell>
          <cell r="E9937">
            <v>0</v>
          </cell>
        </row>
        <row r="9938">
          <cell r="D9938" t="str">
            <v>Yelm0</v>
          </cell>
          <cell r="E9938">
            <v>0</v>
          </cell>
        </row>
        <row r="9939">
          <cell r="D9939" t="str">
            <v>Yelm0</v>
          </cell>
          <cell r="E9939">
            <v>0</v>
          </cell>
        </row>
        <row r="9940">
          <cell r="D9940" t="str">
            <v>Yelm0</v>
          </cell>
          <cell r="E9940">
            <v>0</v>
          </cell>
        </row>
        <row r="9941">
          <cell r="D9941" t="str">
            <v>Yelm0</v>
          </cell>
          <cell r="E9941">
            <v>0</v>
          </cell>
        </row>
        <row r="9942">
          <cell r="D9942" t="str">
            <v>Yelm0</v>
          </cell>
          <cell r="E9942">
            <v>0</v>
          </cell>
        </row>
        <row r="9943">
          <cell r="D9943" t="str">
            <v>Yelm0</v>
          </cell>
          <cell r="E9943">
            <v>0</v>
          </cell>
        </row>
        <row r="9944">
          <cell r="D9944" t="str">
            <v>Yelm0</v>
          </cell>
          <cell r="E9944">
            <v>0</v>
          </cell>
        </row>
        <row r="9945">
          <cell r="D9945" t="str">
            <v>Yelm0</v>
          </cell>
          <cell r="E9945">
            <v>0</v>
          </cell>
        </row>
        <row r="9946">
          <cell r="D9946" t="str">
            <v>Yelm0</v>
          </cell>
          <cell r="E9946">
            <v>0</v>
          </cell>
        </row>
        <row r="9947">
          <cell r="D9947" t="str">
            <v>Yelm0</v>
          </cell>
          <cell r="E9947">
            <v>0</v>
          </cell>
        </row>
        <row r="9948">
          <cell r="D9948" t="str">
            <v>Yelm0</v>
          </cell>
          <cell r="E9948">
            <v>0</v>
          </cell>
        </row>
        <row r="9949">
          <cell r="D9949" t="str">
            <v>Yelm0</v>
          </cell>
          <cell r="E9949">
            <v>0</v>
          </cell>
        </row>
        <row r="9950">
          <cell r="D9950" t="str">
            <v>Yelm0</v>
          </cell>
          <cell r="E9950">
            <v>0</v>
          </cell>
        </row>
        <row r="9951">
          <cell r="D9951" t="str">
            <v>Yelm0</v>
          </cell>
          <cell r="E9951">
            <v>0</v>
          </cell>
        </row>
        <row r="9952">
          <cell r="D9952" t="str">
            <v>Yelm0</v>
          </cell>
          <cell r="E9952">
            <v>0</v>
          </cell>
        </row>
        <row r="9953">
          <cell r="D9953" t="str">
            <v>Yelm0</v>
          </cell>
          <cell r="E9953">
            <v>0</v>
          </cell>
        </row>
        <row r="9954">
          <cell r="D9954" t="str">
            <v>Yelm0</v>
          </cell>
          <cell r="E9954">
            <v>0</v>
          </cell>
        </row>
        <row r="9955">
          <cell r="D9955" t="str">
            <v>Yelm0</v>
          </cell>
          <cell r="E9955">
            <v>0</v>
          </cell>
        </row>
        <row r="9956">
          <cell r="D9956" t="str">
            <v>Yelm0</v>
          </cell>
          <cell r="E9956">
            <v>0</v>
          </cell>
        </row>
        <row r="9957">
          <cell r="D9957" t="str">
            <v>Yelm0</v>
          </cell>
          <cell r="E9957">
            <v>0</v>
          </cell>
        </row>
        <row r="9958">
          <cell r="D9958" t="str">
            <v>Yelm0</v>
          </cell>
          <cell r="E9958">
            <v>0</v>
          </cell>
        </row>
        <row r="9959">
          <cell r="D9959" t="str">
            <v>Yelm0</v>
          </cell>
          <cell r="E9959">
            <v>0</v>
          </cell>
        </row>
        <row r="9960">
          <cell r="D9960" t="str">
            <v>Yelm0</v>
          </cell>
          <cell r="E9960">
            <v>0</v>
          </cell>
        </row>
        <row r="9961">
          <cell r="D9961" t="str">
            <v>Yelm0</v>
          </cell>
          <cell r="E9961">
            <v>0</v>
          </cell>
        </row>
        <row r="9962">
          <cell r="D9962" t="str">
            <v>Yelm0</v>
          </cell>
          <cell r="E9962">
            <v>0</v>
          </cell>
        </row>
        <row r="9963">
          <cell r="D9963" t="str">
            <v>Yelm0</v>
          </cell>
          <cell r="E9963">
            <v>0</v>
          </cell>
        </row>
        <row r="9964">
          <cell r="D9964" t="str">
            <v>Yelm0</v>
          </cell>
          <cell r="E9964">
            <v>0</v>
          </cell>
        </row>
        <row r="9965">
          <cell r="D9965" t="str">
            <v>Yelm0</v>
          </cell>
          <cell r="E9965">
            <v>0</v>
          </cell>
        </row>
        <row r="9966">
          <cell r="D9966" t="str">
            <v>Yelm0</v>
          </cell>
          <cell r="E9966">
            <v>0</v>
          </cell>
        </row>
        <row r="9967">
          <cell r="D9967" t="str">
            <v>Yelm0</v>
          </cell>
          <cell r="E9967">
            <v>0</v>
          </cell>
        </row>
        <row r="9968">
          <cell r="D9968" t="str">
            <v>Yelm0</v>
          </cell>
          <cell r="E9968">
            <v>0</v>
          </cell>
        </row>
        <row r="9969">
          <cell r="D9969" t="str">
            <v>Yelm0</v>
          </cell>
          <cell r="E9969">
            <v>0</v>
          </cell>
        </row>
        <row r="9970">
          <cell r="D9970" t="str">
            <v>Yelm0</v>
          </cell>
          <cell r="E9970">
            <v>0</v>
          </cell>
        </row>
        <row r="9971">
          <cell r="D9971" t="str">
            <v>Yelm0</v>
          </cell>
          <cell r="E9971">
            <v>0</v>
          </cell>
        </row>
        <row r="9972">
          <cell r="D9972" t="str">
            <v>Yelm0</v>
          </cell>
          <cell r="E9972">
            <v>0</v>
          </cell>
        </row>
        <row r="9973">
          <cell r="D9973" t="str">
            <v>Yelm0</v>
          </cell>
          <cell r="E9973">
            <v>0</v>
          </cell>
        </row>
        <row r="9974">
          <cell r="D9974" t="str">
            <v>Yelm0</v>
          </cell>
          <cell r="E9974">
            <v>0</v>
          </cell>
        </row>
        <row r="9975">
          <cell r="D9975" t="str">
            <v>Yelm0</v>
          </cell>
          <cell r="E9975">
            <v>0</v>
          </cell>
        </row>
        <row r="9976">
          <cell r="D9976" t="str">
            <v>Yelm0</v>
          </cell>
          <cell r="E9976">
            <v>0</v>
          </cell>
        </row>
        <row r="9977">
          <cell r="D9977" t="str">
            <v>Yelm0</v>
          </cell>
          <cell r="E9977">
            <v>0</v>
          </cell>
        </row>
        <row r="9978">
          <cell r="D9978" t="str">
            <v>Yelm0</v>
          </cell>
          <cell r="E9978">
            <v>0</v>
          </cell>
        </row>
        <row r="9979">
          <cell r="D9979" t="str">
            <v>Yelm0</v>
          </cell>
          <cell r="E9979">
            <v>0</v>
          </cell>
        </row>
        <row r="9980">
          <cell r="D9980" t="str">
            <v>Yelm0</v>
          </cell>
          <cell r="E9980">
            <v>0</v>
          </cell>
        </row>
        <row r="9981">
          <cell r="D9981" t="str">
            <v>Yelm0</v>
          </cell>
          <cell r="E9981">
            <v>0</v>
          </cell>
        </row>
        <row r="9982">
          <cell r="D9982" t="str">
            <v>Yelm0</v>
          </cell>
          <cell r="E9982">
            <v>0</v>
          </cell>
        </row>
        <row r="9983">
          <cell r="D9983" t="str">
            <v>Yelm0</v>
          </cell>
          <cell r="E9983">
            <v>0</v>
          </cell>
        </row>
        <row r="9984">
          <cell r="D9984" t="str">
            <v>Yelm0</v>
          </cell>
          <cell r="E9984">
            <v>0</v>
          </cell>
        </row>
        <row r="9985">
          <cell r="D9985" t="str">
            <v>Yelm0</v>
          </cell>
          <cell r="E9985">
            <v>0</v>
          </cell>
        </row>
        <row r="9986">
          <cell r="D9986" t="str">
            <v>Yelm0</v>
          </cell>
          <cell r="E9986">
            <v>0</v>
          </cell>
        </row>
        <row r="9987">
          <cell r="D9987" t="str">
            <v>Yelm0</v>
          </cell>
          <cell r="E9987">
            <v>0</v>
          </cell>
        </row>
        <row r="9988">
          <cell r="D9988" t="str">
            <v>Yelm0</v>
          </cell>
          <cell r="E9988">
            <v>0</v>
          </cell>
        </row>
        <row r="9989">
          <cell r="D9989" t="str">
            <v>Yelm0</v>
          </cell>
          <cell r="E9989">
            <v>0</v>
          </cell>
        </row>
        <row r="9990">
          <cell r="D9990" t="str">
            <v>Yelm0</v>
          </cell>
          <cell r="E9990">
            <v>0</v>
          </cell>
        </row>
        <row r="9991">
          <cell r="D9991" t="str">
            <v>Yelm0</v>
          </cell>
          <cell r="E9991">
            <v>0</v>
          </cell>
        </row>
        <row r="9992">
          <cell r="D9992" t="str">
            <v>Yelm0</v>
          </cell>
          <cell r="E9992">
            <v>0</v>
          </cell>
        </row>
        <row r="9993">
          <cell r="D9993" t="str">
            <v>Yelm0</v>
          </cell>
          <cell r="E9993">
            <v>0</v>
          </cell>
        </row>
        <row r="9994">
          <cell r="D9994" t="str">
            <v>Yelm0</v>
          </cell>
          <cell r="E9994">
            <v>0</v>
          </cell>
        </row>
        <row r="9995">
          <cell r="D9995" t="str">
            <v>Yelm0</v>
          </cell>
          <cell r="E9995">
            <v>0</v>
          </cell>
        </row>
        <row r="9996">
          <cell r="D9996" t="str">
            <v>Yelm0</v>
          </cell>
          <cell r="E9996">
            <v>0</v>
          </cell>
        </row>
        <row r="9997">
          <cell r="D9997" t="str">
            <v>Yelm0</v>
          </cell>
          <cell r="E9997">
            <v>0</v>
          </cell>
        </row>
        <row r="9998">
          <cell r="D9998" t="str">
            <v>Yelm0</v>
          </cell>
          <cell r="E9998">
            <v>0</v>
          </cell>
        </row>
        <row r="9999">
          <cell r="D9999" t="str">
            <v>Yelm0</v>
          </cell>
          <cell r="E9999">
            <v>0</v>
          </cell>
        </row>
        <row r="10000">
          <cell r="D10000" t="str">
            <v>Yelm0</v>
          </cell>
          <cell r="E10000">
            <v>0</v>
          </cell>
        </row>
        <row r="10001">
          <cell r="D10001" t="str">
            <v>Yelm0</v>
          </cell>
          <cell r="E10001">
            <v>0</v>
          </cell>
        </row>
        <row r="10002">
          <cell r="D10002" t="str">
            <v>Yelm0</v>
          </cell>
          <cell r="E10002">
            <v>0</v>
          </cell>
        </row>
        <row r="10003">
          <cell r="D10003" t="str">
            <v>Yelm0</v>
          </cell>
          <cell r="E10003">
            <v>0</v>
          </cell>
        </row>
        <row r="10004">
          <cell r="D10004" t="str">
            <v>Yelm0</v>
          </cell>
          <cell r="E10004">
            <v>0</v>
          </cell>
        </row>
        <row r="10005">
          <cell r="D10005" t="str">
            <v>Yelm0</v>
          </cell>
          <cell r="E10005">
            <v>0</v>
          </cell>
        </row>
        <row r="10006">
          <cell r="D10006" t="str">
            <v>Yelm0</v>
          </cell>
          <cell r="E10006">
            <v>0</v>
          </cell>
        </row>
        <row r="10007">
          <cell r="D10007" t="str">
            <v>Yelm0</v>
          </cell>
          <cell r="E10007">
            <v>0</v>
          </cell>
        </row>
        <row r="10008">
          <cell r="D10008" t="str">
            <v>Yelm0</v>
          </cell>
          <cell r="E10008">
            <v>0</v>
          </cell>
        </row>
        <row r="10009">
          <cell r="D10009" t="str">
            <v>Yelm0</v>
          </cell>
          <cell r="E10009">
            <v>0</v>
          </cell>
        </row>
        <row r="10010">
          <cell r="D10010" t="str">
            <v>Yelm0</v>
          </cell>
          <cell r="E10010">
            <v>0</v>
          </cell>
        </row>
        <row r="10011">
          <cell r="D10011" t="str">
            <v>Yelm0</v>
          </cell>
          <cell r="E10011">
            <v>0</v>
          </cell>
        </row>
        <row r="10012">
          <cell r="D10012" t="str">
            <v>Yelm0</v>
          </cell>
          <cell r="E10012">
            <v>0</v>
          </cell>
        </row>
        <row r="10013">
          <cell r="D10013" t="str">
            <v>Yelm0</v>
          </cell>
          <cell r="E10013">
            <v>0</v>
          </cell>
        </row>
        <row r="10014">
          <cell r="D10014" t="str">
            <v>Yelm0</v>
          </cell>
          <cell r="E10014">
            <v>0</v>
          </cell>
        </row>
        <row r="10015">
          <cell r="D10015" t="str">
            <v>Yelm0</v>
          </cell>
          <cell r="E10015">
            <v>0</v>
          </cell>
        </row>
        <row r="10016">
          <cell r="D10016" t="str">
            <v>Yelm0</v>
          </cell>
          <cell r="E10016">
            <v>0</v>
          </cell>
        </row>
        <row r="10017">
          <cell r="D10017" t="str">
            <v>Yelm0</v>
          </cell>
          <cell r="E10017">
            <v>0</v>
          </cell>
        </row>
        <row r="10018">
          <cell r="D10018" t="str">
            <v>Yelm0</v>
          </cell>
          <cell r="E10018">
            <v>0</v>
          </cell>
        </row>
        <row r="10019">
          <cell r="D10019" t="str">
            <v>Yelm0</v>
          </cell>
          <cell r="E10019">
            <v>0</v>
          </cell>
        </row>
        <row r="10020">
          <cell r="D10020" t="str">
            <v>Yelm0</v>
          </cell>
          <cell r="E10020">
            <v>0</v>
          </cell>
        </row>
        <row r="10021">
          <cell r="D10021" t="str">
            <v>Yelm0</v>
          </cell>
          <cell r="E10021">
            <v>0</v>
          </cell>
        </row>
        <row r="10022">
          <cell r="D10022" t="str">
            <v>Yelm0</v>
          </cell>
          <cell r="E10022">
            <v>0</v>
          </cell>
        </row>
        <row r="10023">
          <cell r="D10023" t="str">
            <v>Yelm0</v>
          </cell>
          <cell r="E10023">
            <v>0</v>
          </cell>
        </row>
        <row r="10024">
          <cell r="D10024" t="str">
            <v>Yelm0</v>
          </cell>
          <cell r="E10024">
            <v>0</v>
          </cell>
        </row>
        <row r="10025">
          <cell r="D10025" t="str">
            <v>Yelm0</v>
          </cell>
          <cell r="E10025">
            <v>0</v>
          </cell>
        </row>
        <row r="10026">
          <cell r="D10026" t="str">
            <v>Yelm0</v>
          </cell>
          <cell r="E10026">
            <v>0</v>
          </cell>
        </row>
        <row r="10027">
          <cell r="D10027" t="str">
            <v>Yelm0</v>
          </cell>
          <cell r="E10027">
            <v>0</v>
          </cell>
        </row>
        <row r="10028">
          <cell r="D10028" t="str">
            <v>Yelm0</v>
          </cell>
          <cell r="E10028">
            <v>0</v>
          </cell>
        </row>
        <row r="10029">
          <cell r="D10029" t="str">
            <v>Yelm0</v>
          </cell>
          <cell r="E10029">
            <v>0</v>
          </cell>
        </row>
        <row r="10030">
          <cell r="D10030" t="str">
            <v>Yelm0</v>
          </cell>
          <cell r="E10030">
            <v>0</v>
          </cell>
        </row>
        <row r="10031">
          <cell r="D10031" t="str">
            <v>Yelm0</v>
          </cell>
          <cell r="E10031">
            <v>0</v>
          </cell>
        </row>
        <row r="10032">
          <cell r="D10032" t="str">
            <v>Yelm0</v>
          </cell>
          <cell r="E10032">
            <v>0</v>
          </cell>
        </row>
        <row r="10033">
          <cell r="D10033" t="str">
            <v>Yelm0</v>
          </cell>
          <cell r="E10033">
            <v>0</v>
          </cell>
        </row>
        <row r="10034">
          <cell r="D10034" t="str">
            <v>Yelm0</v>
          </cell>
          <cell r="E10034">
            <v>0</v>
          </cell>
        </row>
        <row r="10035">
          <cell r="D10035" t="str">
            <v>Yelm0</v>
          </cell>
          <cell r="E10035">
            <v>0</v>
          </cell>
        </row>
        <row r="10036">
          <cell r="D10036" t="str">
            <v>Yelm0</v>
          </cell>
          <cell r="E10036">
            <v>0</v>
          </cell>
        </row>
        <row r="10037">
          <cell r="D10037" t="str">
            <v>Yelm0</v>
          </cell>
          <cell r="E10037">
            <v>0</v>
          </cell>
        </row>
        <row r="10038">
          <cell r="D10038" t="str">
            <v>Yelm0</v>
          </cell>
          <cell r="E10038">
            <v>0</v>
          </cell>
        </row>
        <row r="10039">
          <cell r="D10039" t="str">
            <v>Yelm0</v>
          </cell>
          <cell r="E10039">
            <v>0</v>
          </cell>
        </row>
        <row r="10040">
          <cell r="D10040" t="str">
            <v>Yelm0</v>
          </cell>
          <cell r="E10040">
            <v>0</v>
          </cell>
        </row>
        <row r="10041">
          <cell r="D10041" t="str">
            <v>Yelm0</v>
          </cell>
          <cell r="E10041">
            <v>0</v>
          </cell>
        </row>
        <row r="10042">
          <cell r="D10042" t="str">
            <v>Yelm0</v>
          </cell>
          <cell r="E10042">
            <v>0</v>
          </cell>
        </row>
        <row r="10043">
          <cell r="D10043" t="str">
            <v>Yelm0</v>
          </cell>
          <cell r="E10043">
            <v>0</v>
          </cell>
        </row>
        <row r="10044">
          <cell r="D10044" t="str">
            <v>Yelm0</v>
          </cell>
          <cell r="E10044">
            <v>0</v>
          </cell>
        </row>
        <row r="10045">
          <cell r="D10045" t="str">
            <v>Yelm0</v>
          </cell>
          <cell r="E10045">
            <v>0</v>
          </cell>
        </row>
        <row r="10046">
          <cell r="D10046" t="str">
            <v>Yelm0</v>
          </cell>
          <cell r="E10046">
            <v>0</v>
          </cell>
        </row>
        <row r="10047">
          <cell r="D10047" t="str">
            <v>Yelm0</v>
          </cell>
          <cell r="E10047">
            <v>0</v>
          </cell>
        </row>
        <row r="10048">
          <cell r="D10048" t="str">
            <v>Yelm0</v>
          </cell>
          <cell r="E10048">
            <v>0</v>
          </cell>
        </row>
        <row r="10049">
          <cell r="D10049" t="str">
            <v>Yelm0</v>
          </cell>
          <cell r="E10049">
            <v>0</v>
          </cell>
        </row>
        <row r="10050">
          <cell r="D10050" t="str">
            <v>Yelm0</v>
          </cell>
          <cell r="E10050">
            <v>0</v>
          </cell>
        </row>
        <row r="10051">
          <cell r="D10051" t="str">
            <v>Yelm0</v>
          </cell>
          <cell r="E10051">
            <v>0</v>
          </cell>
        </row>
        <row r="10052">
          <cell r="D10052" t="str">
            <v>Yelm0</v>
          </cell>
          <cell r="E10052">
            <v>0</v>
          </cell>
        </row>
        <row r="10053">
          <cell r="D10053" t="str">
            <v>Yelm0</v>
          </cell>
          <cell r="E10053">
            <v>0</v>
          </cell>
        </row>
        <row r="10054">
          <cell r="D10054" t="str">
            <v>Yelm0</v>
          </cell>
          <cell r="E10054">
            <v>0</v>
          </cell>
        </row>
        <row r="10055">
          <cell r="D10055" t="str">
            <v>Yelm0</v>
          </cell>
          <cell r="E10055">
            <v>0</v>
          </cell>
        </row>
        <row r="10056">
          <cell r="D10056" t="str">
            <v>Yelm0</v>
          </cell>
          <cell r="E10056">
            <v>0</v>
          </cell>
        </row>
        <row r="10057">
          <cell r="D10057" t="str">
            <v>Yelm0</v>
          </cell>
          <cell r="E10057">
            <v>0</v>
          </cell>
        </row>
        <row r="10058">
          <cell r="D10058" t="str">
            <v>Yelm0</v>
          </cell>
          <cell r="E10058">
            <v>0</v>
          </cell>
        </row>
        <row r="10059">
          <cell r="D10059" t="str">
            <v>Yelm0</v>
          </cell>
          <cell r="E10059">
            <v>0</v>
          </cell>
        </row>
        <row r="10060">
          <cell r="D10060" t="str">
            <v>Yelm0</v>
          </cell>
          <cell r="E10060">
            <v>0</v>
          </cell>
        </row>
        <row r="10061">
          <cell r="D10061" t="str">
            <v>Yelm0</v>
          </cell>
          <cell r="E10061">
            <v>0</v>
          </cell>
        </row>
        <row r="10062">
          <cell r="D10062" t="str">
            <v>Yelm0</v>
          </cell>
          <cell r="E10062">
            <v>0</v>
          </cell>
        </row>
        <row r="10063">
          <cell r="D10063" t="str">
            <v>Yelm0</v>
          </cell>
          <cell r="E10063">
            <v>0</v>
          </cell>
        </row>
        <row r="10064">
          <cell r="D10064" t="str">
            <v>Yelm0</v>
          </cell>
          <cell r="E10064">
            <v>0</v>
          </cell>
        </row>
        <row r="10065">
          <cell r="D10065" t="str">
            <v>Yelm0</v>
          </cell>
          <cell r="E10065">
            <v>0</v>
          </cell>
        </row>
        <row r="10066">
          <cell r="D10066" t="str">
            <v>Yelm0</v>
          </cell>
          <cell r="E10066">
            <v>0</v>
          </cell>
        </row>
        <row r="10067">
          <cell r="D10067" t="str">
            <v>Yelm0</v>
          </cell>
          <cell r="E10067">
            <v>0</v>
          </cell>
        </row>
        <row r="10068">
          <cell r="D10068" t="str">
            <v>Yelm0</v>
          </cell>
          <cell r="E10068">
            <v>0</v>
          </cell>
        </row>
        <row r="10069">
          <cell r="D10069" t="str">
            <v>Yelm0</v>
          </cell>
          <cell r="E10069">
            <v>0</v>
          </cell>
        </row>
        <row r="10070">
          <cell r="D10070" t="str">
            <v>Yelm0</v>
          </cell>
          <cell r="E10070">
            <v>0</v>
          </cell>
        </row>
        <row r="10071">
          <cell r="D10071" t="str">
            <v>Yelm0</v>
          </cell>
          <cell r="E10071">
            <v>0</v>
          </cell>
        </row>
        <row r="10072">
          <cell r="D10072" t="str">
            <v>Yelm0</v>
          </cell>
          <cell r="E10072">
            <v>0</v>
          </cell>
        </row>
        <row r="10073">
          <cell r="D10073" t="str">
            <v>Yelm0</v>
          </cell>
          <cell r="E10073">
            <v>0</v>
          </cell>
        </row>
        <row r="10074">
          <cell r="D10074" t="str">
            <v>Yelm0</v>
          </cell>
          <cell r="E10074">
            <v>0</v>
          </cell>
        </row>
        <row r="10075">
          <cell r="D10075" t="str">
            <v>Yelm0</v>
          </cell>
          <cell r="E10075">
            <v>0</v>
          </cell>
        </row>
        <row r="10076">
          <cell r="D10076" t="str">
            <v>Yelm0</v>
          </cell>
          <cell r="E10076">
            <v>0</v>
          </cell>
        </row>
        <row r="10077">
          <cell r="D10077" t="str">
            <v>Yelm0</v>
          </cell>
          <cell r="E10077">
            <v>0</v>
          </cell>
        </row>
        <row r="10078">
          <cell r="D10078" t="str">
            <v>Yelm0</v>
          </cell>
          <cell r="E10078">
            <v>0</v>
          </cell>
        </row>
        <row r="10079">
          <cell r="D10079" t="str">
            <v>Yelm0</v>
          </cell>
          <cell r="E10079">
            <v>0</v>
          </cell>
        </row>
        <row r="10080">
          <cell r="D10080" t="str">
            <v>Yelm0</v>
          </cell>
          <cell r="E10080">
            <v>0</v>
          </cell>
        </row>
        <row r="10081">
          <cell r="D10081" t="str">
            <v>Yelm0</v>
          </cell>
          <cell r="E10081">
            <v>0</v>
          </cell>
        </row>
        <row r="10082">
          <cell r="D10082" t="str">
            <v>Yelm0</v>
          </cell>
          <cell r="E10082">
            <v>0</v>
          </cell>
        </row>
        <row r="10083">
          <cell r="D10083" t="str">
            <v>Yelm0</v>
          </cell>
          <cell r="E10083">
            <v>0</v>
          </cell>
        </row>
        <row r="10084">
          <cell r="D10084" t="str">
            <v>Yelm0</v>
          </cell>
          <cell r="E10084">
            <v>0</v>
          </cell>
        </row>
        <row r="10085">
          <cell r="D10085" t="str">
            <v>Yelm0</v>
          </cell>
          <cell r="E10085">
            <v>0</v>
          </cell>
        </row>
        <row r="10086">
          <cell r="D10086" t="str">
            <v>Yelm0</v>
          </cell>
          <cell r="E10086">
            <v>0</v>
          </cell>
        </row>
        <row r="10087">
          <cell r="D10087" t="str">
            <v>Yelm0</v>
          </cell>
          <cell r="E10087">
            <v>0</v>
          </cell>
        </row>
        <row r="10088">
          <cell r="D10088" t="str">
            <v>Yelm0</v>
          </cell>
          <cell r="E10088">
            <v>0</v>
          </cell>
        </row>
        <row r="10089">
          <cell r="D10089" t="str">
            <v>Yelm0</v>
          </cell>
          <cell r="E10089">
            <v>0</v>
          </cell>
        </row>
        <row r="10090">
          <cell r="D10090" t="str">
            <v>Yelm0</v>
          </cell>
          <cell r="E10090">
            <v>0</v>
          </cell>
        </row>
        <row r="10091">
          <cell r="D10091" t="str">
            <v>Yelm0</v>
          </cell>
          <cell r="E10091">
            <v>0</v>
          </cell>
        </row>
        <row r="10092">
          <cell r="D10092" t="str">
            <v>Yelm0</v>
          </cell>
          <cell r="E10092">
            <v>0</v>
          </cell>
        </row>
        <row r="10093">
          <cell r="D10093" t="str">
            <v>Yelm0</v>
          </cell>
          <cell r="E10093">
            <v>0</v>
          </cell>
        </row>
        <row r="10094">
          <cell r="D10094" t="str">
            <v>Yelm0</v>
          </cell>
          <cell r="E10094">
            <v>0</v>
          </cell>
        </row>
        <row r="10095">
          <cell r="D10095" t="str">
            <v>Yelm0</v>
          </cell>
          <cell r="E10095">
            <v>0</v>
          </cell>
        </row>
        <row r="10096">
          <cell r="D10096" t="str">
            <v>Yelm0</v>
          </cell>
          <cell r="E10096">
            <v>0</v>
          </cell>
        </row>
        <row r="10097">
          <cell r="D10097" t="str">
            <v>Yelm0</v>
          </cell>
          <cell r="E10097">
            <v>0</v>
          </cell>
        </row>
        <row r="10098">
          <cell r="D10098" t="str">
            <v>Yelm0</v>
          </cell>
          <cell r="E10098">
            <v>0</v>
          </cell>
        </row>
        <row r="10099">
          <cell r="D10099" t="str">
            <v>Yelm0</v>
          </cell>
          <cell r="E10099">
            <v>0</v>
          </cell>
        </row>
        <row r="10100">
          <cell r="D10100" t="str">
            <v>Yelm0</v>
          </cell>
          <cell r="E10100">
            <v>0</v>
          </cell>
        </row>
        <row r="10101">
          <cell r="D10101" t="str">
            <v>Yelm0</v>
          </cell>
          <cell r="E10101">
            <v>0</v>
          </cell>
        </row>
        <row r="10102">
          <cell r="D10102" t="str">
            <v>Yelm0</v>
          </cell>
          <cell r="E10102">
            <v>0</v>
          </cell>
        </row>
        <row r="10103">
          <cell r="D10103" t="str">
            <v>Yelm0</v>
          </cell>
          <cell r="E10103">
            <v>0</v>
          </cell>
        </row>
        <row r="10104">
          <cell r="D10104" t="str">
            <v>Yelm0</v>
          </cell>
          <cell r="E10104">
            <v>0</v>
          </cell>
        </row>
        <row r="10105">
          <cell r="D10105" t="str">
            <v>Yelm0</v>
          </cell>
          <cell r="E10105">
            <v>0</v>
          </cell>
        </row>
        <row r="10106">
          <cell r="D10106" t="str">
            <v>Yelm0</v>
          </cell>
          <cell r="E10106">
            <v>0</v>
          </cell>
        </row>
        <row r="10107">
          <cell r="D10107" t="str">
            <v>Yelm0</v>
          </cell>
          <cell r="E10107">
            <v>0</v>
          </cell>
        </row>
        <row r="10108">
          <cell r="D10108" t="str">
            <v>Yelm0</v>
          </cell>
          <cell r="E10108">
            <v>0</v>
          </cell>
        </row>
        <row r="10109">
          <cell r="D10109" t="str">
            <v>Yelm0</v>
          </cell>
          <cell r="E10109">
            <v>0</v>
          </cell>
        </row>
        <row r="10110">
          <cell r="D10110" t="str">
            <v>Yelm0</v>
          </cell>
          <cell r="E10110">
            <v>0</v>
          </cell>
        </row>
        <row r="10111">
          <cell r="D10111" t="str">
            <v>Yelm0</v>
          </cell>
          <cell r="E10111">
            <v>0</v>
          </cell>
        </row>
        <row r="10112">
          <cell r="D10112" t="str">
            <v>Yelm0</v>
          </cell>
          <cell r="E10112">
            <v>0</v>
          </cell>
        </row>
        <row r="10113">
          <cell r="D10113" t="str">
            <v>Yelm0</v>
          </cell>
          <cell r="E10113">
            <v>0</v>
          </cell>
        </row>
        <row r="10114">
          <cell r="D10114" t="str">
            <v>Yelm0</v>
          </cell>
          <cell r="E10114">
            <v>0</v>
          </cell>
        </row>
        <row r="10115">
          <cell r="D10115" t="str">
            <v>Yelm0</v>
          </cell>
          <cell r="E10115">
            <v>0</v>
          </cell>
        </row>
        <row r="10116">
          <cell r="D10116" t="str">
            <v>Yelm0</v>
          </cell>
          <cell r="E10116">
            <v>0</v>
          </cell>
        </row>
        <row r="10117">
          <cell r="D10117" t="str">
            <v>Yelm0</v>
          </cell>
          <cell r="E10117">
            <v>0</v>
          </cell>
        </row>
        <row r="10118">
          <cell r="D10118" t="str">
            <v>Yelm0</v>
          </cell>
          <cell r="E10118">
            <v>0</v>
          </cell>
        </row>
        <row r="10119">
          <cell r="D10119" t="str">
            <v>Yelm0</v>
          </cell>
          <cell r="E10119">
            <v>0</v>
          </cell>
        </row>
        <row r="10120">
          <cell r="D10120" t="str">
            <v>Yelm0</v>
          </cell>
          <cell r="E10120">
            <v>0</v>
          </cell>
        </row>
        <row r="10121">
          <cell r="D10121" t="str">
            <v>Yelm0</v>
          </cell>
          <cell r="E10121">
            <v>0</v>
          </cell>
        </row>
        <row r="10122">
          <cell r="D10122" t="str">
            <v>Yelm0</v>
          </cell>
          <cell r="E10122">
            <v>0</v>
          </cell>
        </row>
        <row r="10123">
          <cell r="D10123" t="str">
            <v>Yelm0</v>
          </cell>
          <cell r="E10123">
            <v>0</v>
          </cell>
        </row>
        <row r="10124">
          <cell r="D10124" t="str">
            <v>Yelm0</v>
          </cell>
          <cell r="E10124">
            <v>0</v>
          </cell>
        </row>
        <row r="10125">
          <cell r="D10125" t="str">
            <v>Yelm0</v>
          </cell>
          <cell r="E10125">
            <v>0</v>
          </cell>
        </row>
        <row r="10126">
          <cell r="D10126" t="str">
            <v>Yelm0</v>
          </cell>
          <cell r="E10126">
            <v>0</v>
          </cell>
        </row>
        <row r="10127">
          <cell r="D10127" t="str">
            <v>Yelm0</v>
          </cell>
          <cell r="E10127">
            <v>0</v>
          </cell>
        </row>
        <row r="10128">
          <cell r="D10128" t="str">
            <v>Yelm0</v>
          </cell>
          <cell r="E10128">
            <v>0</v>
          </cell>
        </row>
        <row r="10129">
          <cell r="D10129" t="str">
            <v>Yelm0</v>
          </cell>
          <cell r="E10129">
            <v>0</v>
          </cell>
        </row>
        <row r="10130">
          <cell r="D10130" t="str">
            <v>Yelm0</v>
          </cell>
          <cell r="E10130">
            <v>0</v>
          </cell>
        </row>
        <row r="10131">
          <cell r="D10131" t="str">
            <v>Yelm0</v>
          </cell>
          <cell r="E10131">
            <v>0</v>
          </cell>
        </row>
        <row r="10132">
          <cell r="D10132" t="str">
            <v>Yelm0</v>
          </cell>
          <cell r="E10132">
            <v>0</v>
          </cell>
        </row>
        <row r="10133">
          <cell r="D10133" t="str">
            <v>Yelm0</v>
          </cell>
          <cell r="E10133">
            <v>0</v>
          </cell>
        </row>
        <row r="10134">
          <cell r="D10134" t="str">
            <v>Yelm0</v>
          </cell>
          <cell r="E10134">
            <v>0</v>
          </cell>
        </row>
        <row r="10135">
          <cell r="D10135" t="str">
            <v>Yelm0</v>
          </cell>
          <cell r="E10135">
            <v>0</v>
          </cell>
        </row>
        <row r="10136">
          <cell r="D10136" t="str">
            <v>Yelm0</v>
          </cell>
          <cell r="E10136">
            <v>0</v>
          </cell>
        </row>
        <row r="10137">
          <cell r="D10137" t="str">
            <v>Yelm0</v>
          </cell>
          <cell r="E10137">
            <v>0</v>
          </cell>
        </row>
        <row r="10138">
          <cell r="D10138" t="str">
            <v>Yelm0</v>
          </cell>
          <cell r="E10138">
            <v>0</v>
          </cell>
        </row>
        <row r="10139">
          <cell r="D10139" t="str">
            <v>Yelm0</v>
          </cell>
          <cell r="E10139">
            <v>0</v>
          </cell>
        </row>
        <row r="10140">
          <cell r="D10140" t="str">
            <v>Yelm0</v>
          </cell>
          <cell r="E10140">
            <v>0</v>
          </cell>
        </row>
        <row r="10141">
          <cell r="D10141" t="str">
            <v>Yelm0</v>
          </cell>
          <cell r="E10141">
            <v>0</v>
          </cell>
        </row>
        <row r="10142">
          <cell r="D10142" t="str">
            <v>Yelm0</v>
          </cell>
          <cell r="E10142">
            <v>0</v>
          </cell>
        </row>
        <row r="10143">
          <cell r="D10143" t="str">
            <v>Yelm0</v>
          </cell>
          <cell r="E10143">
            <v>0</v>
          </cell>
        </row>
        <row r="10144">
          <cell r="D10144" t="str">
            <v>Yelm0</v>
          </cell>
          <cell r="E10144">
            <v>0</v>
          </cell>
        </row>
        <row r="10145">
          <cell r="D10145" t="str">
            <v>Yelm0</v>
          </cell>
          <cell r="E10145">
            <v>0</v>
          </cell>
        </row>
        <row r="10146">
          <cell r="D10146" t="str">
            <v>Yelm0</v>
          </cell>
          <cell r="E10146">
            <v>0</v>
          </cell>
        </row>
        <row r="10147">
          <cell r="D10147" t="str">
            <v>Yelm0</v>
          </cell>
          <cell r="E10147">
            <v>0</v>
          </cell>
        </row>
        <row r="10148">
          <cell r="D10148" t="str">
            <v>Yelm0</v>
          </cell>
          <cell r="E10148">
            <v>0</v>
          </cell>
        </row>
        <row r="10149">
          <cell r="D10149" t="str">
            <v>Yelm0</v>
          </cell>
          <cell r="E10149">
            <v>0</v>
          </cell>
        </row>
        <row r="10150">
          <cell r="D10150" t="str">
            <v>Yelm0</v>
          </cell>
          <cell r="E10150">
            <v>0</v>
          </cell>
        </row>
        <row r="10151">
          <cell r="D10151" t="str">
            <v>Yelm0</v>
          </cell>
          <cell r="E10151">
            <v>0</v>
          </cell>
        </row>
        <row r="10152">
          <cell r="D10152" t="str">
            <v>Yelm0</v>
          </cell>
          <cell r="E10152">
            <v>0</v>
          </cell>
        </row>
        <row r="10153">
          <cell r="D10153" t="str">
            <v>Yelm0</v>
          </cell>
          <cell r="E10153">
            <v>0</v>
          </cell>
        </row>
        <row r="10154">
          <cell r="D10154" t="str">
            <v>Yelm0</v>
          </cell>
          <cell r="E10154">
            <v>0</v>
          </cell>
        </row>
        <row r="10155">
          <cell r="D10155" t="str">
            <v>Yelm0</v>
          </cell>
          <cell r="E10155">
            <v>0</v>
          </cell>
        </row>
        <row r="10156">
          <cell r="D10156" t="str">
            <v>Yelm0</v>
          </cell>
          <cell r="E10156">
            <v>0</v>
          </cell>
        </row>
        <row r="10157">
          <cell r="D10157" t="str">
            <v>Yelm0</v>
          </cell>
          <cell r="E10157">
            <v>0</v>
          </cell>
        </row>
        <row r="10158">
          <cell r="D10158" t="str">
            <v>Yelm0</v>
          </cell>
          <cell r="E10158">
            <v>0</v>
          </cell>
        </row>
        <row r="10159">
          <cell r="D10159" t="str">
            <v>Yelm0</v>
          </cell>
          <cell r="E10159">
            <v>0</v>
          </cell>
        </row>
        <row r="10160">
          <cell r="D10160" t="str">
            <v>Yelm0</v>
          </cell>
          <cell r="E10160">
            <v>0</v>
          </cell>
        </row>
        <row r="10161">
          <cell r="D10161" t="str">
            <v>Yelm0</v>
          </cell>
          <cell r="E10161">
            <v>0</v>
          </cell>
        </row>
        <row r="10162">
          <cell r="D10162" t="str">
            <v>Yelm0</v>
          </cell>
          <cell r="E10162">
            <v>0</v>
          </cell>
        </row>
        <row r="10163">
          <cell r="D10163" t="str">
            <v>Yelm0</v>
          </cell>
          <cell r="E10163">
            <v>0</v>
          </cell>
        </row>
        <row r="10164">
          <cell r="D10164" t="str">
            <v>Yelm0</v>
          </cell>
          <cell r="E10164">
            <v>0</v>
          </cell>
        </row>
        <row r="10165">
          <cell r="D10165" t="str">
            <v>Yelm0</v>
          </cell>
          <cell r="E10165">
            <v>0</v>
          </cell>
        </row>
        <row r="10166">
          <cell r="D10166" t="str">
            <v>Yelm0</v>
          </cell>
          <cell r="E10166">
            <v>0</v>
          </cell>
        </row>
        <row r="10167">
          <cell r="D10167" t="str">
            <v>Yelm0</v>
          </cell>
          <cell r="E10167">
            <v>0</v>
          </cell>
        </row>
        <row r="10168">
          <cell r="D10168" t="str">
            <v>Yelm0</v>
          </cell>
          <cell r="E10168">
            <v>0</v>
          </cell>
        </row>
        <row r="10169">
          <cell r="D10169" t="str">
            <v>Yelm0</v>
          </cell>
          <cell r="E10169">
            <v>0</v>
          </cell>
        </row>
        <row r="10170">
          <cell r="D10170" t="str">
            <v>Yelm0</v>
          </cell>
          <cell r="E10170">
            <v>0</v>
          </cell>
        </row>
        <row r="10171">
          <cell r="D10171" t="str">
            <v>Yelm0</v>
          </cell>
          <cell r="E10171">
            <v>0</v>
          </cell>
        </row>
        <row r="10172">
          <cell r="D10172" t="str">
            <v>Yelm0</v>
          </cell>
          <cell r="E10172">
            <v>0</v>
          </cell>
        </row>
        <row r="10173">
          <cell r="D10173" t="str">
            <v>Yelm0</v>
          </cell>
          <cell r="E10173">
            <v>0</v>
          </cell>
        </row>
        <row r="10174">
          <cell r="D10174" t="str">
            <v>Yelm0</v>
          </cell>
          <cell r="E10174">
            <v>0</v>
          </cell>
        </row>
        <row r="10175">
          <cell r="D10175" t="str">
            <v>Yelm0</v>
          </cell>
          <cell r="E10175">
            <v>0</v>
          </cell>
        </row>
        <row r="10176">
          <cell r="D10176" t="str">
            <v>Yelm0</v>
          </cell>
          <cell r="E10176">
            <v>0</v>
          </cell>
        </row>
        <row r="10177">
          <cell r="D10177" t="str">
            <v>Yelm0</v>
          </cell>
          <cell r="E10177">
            <v>0</v>
          </cell>
        </row>
        <row r="10178">
          <cell r="D10178" t="str">
            <v>Yelm0</v>
          </cell>
          <cell r="E10178">
            <v>0</v>
          </cell>
        </row>
        <row r="10179">
          <cell r="D10179" t="str">
            <v>Yelm0</v>
          </cell>
          <cell r="E10179">
            <v>0</v>
          </cell>
        </row>
        <row r="10180">
          <cell r="D10180" t="str">
            <v>Yelm0</v>
          </cell>
          <cell r="E10180">
            <v>0</v>
          </cell>
        </row>
        <row r="10181">
          <cell r="D10181" t="str">
            <v>Yelm0</v>
          </cell>
          <cell r="E10181">
            <v>0</v>
          </cell>
        </row>
        <row r="10182">
          <cell r="D10182" t="str">
            <v>Yelm0</v>
          </cell>
          <cell r="E10182">
            <v>0</v>
          </cell>
        </row>
        <row r="10183">
          <cell r="D10183" t="str">
            <v>Yelm0</v>
          </cell>
          <cell r="E10183">
            <v>0</v>
          </cell>
        </row>
        <row r="10184">
          <cell r="D10184" t="str">
            <v>Yelm0</v>
          </cell>
          <cell r="E10184">
            <v>0</v>
          </cell>
        </row>
        <row r="10185">
          <cell r="D10185" t="str">
            <v>Yelm0</v>
          </cell>
          <cell r="E10185">
            <v>0</v>
          </cell>
        </row>
        <row r="10186">
          <cell r="D10186" t="str">
            <v>Yelm0</v>
          </cell>
          <cell r="E10186">
            <v>0</v>
          </cell>
        </row>
        <row r="10187">
          <cell r="D10187" t="str">
            <v>Yelm0</v>
          </cell>
          <cell r="E10187">
            <v>0</v>
          </cell>
        </row>
        <row r="10188">
          <cell r="D10188" t="str">
            <v>Yelm0</v>
          </cell>
          <cell r="E10188">
            <v>0</v>
          </cell>
        </row>
        <row r="10189">
          <cell r="D10189" t="str">
            <v>Yelm0</v>
          </cell>
          <cell r="E10189">
            <v>0</v>
          </cell>
        </row>
        <row r="10190">
          <cell r="D10190" t="str">
            <v>Yelm0</v>
          </cell>
          <cell r="E10190">
            <v>0</v>
          </cell>
        </row>
        <row r="10191">
          <cell r="D10191" t="str">
            <v>Yelm0</v>
          </cell>
          <cell r="E10191">
            <v>0</v>
          </cell>
        </row>
        <row r="10192">
          <cell r="D10192" t="str">
            <v>Yelm0</v>
          </cell>
          <cell r="E10192">
            <v>0</v>
          </cell>
        </row>
        <row r="10193">
          <cell r="D10193" t="str">
            <v>Yelm0</v>
          </cell>
          <cell r="E10193">
            <v>0</v>
          </cell>
        </row>
        <row r="10194">
          <cell r="D10194" t="str">
            <v>Yelm0</v>
          </cell>
          <cell r="E10194">
            <v>0</v>
          </cell>
        </row>
        <row r="10195">
          <cell r="D10195" t="str">
            <v>Yelm0</v>
          </cell>
          <cell r="E10195">
            <v>0</v>
          </cell>
        </row>
        <row r="10196">
          <cell r="D10196" t="str">
            <v>Yelm0</v>
          </cell>
          <cell r="E10196">
            <v>0</v>
          </cell>
        </row>
        <row r="10197">
          <cell r="D10197" t="str">
            <v>Yelm0</v>
          </cell>
          <cell r="E10197">
            <v>0</v>
          </cell>
        </row>
        <row r="10198">
          <cell r="D10198" t="str">
            <v>Yelm0</v>
          </cell>
          <cell r="E10198">
            <v>0</v>
          </cell>
        </row>
        <row r="10199">
          <cell r="D10199" t="str">
            <v>Yelm0</v>
          </cell>
          <cell r="E10199">
            <v>0</v>
          </cell>
        </row>
        <row r="10200">
          <cell r="D10200" t="str">
            <v>Yelm0</v>
          </cell>
          <cell r="E10200">
            <v>0</v>
          </cell>
        </row>
        <row r="10201">
          <cell r="D10201" t="str">
            <v>Yelm0</v>
          </cell>
          <cell r="E10201">
            <v>0</v>
          </cell>
        </row>
        <row r="10202">
          <cell r="D10202" t="str">
            <v>Yelm0</v>
          </cell>
          <cell r="E10202">
            <v>0</v>
          </cell>
        </row>
        <row r="10203">
          <cell r="D10203" t="str">
            <v>Yelm0</v>
          </cell>
          <cell r="E10203">
            <v>0</v>
          </cell>
        </row>
        <row r="10204">
          <cell r="D10204" t="str">
            <v>Yelm0</v>
          </cell>
          <cell r="E10204">
            <v>0</v>
          </cell>
        </row>
        <row r="10205">
          <cell r="D10205" t="str">
            <v>Yelm0</v>
          </cell>
          <cell r="E10205">
            <v>0</v>
          </cell>
        </row>
        <row r="10206">
          <cell r="D10206" t="str">
            <v>Yelm0</v>
          </cell>
          <cell r="E10206">
            <v>0</v>
          </cell>
        </row>
        <row r="10207">
          <cell r="D10207" t="str">
            <v>Yelm0</v>
          </cell>
          <cell r="E10207">
            <v>0</v>
          </cell>
        </row>
        <row r="10208">
          <cell r="D10208" t="str">
            <v>Yelm0</v>
          </cell>
          <cell r="E10208">
            <v>0</v>
          </cell>
        </row>
        <row r="10209">
          <cell r="D10209" t="str">
            <v>Yelm0</v>
          </cell>
          <cell r="E10209">
            <v>0</v>
          </cell>
        </row>
        <row r="10210">
          <cell r="D10210" t="str">
            <v>Yelm0</v>
          </cell>
          <cell r="E10210">
            <v>0</v>
          </cell>
        </row>
        <row r="10211">
          <cell r="D10211" t="str">
            <v>Yelm0</v>
          </cell>
          <cell r="E10211">
            <v>0</v>
          </cell>
        </row>
        <row r="10212">
          <cell r="D10212" t="str">
            <v>Yelm0</v>
          </cell>
          <cell r="E10212">
            <v>0</v>
          </cell>
        </row>
        <row r="10213">
          <cell r="D10213" t="str">
            <v>Yelm0</v>
          </cell>
          <cell r="E10213">
            <v>0</v>
          </cell>
        </row>
        <row r="10214">
          <cell r="D10214" t="str">
            <v>Yelm0</v>
          </cell>
          <cell r="E10214">
            <v>0</v>
          </cell>
        </row>
        <row r="10215">
          <cell r="D10215" t="str">
            <v>Yelm0</v>
          </cell>
          <cell r="E10215">
            <v>0</v>
          </cell>
        </row>
        <row r="10216">
          <cell r="D10216" t="str">
            <v>Yelm0</v>
          </cell>
          <cell r="E10216">
            <v>0</v>
          </cell>
        </row>
        <row r="10217">
          <cell r="D10217" t="str">
            <v>Yelm0</v>
          </cell>
          <cell r="E10217">
            <v>0</v>
          </cell>
        </row>
        <row r="10218">
          <cell r="D10218" t="str">
            <v>Yelm0</v>
          </cell>
          <cell r="E10218">
            <v>0</v>
          </cell>
        </row>
        <row r="10219">
          <cell r="D10219" t="str">
            <v>Yelm0</v>
          </cell>
          <cell r="E10219">
            <v>0</v>
          </cell>
        </row>
        <row r="10220">
          <cell r="D10220" t="str">
            <v>Yelm0</v>
          </cell>
          <cell r="E10220">
            <v>0</v>
          </cell>
        </row>
        <row r="10221">
          <cell r="D10221" t="str">
            <v>Yelm0</v>
          </cell>
          <cell r="E10221">
            <v>0</v>
          </cell>
        </row>
        <row r="10222">
          <cell r="D10222" t="str">
            <v>Yelm0</v>
          </cell>
          <cell r="E10222">
            <v>0</v>
          </cell>
        </row>
        <row r="10223">
          <cell r="D10223" t="str">
            <v>Yelm0</v>
          </cell>
          <cell r="E10223">
            <v>0</v>
          </cell>
        </row>
        <row r="10224">
          <cell r="D10224" t="str">
            <v>Yelm0</v>
          </cell>
          <cell r="E10224">
            <v>0</v>
          </cell>
        </row>
        <row r="10225">
          <cell r="D10225" t="str">
            <v>Yelm0</v>
          </cell>
          <cell r="E10225">
            <v>0</v>
          </cell>
        </row>
        <row r="10226">
          <cell r="D10226" t="str">
            <v>Yelm0</v>
          </cell>
          <cell r="E10226">
            <v>0</v>
          </cell>
        </row>
        <row r="10227">
          <cell r="D10227" t="str">
            <v>Yelm0</v>
          </cell>
          <cell r="E10227">
            <v>0</v>
          </cell>
        </row>
        <row r="10228">
          <cell r="D10228" t="str">
            <v>Yelm0</v>
          </cell>
          <cell r="E10228">
            <v>0</v>
          </cell>
        </row>
        <row r="10229">
          <cell r="D10229" t="str">
            <v>Yelm0</v>
          </cell>
          <cell r="E10229">
            <v>0</v>
          </cell>
        </row>
        <row r="10230">
          <cell r="D10230" t="str">
            <v>Yelm0</v>
          </cell>
          <cell r="E10230">
            <v>0</v>
          </cell>
        </row>
        <row r="10231">
          <cell r="D10231" t="str">
            <v>Yelm0</v>
          </cell>
          <cell r="E10231">
            <v>0</v>
          </cell>
        </row>
        <row r="10232">
          <cell r="D10232" t="str">
            <v>Yelm0</v>
          </cell>
          <cell r="E10232">
            <v>0</v>
          </cell>
        </row>
        <row r="10233">
          <cell r="D10233" t="str">
            <v>Yelm0</v>
          </cell>
          <cell r="E10233">
            <v>0</v>
          </cell>
        </row>
        <row r="10234">
          <cell r="D10234" t="str">
            <v>Yelm0</v>
          </cell>
          <cell r="E10234">
            <v>0</v>
          </cell>
        </row>
        <row r="10235">
          <cell r="D10235" t="str">
            <v>Yelm0</v>
          </cell>
          <cell r="E10235">
            <v>0</v>
          </cell>
        </row>
        <row r="10236">
          <cell r="D10236" t="str">
            <v>Yelm0</v>
          </cell>
          <cell r="E10236">
            <v>0</v>
          </cell>
        </row>
        <row r="10237">
          <cell r="D10237" t="str">
            <v>Yelm0</v>
          </cell>
          <cell r="E10237">
            <v>0</v>
          </cell>
        </row>
        <row r="10238">
          <cell r="D10238" t="str">
            <v>Yelm0</v>
          </cell>
          <cell r="E10238">
            <v>0</v>
          </cell>
        </row>
        <row r="10239">
          <cell r="D10239" t="str">
            <v>Yelm0</v>
          </cell>
          <cell r="E10239">
            <v>0</v>
          </cell>
        </row>
        <row r="10240">
          <cell r="D10240" t="str">
            <v>Yelm0</v>
          </cell>
          <cell r="E10240">
            <v>0</v>
          </cell>
        </row>
        <row r="10241">
          <cell r="D10241" t="str">
            <v>Yelm0</v>
          </cell>
          <cell r="E10241">
            <v>0</v>
          </cell>
        </row>
        <row r="10242">
          <cell r="D10242" t="str">
            <v>Yelm0</v>
          </cell>
          <cell r="E10242">
            <v>0</v>
          </cell>
        </row>
        <row r="10243">
          <cell r="D10243" t="str">
            <v>Yelm0</v>
          </cell>
          <cell r="E10243">
            <v>0</v>
          </cell>
        </row>
        <row r="10244">
          <cell r="D10244" t="str">
            <v>Yelm0</v>
          </cell>
          <cell r="E10244">
            <v>0</v>
          </cell>
        </row>
        <row r="10245">
          <cell r="D10245" t="str">
            <v>Yelm0</v>
          </cell>
          <cell r="E10245">
            <v>0</v>
          </cell>
        </row>
        <row r="10246">
          <cell r="D10246" t="str">
            <v>Yelm0</v>
          </cell>
          <cell r="E10246">
            <v>0</v>
          </cell>
        </row>
        <row r="10247">
          <cell r="D10247" t="str">
            <v>Yelm0</v>
          </cell>
          <cell r="E10247">
            <v>0</v>
          </cell>
        </row>
        <row r="10248">
          <cell r="D10248" t="str">
            <v>Yelm0</v>
          </cell>
          <cell r="E10248">
            <v>0</v>
          </cell>
        </row>
        <row r="10249">
          <cell r="D10249" t="str">
            <v>Yelm0</v>
          </cell>
          <cell r="E10249">
            <v>0</v>
          </cell>
        </row>
        <row r="10250">
          <cell r="D10250" t="str">
            <v>Yelm0</v>
          </cell>
          <cell r="E10250">
            <v>0</v>
          </cell>
        </row>
        <row r="10251">
          <cell r="D10251" t="str">
            <v>Yelm0</v>
          </cell>
          <cell r="E10251">
            <v>0</v>
          </cell>
        </row>
        <row r="10252">
          <cell r="D10252" t="str">
            <v>Yelm0</v>
          </cell>
          <cell r="E10252">
            <v>0</v>
          </cell>
        </row>
        <row r="10253">
          <cell r="D10253" t="str">
            <v>Yelm0</v>
          </cell>
          <cell r="E10253">
            <v>0</v>
          </cell>
        </row>
        <row r="10254">
          <cell r="D10254" t="str">
            <v>Yelm0</v>
          </cell>
          <cell r="E10254">
            <v>0</v>
          </cell>
        </row>
        <row r="10255">
          <cell r="D10255" t="str">
            <v>Yelm0</v>
          </cell>
          <cell r="E10255">
            <v>0</v>
          </cell>
        </row>
        <row r="10256">
          <cell r="D10256" t="str">
            <v>Yelm0</v>
          </cell>
          <cell r="E10256">
            <v>0</v>
          </cell>
        </row>
        <row r="10257">
          <cell r="D10257" t="str">
            <v>Yelm0</v>
          </cell>
          <cell r="E10257">
            <v>0</v>
          </cell>
        </row>
        <row r="10258">
          <cell r="D10258" t="str">
            <v>Yelm0</v>
          </cell>
          <cell r="E10258">
            <v>0</v>
          </cell>
        </row>
        <row r="10259">
          <cell r="D10259" t="str">
            <v>Yelm0</v>
          </cell>
          <cell r="E10259">
            <v>0</v>
          </cell>
        </row>
        <row r="10260">
          <cell r="D10260" t="str">
            <v>Yelm0</v>
          </cell>
          <cell r="E10260">
            <v>0</v>
          </cell>
        </row>
        <row r="10261">
          <cell r="D10261" t="str">
            <v>Yelm0</v>
          </cell>
          <cell r="E10261">
            <v>0</v>
          </cell>
        </row>
        <row r="10262">
          <cell r="D10262" t="str">
            <v>Yelm0</v>
          </cell>
          <cell r="E10262">
            <v>0</v>
          </cell>
        </row>
        <row r="10263">
          <cell r="D10263" t="str">
            <v>Yelm0</v>
          </cell>
          <cell r="E10263">
            <v>0</v>
          </cell>
        </row>
        <row r="10264">
          <cell r="D10264" t="str">
            <v>Yelm0</v>
          </cell>
          <cell r="E10264">
            <v>0</v>
          </cell>
        </row>
        <row r="10265">
          <cell r="D10265" t="str">
            <v>Yelm0</v>
          </cell>
          <cell r="E10265">
            <v>0</v>
          </cell>
        </row>
        <row r="10266">
          <cell r="D10266" t="str">
            <v>Yelm0</v>
          </cell>
          <cell r="E10266">
            <v>0</v>
          </cell>
        </row>
        <row r="10267">
          <cell r="D10267" t="str">
            <v>Yelm0</v>
          </cell>
          <cell r="E10267">
            <v>0</v>
          </cell>
        </row>
        <row r="10268">
          <cell r="D10268" t="str">
            <v>Yelm0</v>
          </cell>
          <cell r="E10268">
            <v>0</v>
          </cell>
        </row>
        <row r="10269">
          <cell r="D10269" t="str">
            <v>Yelm0</v>
          </cell>
          <cell r="E10269">
            <v>0</v>
          </cell>
        </row>
        <row r="10270">
          <cell r="D10270" t="str">
            <v>Yelm0</v>
          </cell>
          <cell r="E10270">
            <v>0</v>
          </cell>
        </row>
        <row r="10271">
          <cell r="D10271" t="str">
            <v>Yelm0</v>
          </cell>
          <cell r="E10271">
            <v>0</v>
          </cell>
        </row>
        <row r="10272">
          <cell r="D10272" t="str">
            <v>Yelm0</v>
          </cell>
          <cell r="E10272">
            <v>0</v>
          </cell>
        </row>
        <row r="10273">
          <cell r="D10273" t="str">
            <v>Yelm0</v>
          </cell>
          <cell r="E10273">
            <v>0</v>
          </cell>
        </row>
        <row r="10274">
          <cell r="D10274" t="str">
            <v>Yelm0</v>
          </cell>
          <cell r="E10274">
            <v>0</v>
          </cell>
        </row>
        <row r="10275">
          <cell r="D10275" t="str">
            <v>Yelm0</v>
          </cell>
          <cell r="E10275">
            <v>0</v>
          </cell>
        </row>
        <row r="10276">
          <cell r="D10276" t="str">
            <v>Yelm0</v>
          </cell>
          <cell r="E10276">
            <v>0</v>
          </cell>
        </row>
        <row r="10277">
          <cell r="D10277" t="str">
            <v>Yelm0</v>
          </cell>
          <cell r="E10277">
            <v>0</v>
          </cell>
        </row>
        <row r="10278">
          <cell r="D10278" t="str">
            <v>Yelm0</v>
          </cell>
          <cell r="E10278">
            <v>0</v>
          </cell>
        </row>
        <row r="10279">
          <cell r="D10279" t="str">
            <v>Yelm0</v>
          </cell>
          <cell r="E10279">
            <v>0</v>
          </cell>
        </row>
        <row r="10280">
          <cell r="D10280" t="str">
            <v>Yelm0</v>
          </cell>
          <cell r="E10280">
            <v>0</v>
          </cell>
        </row>
        <row r="10281">
          <cell r="D10281" t="str">
            <v>Yelm0</v>
          </cell>
          <cell r="E10281">
            <v>0</v>
          </cell>
        </row>
        <row r="10282">
          <cell r="D10282" t="str">
            <v>Yelm0</v>
          </cell>
          <cell r="E10282">
            <v>0</v>
          </cell>
        </row>
        <row r="10283">
          <cell r="D10283" t="str">
            <v>Yelm0</v>
          </cell>
          <cell r="E10283">
            <v>0</v>
          </cell>
        </row>
        <row r="10284">
          <cell r="D10284" t="str">
            <v>Yelm0</v>
          </cell>
          <cell r="E10284">
            <v>0</v>
          </cell>
        </row>
        <row r="10285">
          <cell r="D10285" t="str">
            <v>Yelm0</v>
          </cell>
          <cell r="E10285">
            <v>0</v>
          </cell>
        </row>
        <row r="10286">
          <cell r="D10286" t="str">
            <v>Yelm0</v>
          </cell>
          <cell r="E10286">
            <v>0</v>
          </cell>
        </row>
        <row r="10287">
          <cell r="D10287" t="str">
            <v>Yelm0</v>
          </cell>
          <cell r="E10287">
            <v>0</v>
          </cell>
        </row>
        <row r="10288">
          <cell r="D10288" t="str">
            <v>Yelm0</v>
          </cell>
          <cell r="E10288">
            <v>0</v>
          </cell>
        </row>
        <row r="10289">
          <cell r="D10289" t="str">
            <v>Yelm0</v>
          </cell>
          <cell r="E10289">
            <v>0</v>
          </cell>
        </row>
        <row r="10290">
          <cell r="D10290" t="str">
            <v>Yelm0</v>
          </cell>
          <cell r="E10290">
            <v>0</v>
          </cell>
        </row>
        <row r="10291">
          <cell r="D10291" t="str">
            <v>Yelm0</v>
          </cell>
          <cell r="E10291">
            <v>0</v>
          </cell>
        </row>
        <row r="10292">
          <cell r="D10292" t="str">
            <v>Yelm0</v>
          </cell>
          <cell r="E10292">
            <v>0</v>
          </cell>
        </row>
        <row r="10293">
          <cell r="D10293" t="str">
            <v>Yelm0</v>
          </cell>
          <cell r="E10293">
            <v>0</v>
          </cell>
        </row>
        <row r="10294">
          <cell r="D10294" t="str">
            <v>Yelm0</v>
          </cell>
          <cell r="E10294">
            <v>0</v>
          </cell>
        </row>
        <row r="10295">
          <cell r="D10295" t="str">
            <v>Yelm0</v>
          </cell>
          <cell r="E10295">
            <v>0</v>
          </cell>
        </row>
        <row r="10296">
          <cell r="D10296" t="str">
            <v>Yelm0</v>
          </cell>
          <cell r="E10296">
            <v>0</v>
          </cell>
        </row>
        <row r="10297">
          <cell r="D10297" t="str">
            <v>Yelm0</v>
          </cell>
          <cell r="E10297">
            <v>0</v>
          </cell>
        </row>
        <row r="10298">
          <cell r="D10298" t="str">
            <v>Yelm0</v>
          </cell>
          <cell r="E10298">
            <v>0</v>
          </cell>
        </row>
        <row r="10299">
          <cell r="D10299" t="str">
            <v>Yelm0</v>
          </cell>
          <cell r="E10299">
            <v>0</v>
          </cell>
        </row>
        <row r="10300">
          <cell r="D10300" t="str">
            <v>Yelm0</v>
          </cell>
          <cell r="E10300">
            <v>0</v>
          </cell>
        </row>
        <row r="10301">
          <cell r="D10301" t="str">
            <v>Yelm0</v>
          </cell>
          <cell r="E10301">
            <v>0</v>
          </cell>
        </row>
        <row r="10302">
          <cell r="D10302" t="str">
            <v>Yelm0</v>
          </cell>
          <cell r="E10302">
            <v>0</v>
          </cell>
        </row>
        <row r="10303">
          <cell r="D10303" t="str">
            <v>Yelm0</v>
          </cell>
          <cell r="E10303">
            <v>0</v>
          </cell>
        </row>
        <row r="10304">
          <cell r="D10304" t="str">
            <v>Yelm0</v>
          </cell>
          <cell r="E10304">
            <v>0</v>
          </cell>
        </row>
        <row r="10305">
          <cell r="D10305" t="str">
            <v>Yelm0</v>
          </cell>
          <cell r="E10305">
            <v>0</v>
          </cell>
        </row>
        <row r="10306">
          <cell r="D10306" t="str">
            <v>Yelm0</v>
          </cell>
          <cell r="E10306">
            <v>0</v>
          </cell>
        </row>
        <row r="10307">
          <cell r="D10307" t="str">
            <v>Yelm0</v>
          </cell>
          <cell r="E10307">
            <v>0</v>
          </cell>
        </row>
        <row r="10308">
          <cell r="D10308" t="str">
            <v>Yelm0</v>
          </cell>
          <cell r="E10308">
            <v>0</v>
          </cell>
        </row>
        <row r="10309">
          <cell r="D10309" t="str">
            <v>Yelm0</v>
          </cell>
          <cell r="E10309">
            <v>0</v>
          </cell>
        </row>
        <row r="10310">
          <cell r="D10310" t="str">
            <v>Yelm0</v>
          </cell>
          <cell r="E10310">
            <v>0</v>
          </cell>
        </row>
        <row r="10311">
          <cell r="D10311" t="str">
            <v>Yelm0</v>
          </cell>
          <cell r="E10311">
            <v>0</v>
          </cell>
        </row>
        <row r="10312">
          <cell r="D10312" t="str">
            <v>Yelm0</v>
          </cell>
          <cell r="E10312">
            <v>0</v>
          </cell>
        </row>
        <row r="10313">
          <cell r="D10313" t="str">
            <v>Yelm0</v>
          </cell>
          <cell r="E10313">
            <v>0</v>
          </cell>
        </row>
        <row r="10314">
          <cell r="D10314" t="str">
            <v>Yelm0</v>
          </cell>
          <cell r="E10314">
            <v>0</v>
          </cell>
        </row>
        <row r="10315">
          <cell r="D10315" t="str">
            <v>Yelm0</v>
          </cell>
          <cell r="E10315">
            <v>0</v>
          </cell>
        </row>
        <row r="10316">
          <cell r="D10316" t="str">
            <v>Yelm0</v>
          </cell>
          <cell r="E10316">
            <v>0</v>
          </cell>
        </row>
        <row r="10317">
          <cell r="D10317" t="str">
            <v>Yelm0</v>
          </cell>
          <cell r="E10317">
            <v>0</v>
          </cell>
        </row>
        <row r="10318">
          <cell r="D10318" t="str">
            <v>Yelm0</v>
          </cell>
          <cell r="E10318">
            <v>0</v>
          </cell>
        </row>
        <row r="10319">
          <cell r="D10319" t="str">
            <v>Yelm0</v>
          </cell>
          <cell r="E10319">
            <v>0</v>
          </cell>
        </row>
        <row r="10320">
          <cell r="D10320" t="str">
            <v>Yelm0</v>
          </cell>
          <cell r="E10320">
            <v>0</v>
          </cell>
        </row>
        <row r="10321">
          <cell r="D10321" t="str">
            <v>Yelm0</v>
          </cell>
          <cell r="E10321">
            <v>0</v>
          </cell>
        </row>
        <row r="10322">
          <cell r="D10322" t="str">
            <v>Yelm0</v>
          </cell>
          <cell r="E10322">
            <v>0</v>
          </cell>
        </row>
        <row r="10323">
          <cell r="D10323" t="str">
            <v>Yelm0</v>
          </cell>
          <cell r="E10323">
            <v>0</v>
          </cell>
        </row>
        <row r="10324">
          <cell r="D10324" t="str">
            <v>Yelm0</v>
          </cell>
          <cell r="E10324">
            <v>0</v>
          </cell>
        </row>
        <row r="10325">
          <cell r="D10325" t="str">
            <v>Yelm0</v>
          </cell>
          <cell r="E10325">
            <v>0</v>
          </cell>
        </row>
        <row r="10326">
          <cell r="D10326" t="str">
            <v>Yelm0</v>
          </cell>
          <cell r="E10326">
            <v>0</v>
          </cell>
        </row>
        <row r="10327">
          <cell r="D10327" t="str">
            <v>Yelm0</v>
          </cell>
          <cell r="E10327">
            <v>0</v>
          </cell>
        </row>
        <row r="10328">
          <cell r="D10328" t="str">
            <v>Yelm0</v>
          </cell>
          <cell r="E10328">
            <v>0</v>
          </cell>
        </row>
        <row r="10329">
          <cell r="D10329" t="str">
            <v>Yelm0</v>
          </cell>
          <cell r="E10329">
            <v>0</v>
          </cell>
        </row>
        <row r="10330">
          <cell r="D10330" t="str">
            <v>Yelm0</v>
          </cell>
          <cell r="E10330">
            <v>0</v>
          </cell>
        </row>
        <row r="10331">
          <cell r="D10331" t="str">
            <v>Yelm0</v>
          </cell>
          <cell r="E10331">
            <v>0</v>
          </cell>
        </row>
        <row r="10332">
          <cell r="D10332" t="str">
            <v>Yelm0</v>
          </cell>
          <cell r="E10332">
            <v>0</v>
          </cell>
        </row>
        <row r="10333">
          <cell r="D10333" t="str">
            <v>Yelm0</v>
          </cell>
          <cell r="E10333">
            <v>0</v>
          </cell>
        </row>
        <row r="10334">
          <cell r="D10334" t="str">
            <v>Yelm0</v>
          </cell>
          <cell r="E10334">
            <v>0</v>
          </cell>
        </row>
        <row r="10335">
          <cell r="D10335" t="str">
            <v>Yelm0</v>
          </cell>
          <cell r="E10335">
            <v>0</v>
          </cell>
        </row>
        <row r="10336">
          <cell r="D10336" t="str">
            <v>Yelm0</v>
          </cell>
          <cell r="E10336">
            <v>0</v>
          </cell>
        </row>
        <row r="10337">
          <cell r="D10337" t="str">
            <v>Yelm0</v>
          </cell>
          <cell r="E10337">
            <v>0</v>
          </cell>
        </row>
        <row r="10338">
          <cell r="D10338" t="str">
            <v>Yelm0</v>
          </cell>
          <cell r="E10338">
            <v>0</v>
          </cell>
        </row>
        <row r="10339">
          <cell r="D10339" t="str">
            <v>Yelm0</v>
          </cell>
          <cell r="E10339">
            <v>0</v>
          </cell>
        </row>
        <row r="10340">
          <cell r="D10340" t="str">
            <v>Yelm0</v>
          </cell>
          <cell r="E10340">
            <v>0</v>
          </cell>
        </row>
        <row r="10341">
          <cell r="D10341" t="str">
            <v>Yelm0</v>
          </cell>
          <cell r="E10341">
            <v>0</v>
          </cell>
        </row>
        <row r="10342">
          <cell r="D10342" t="str">
            <v>Yelm0</v>
          </cell>
          <cell r="E10342">
            <v>0</v>
          </cell>
        </row>
        <row r="10343">
          <cell r="D10343" t="str">
            <v>Yelm0</v>
          </cell>
          <cell r="E10343">
            <v>0</v>
          </cell>
        </row>
        <row r="10344">
          <cell r="D10344" t="str">
            <v>Yelm0</v>
          </cell>
          <cell r="E10344">
            <v>0</v>
          </cell>
        </row>
        <row r="10345">
          <cell r="D10345" t="str">
            <v>Yelm0</v>
          </cell>
          <cell r="E10345">
            <v>0</v>
          </cell>
        </row>
        <row r="10346">
          <cell r="D10346" t="str">
            <v>Yelm0</v>
          </cell>
          <cell r="E10346">
            <v>0</v>
          </cell>
        </row>
        <row r="10347">
          <cell r="D10347" t="str">
            <v>Yelm0</v>
          </cell>
          <cell r="E10347">
            <v>0</v>
          </cell>
        </row>
        <row r="10348">
          <cell r="D10348" t="str">
            <v>Yelm0</v>
          </cell>
          <cell r="E10348">
            <v>0</v>
          </cell>
        </row>
        <row r="10349">
          <cell r="D10349" t="str">
            <v>Yelm0</v>
          </cell>
          <cell r="E10349">
            <v>0</v>
          </cell>
        </row>
        <row r="10350">
          <cell r="D10350" t="str">
            <v>Yelm0</v>
          </cell>
          <cell r="E10350">
            <v>0</v>
          </cell>
        </row>
        <row r="10351">
          <cell r="D10351" t="str">
            <v>Yelm0</v>
          </cell>
          <cell r="E10351">
            <v>0</v>
          </cell>
        </row>
        <row r="10352">
          <cell r="D10352" t="str">
            <v>Yelm0</v>
          </cell>
          <cell r="E10352">
            <v>0</v>
          </cell>
        </row>
        <row r="10353">
          <cell r="D10353" t="str">
            <v>Yelm0</v>
          </cell>
          <cell r="E10353">
            <v>0</v>
          </cell>
        </row>
        <row r="10354">
          <cell r="D10354" t="str">
            <v>Yelm0</v>
          </cell>
          <cell r="E10354">
            <v>0</v>
          </cell>
        </row>
        <row r="10355">
          <cell r="D10355" t="str">
            <v>Yelm0</v>
          </cell>
          <cell r="E10355">
            <v>0</v>
          </cell>
        </row>
        <row r="10356">
          <cell r="D10356" t="str">
            <v>Yelm0</v>
          </cell>
          <cell r="E10356">
            <v>0</v>
          </cell>
        </row>
        <row r="10357">
          <cell r="D10357" t="str">
            <v>Yelm0</v>
          </cell>
          <cell r="E10357">
            <v>0</v>
          </cell>
        </row>
        <row r="10358">
          <cell r="D10358" t="str">
            <v>Yelm0</v>
          </cell>
          <cell r="E10358">
            <v>0</v>
          </cell>
        </row>
        <row r="10359">
          <cell r="D10359" t="str">
            <v>Yelm0</v>
          </cell>
          <cell r="E10359">
            <v>0</v>
          </cell>
        </row>
        <row r="10360">
          <cell r="D10360" t="str">
            <v>Yelm0</v>
          </cell>
          <cell r="E10360">
            <v>0</v>
          </cell>
        </row>
        <row r="10361">
          <cell r="D10361" t="str">
            <v>Yelm0</v>
          </cell>
          <cell r="E10361">
            <v>0</v>
          </cell>
        </row>
        <row r="10362">
          <cell r="D10362" t="str">
            <v>Yelm0</v>
          </cell>
          <cell r="E10362">
            <v>0</v>
          </cell>
        </row>
        <row r="10363">
          <cell r="D10363" t="str">
            <v>Yelm0</v>
          </cell>
          <cell r="E10363">
            <v>0</v>
          </cell>
        </row>
        <row r="10364">
          <cell r="D10364" t="str">
            <v>Yelm0</v>
          </cell>
          <cell r="E10364">
            <v>0</v>
          </cell>
        </row>
        <row r="10365">
          <cell r="D10365" t="str">
            <v>Yelm0</v>
          </cell>
          <cell r="E10365">
            <v>0</v>
          </cell>
        </row>
        <row r="10366">
          <cell r="D10366" t="str">
            <v>Yelm0</v>
          </cell>
          <cell r="E10366">
            <v>0</v>
          </cell>
        </row>
        <row r="10367">
          <cell r="D10367" t="str">
            <v>Yelm0</v>
          </cell>
          <cell r="E10367">
            <v>0</v>
          </cell>
        </row>
        <row r="10368">
          <cell r="D10368" t="str">
            <v>Yelm0</v>
          </cell>
          <cell r="E10368">
            <v>0</v>
          </cell>
        </row>
        <row r="10369">
          <cell r="D10369" t="str">
            <v>Yelm0</v>
          </cell>
          <cell r="E10369">
            <v>0</v>
          </cell>
        </row>
        <row r="10370">
          <cell r="D10370" t="str">
            <v>Yelm0</v>
          </cell>
          <cell r="E10370">
            <v>0</v>
          </cell>
        </row>
        <row r="10371">
          <cell r="D10371" t="str">
            <v>Yelm0</v>
          </cell>
          <cell r="E10371">
            <v>0</v>
          </cell>
        </row>
        <row r="10372">
          <cell r="D10372" t="str">
            <v>Yelm0</v>
          </cell>
          <cell r="E10372">
            <v>0</v>
          </cell>
        </row>
        <row r="10373">
          <cell r="D10373" t="str">
            <v>Yelm0</v>
          </cell>
          <cell r="E10373">
            <v>0</v>
          </cell>
        </row>
        <row r="10374">
          <cell r="D10374" t="str">
            <v>Yelm0</v>
          </cell>
          <cell r="E10374">
            <v>0</v>
          </cell>
        </row>
        <row r="10375">
          <cell r="D10375" t="str">
            <v>Yelm0</v>
          </cell>
          <cell r="E10375">
            <v>0</v>
          </cell>
        </row>
        <row r="10376">
          <cell r="D10376" t="str">
            <v>Yelm0</v>
          </cell>
          <cell r="E10376">
            <v>0</v>
          </cell>
        </row>
        <row r="10377">
          <cell r="D10377" t="str">
            <v>Yelm0</v>
          </cell>
          <cell r="E10377">
            <v>0</v>
          </cell>
        </row>
        <row r="10378">
          <cell r="D10378" t="str">
            <v>Yelm0</v>
          </cell>
          <cell r="E10378">
            <v>0</v>
          </cell>
        </row>
        <row r="10379">
          <cell r="D10379" t="str">
            <v>Yelm0</v>
          </cell>
          <cell r="E10379">
            <v>0</v>
          </cell>
        </row>
        <row r="10380">
          <cell r="D10380" t="str">
            <v>Yelm0</v>
          </cell>
          <cell r="E10380">
            <v>0</v>
          </cell>
        </row>
        <row r="10381">
          <cell r="D10381" t="str">
            <v>Yelm0</v>
          </cell>
          <cell r="E10381">
            <v>0</v>
          </cell>
        </row>
        <row r="10382">
          <cell r="D10382" t="str">
            <v>Yelm0</v>
          </cell>
          <cell r="E10382">
            <v>0</v>
          </cell>
        </row>
        <row r="10383">
          <cell r="D10383" t="str">
            <v>Yelm0</v>
          </cell>
          <cell r="E10383">
            <v>0</v>
          </cell>
        </row>
        <row r="10384">
          <cell r="D10384" t="str">
            <v>Yelm0</v>
          </cell>
          <cell r="E10384">
            <v>0</v>
          </cell>
        </row>
        <row r="10385">
          <cell r="D10385" t="str">
            <v>Yelm0</v>
          </cell>
          <cell r="E10385">
            <v>0</v>
          </cell>
        </row>
        <row r="10386">
          <cell r="D10386" t="str">
            <v>Yelm0</v>
          </cell>
          <cell r="E10386">
            <v>0</v>
          </cell>
        </row>
        <row r="10387">
          <cell r="D10387" t="str">
            <v>Yelm0</v>
          </cell>
          <cell r="E10387">
            <v>0</v>
          </cell>
        </row>
        <row r="10388">
          <cell r="D10388" t="str">
            <v>Yelm0</v>
          </cell>
          <cell r="E10388">
            <v>0</v>
          </cell>
        </row>
        <row r="10389">
          <cell r="D10389" t="str">
            <v>Yelm0</v>
          </cell>
          <cell r="E10389">
            <v>0</v>
          </cell>
        </row>
        <row r="10390">
          <cell r="D10390" t="str">
            <v>Yelm0</v>
          </cell>
          <cell r="E10390">
            <v>0</v>
          </cell>
        </row>
        <row r="10391">
          <cell r="D10391" t="str">
            <v>Yelm0</v>
          </cell>
          <cell r="E10391">
            <v>0</v>
          </cell>
        </row>
        <row r="10392">
          <cell r="D10392" t="str">
            <v>Yelm0</v>
          </cell>
          <cell r="E10392">
            <v>0</v>
          </cell>
        </row>
        <row r="10393">
          <cell r="D10393" t="str">
            <v>Yelm0</v>
          </cell>
          <cell r="E10393">
            <v>0</v>
          </cell>
        </row>
        <row r="10394">
          <cell r="D10394" t="str">
            <v>Yelm0</v>
          </cell>
          <cell r="E10394">
            <v>0</v>
          </cell>
        </row>
        <row r="10395">
          <cell r="D10395" t="str">
            <v>Yelm0</v>
          </cell>
          <cell r="E10395">
            <v>0</v>
          </cell>
        </row>
        <row r="10396">
          <cell r="D10396" t="str">
            <v>Yelm0</v>
          </cell>
          <cell r="E10396">
            <v>0</v>
          </cell>
        </row>
        <row r="10397">
          <cell r="D10397" t="str">
            <v>Yelm0</v>
          </cell>
          <cell r="E10397">
            <v>0</v>
          </cell>
        </row>
        <row r="10398">
          <cell r="D10398" t="str">
            <v>Yelm0</v>
          </cell>
          <cell r="E10398">
            <v>0</v>
          </cell>
        </row>
        <row r="10399">
          <cell r="D10399" t="str">
            <v>Yelm0</v>
          </cell>
          <cell r="E10399">
            <v>0</v>
          </cell>
        </row>
        <row r="10400">
          <cell r="D10400" t="str">
            <v>Yelm0</v>
          </cell>
          <cell r="E10400">
            <v>0</v>
          </cell>
        </row>
        <row r="10401">
          <cell r="D10401" t="str">
            <v>Yelm0</v>
          </cell>
          <cell r="E10401">
            <v>0</v>
          </cell>
        </row>
        <row r="10402">
          <cell r="D10402" t="str">
            <v>Yelm0</v>
          </cell>
          <cell r="E10402">
            <v>0</v>
          </cell>
        </row>
        <row r="10403">
          <cell r="D10403" t="str">
            <v>Yelm0</v>
          </cell>
          <cell r="E10403">
            <v>0</v>
          </cell>
        </row>
        <row r="10404">
          <cell r="D10404" t="str">
            <v>Yelm0</v>
          </cell>
          <cell r="E10404">
            <v>0</v>
          </cell>
        </row>
        <row r="10405">
          <cell r="D10405" t="str">
            <v>Yelm0</v>
          </cell>
          <cell r="E10405">
            <v>0</v>
          </cell>
        </row>
        <row r="10406">
          <cell r="D10406" t="str">
            <v>Yelm0</v>
          </cell>
          <cell r="E10406">
            <v>0</v>
          </cell>
        </row>
        <row r="10407">
          <cell r="D10407" t="str">
            <v>Yelm0</v>
          </cell>
          <cell r="E10407">
            <v>0</v>
          </cell>
        </row>
        <row r="10408">
          <cell r="D10408" t="str">
            <v>Yelm0</v>
          </cell>
          <cell r="E10408">
            <v>0</v>
          </cell>
        </row>
        <row r="10409">
          <cell r="D10409" t="str">
            <v>Yelm0</v>
          </cell>
          <cell r="E10409">
            <v>0</v>
          </cell>
        </row>
        <row r="10410">
          <cell r="D10410" t="str">
            <v>Yelm0</v>
          </cell>
          <cell r="E10410">
            <v>0</v>
          </cell>
        </row>
        <row r="10411">
          <cell r="D10411" t="str">
            <v>Yelm0</v>
          </cell>
          <cell r="E10411">
            <v>0</v>
          </cell>
        </row>
        <row r="10412">
          <cell r="D10412" t="str">
            <v>Yelm0</v>
          </cell>
          <cell r="E10412">
            <v>0</v>
          </cell>
        </row>
        <row r="10413">
          <cell r="D10413" t="str">
            <v>Yelm0</v>
          </cell>
          <cell r="E10413">
            <v>0</v>
          </cell>
        </row>
        <row r="10414">
          <cell r="D10414" t="str">
            <v>Yelm0</v>
          </cell>
          <cell r="E10414">
            <v>0</v>
          </cell>
        </row>
        <row r="10415">
          <cell r="D10415" t="str">
            <v>Yelm0</v>
          </cell>
          <cell r="E10415">
            <v>0</v>
          </cell>
        </row>
        <row r="10416">
          <cell r="D10416" t="str">
            <v>Yelm0</v>
          </cell>
          <cell r="E10416">
            <v>0</v>
          </cell>
        </row>
        <row r="10417">
          <cell r="D10417" t="str">
            <v>Yelm0</v>
          </cell>
          <cell r="E10417">
            <v>0</v>
          </cell>
        </row>
        <row r="10418">
          <cell r="D10418" t="str">
            <v>Yelm0</v>
          </cell>
          <cell r="E10418">
            <v>0</v>
          </cell>
        </row>
        <row r="10419">
          <cell r="D10419" t="str">
            <v>Yelm0</v>
          </cell>
          <cell r="E10419">
            <v>0</v>
          </cell>
        </row>
        <row r="10420">
          <cell r="D10420" t="str">
            <v>Yelm0</v>
          </cell>
          <cell r="E10420">
            <v>0</v>
          </cell>
        </row>
        <row r="10421">
          <cell r="D10421" t="str">
            <v>Yelm0</v>
          </cell>
          <cell r="E10421">
            <v>0</v>
          </cell>
        </row>
        <row r="10422">
          <cell r="D10422" t="str">
            <v>Yelm0</v>
          </cell>
          <cell r="E10422">
            <v>0</v>
          </cell>
        </row>
        <row r="10423">
          <cell r="D10423" t="str">
            <v>Yelm0</v>
          </cell>
          <cell r="E10423">
            <v>0</v>
          </cell>
        </row>
        <row r="10424">
          <cell r="D10424" t="str">
            <v>Yelm0</v>
          </cell>
          <cell r="E10424">
            <v>0</v>
          </cell>
        </row>
        <row r="10425">
          <cell r="D10425" t="str">
            <v>Yelm0</v>
          </cell>
          <cell r="E10425">
            <v>0</v>
          </cell>
        </row>
        <row r="10426">
          <cell r="D10426" t="str">
            <v>Yelm0</v>
          </cell>
          <cell r="E10426">
            <v>0</v>
          </cell>
        </row>
        <row r="10427">
          <cell r="D10427" t="str">
            <v>Yelm0</v>
          </cell>
          <cell r="E10427">
            <v>0</v>
          </cell>
        </row>
        <row r="10428">
          <cell r="D10428" t="str">
            <v>Yelm0</v>
          </cell>
          <cell r="E10428">
            <v>0</v>
          </cell>
        </row>
        <row r="10429">
          <cell r="D10429" t="str">
            <v>Yelm0</v>
          </cell>
          <cell r="E10429">
            <v>0</v>
          </cell>
        </row>
        <row r="10430">
          <cell r="D10430" t="str">
            <v>Yelm0</v>
          </cell>
          <cell r="E10430">
            <v>0</v>
          </cell>
        </row>
        <row r="10431">
          <cell r="D10431" t="str">
            <v>Yelm0</v>
          </cell>
          <cell r="E10431">
            <v>0</v>
          </cell>
        </row>
        <row r="10432">
          <cell r="D10432" t="str">
            <v>Yelm0</v>
          </cell>
          <cell r="E10432">
            <v>0</v>
          </cell>
        </row>
        <row r="10433">
          <cell r="D10433" t="str">
            <v>Yelm0</v>
          </cell>
          <cell r="E10433">
            <v>0</v>
          </cell>
        </row>
        <row r="10434">
          <cell r="D10434" t="str">
            <v>Yelm0</v>
          </cell>
          <cell r="E10434">
            <v>0</v>
          </cell>
        </row>
        <row r="10435">
          <cell r="D10435" t="str">
            <v>Yelm0</v>
          </cell>
          <cell r="E10435">
            <v>0</v>
          </cell>
        </row>
        <row r="10436">
          <cell r="D10436" t="str">
            <v>Yelm0</v>
          </cell>
          <cell r="E10436">
            <v>0</v>
          </cell>
        </row>
        <row r="10437">
          <cell r="D10437" t="str">
            <v>Yelm0</v>
          </cell>
          <cell r="E10437">
            <v>0</v>
          </cell>
        </row>
        <row r="10438">
          <cell r="D10438" t="str">
            <v>Yelm0</v>
          </cell>
          <cell r="E10438">
            <v>0</v>
          </cell>
        </row>
        <row r="10439">
          <cell r="D10439" t="str">
            <v>Yelm0</v>
          </cell>
          <cell r="E10439">
            <v>0</v>
          </cell>
        </row>
        <row r="10440">
          <cell r="D10440" t="str">
            <v>Yelm0</v>
          </cell>
          <cell r="E10440">
            <v>0</v>
          </cell>
        </row>
        <row r="10441">
          <cell r="D10441" t="str">
            <v>Yelm0</v>
          </cell>
          <cell r="E10441">
            <v>0</v>
          </cell>
        </row>
        <row r="10442">
          <cell r="D10442" t="str">
            <v>Yelm0</v>
          </cell>
          <cell r="E10442">
            <v>0</v>
          </cell>
        </row>
        <row r="10443">
          <cell r="D10443" t="str">
            <v>Yelm0</v>
          </cell>
          <cell r="E10443">
            <v>0</v>
          </cell>
        </row>
        <row r="10444">
          <cell r="D10444" t="str">
            <v>Yelm0</v>
          </cell>
          <cell r="E10444">
            <v>0</v>
          </cell>
        </row>
        <row r="10445">
          <cell r="D10445" t="str">
            <v>Yelm0</v>
          </cell>
          <cell r="E10445">
            <v>0</v>
          </cell>
        </row>
        <row r="10446">
          <cell r="D10446" t="str">
            <v>Yelm0</v>
          </cell>
          <cell r="E10446">
            <v>0</v>
          </cell>
        </row>
        <row r="10447">
          <cell r="D10447" t="str">
            <v>Yelm0</v>
          </cell>
          <cell r="E10447">
            <v>0</v>
          </cell>
        </row>
        <row r="10448">
          <cell r="D10448" t="str">
            <v>Yelm0</v>
          </cell>
          <cell r="E10448">
            <v>0</v>
          </cell>
        </row>
        <row r="10449">
          <cell r="D10449" t="str">
            <v>Yelm0</v>
          </cell>
          <cell r="E10449">
            <v>0</v>
          </cell>
        </row>
        <row r="10450">
          <cell r="D10450" t="str">
            <v>Yelm0</v>
          </cell>
          <cell r="E10450">
            <v>0</v>
          </cell>
        </row>
        <row r="10451">
          <cell r="D10451" t="str">
            <v>Yelm0</v>
          </cell>
          <cell r="E10451">
            <v>0</v>
          </cell>
        </row>
        <row r="10452">
          <cell r="D10452" t="str">
            <v>Yelm0</v>
          </cell>
          <cell r="E10452">
            <v>0</v>
          </cell>
        </row>
        <row r="10453">
          <cell r="D10453" t="str">
            <v>Yelm0</v>
          </cell>
          <cell r="E10453">
            <v>0</v>
          </cell>
        </row>
        <row r="10454">
          <cell r="D10454" t="str">
            <v>Yelm0</v>
          </cell>
          <cell r="E10454">
            <v>0</v>
          </cell>
        </row>
        <row r="10455">
          <cell r="D10455" t="str">
            <v>Yelm0</v>
          </cell>
          <cell r="E10455">
            <v>0</v>
          </cell>
        </row>
        <row r="10456">
          <cell r="D10456" t="str">
            <v>Yelm0</v>
          </cell>
          <cell r="E10456">
            <v>0</v>
          </cell>
        </row>
        <row r="10457">
          <cell r="D10457" t="str">
            <v>Yelm0</v>
          </cell>
          <cell r="E10457">
            <v>0</v>
          </cell>
        </row>
        <row r="10458">
          <cell r="D10458" t="str">
            <v>Yelm0</v>
          </cell>
          <cell r="E10458">
            <v>0</v>
          </cell>
        </row>
        <row r="10459">
          <cell r="D10459" t="str">
            <v>Yelm0</v>
          </cell>
          <cell r="E10459">
            <v>0</v>
          </cell>
        </row>
        <row r="10460">
          <cell r="D10460" t="str">
            <v>Yelm0</v>
          </cell>
          <cell r="E10460">
            <v>0</v>
          </cell>
        </row>
        <row r="10461">
          <cell r="D10461" t="str">
            <v>Yelm0</v>
          </cell>
          <cell r="E10461">
            <v>0</v>
          </cell>
        </row>
        <row r="10462">
          <cell r="D10462" t="str">
            <v>Yelm0</v>
          </cell>
          <cell r="E10462">
            <v>0</v>
          </cell>
        </row>
        <row r="10463">
          <cell r="D10463" t="str">
            <v>Yelm0</v>
          </cell>
          <cell r="E10463">
            <v>0</v>
          </cell>
        </row>
        <row r="10464">
          <cell r="D10464" t="str">
            <v>Yelm0</v>
          </cell>
          <cell r="E10464">
            <v>0</v>
          </cell>
        </row>
        <row r="10465">
          <cell r="D10465" t="str">
            <v>Yelm0</v>
          </cell>
          <cell r="E10465">
            <v>0</v>
          </cell>
        </row>
        <row r="10466">
          <cell r="D10466" t="str">
            <v>Yelm0</v>
          </cell>
          <cell r="E10466">
            <v>0</v>
          </cell>
        </row>
        <row r="10467">
          <cell r="D10467" t="str">
            <v>Yelm0</v>
          </cell>
          <cell r="E10467">
            <v>0</v>
          </cell>
        </row>
        <row r="10468">
          <cell r="D10468" t="str">
            <v>Yelm0</v>
          </cell>
          <cell r="E10468">
            <v>0</v>
          </cell>
        </row>
        <row r="10469">
          <cell r="D10469" t="str">
            <v>Yelm0</v>
          </cell>
          <cell r="E10469">
            <v>0</v>
          </cell>
        </row>
        <row r="10470">
          <cell r="D10470" t="str">
            <v>Yelm0</v>
          </cell>
          <cell r="E10470">
            <v>0</v>
          </cell>
        </row>
        <row r="10471">
          <cell r="D10471" t="str">
            <v>Yelm0</v>
          </cell>
          <cell r="E10471">
            <v>0</v>
          </cell>
        </row>
        <row r="10472">
          <cell r="D10472" t="str">
            <v>Yelm0</v>
          </cell>
          <cell r="E10472">
            <v>0</v>
          </cell>
        </row>
        <row r="10473">
          <cell r="D10473" t="str">
            <v>Yelm0</v>
          </cell>
          <cell r="E10473">
            <v>0</v>
          </cell>
        </row>
        <row r="10474">
          <cell r="D10474" t="str">
            <v>Yelm0</v>
          </cell>
          <cell r="E10474">
            <v>0</v>
          </cell>
        </row>
        <row r="10475">
          <cell r="D10475" t="str">
            <v>Yelm0</v>
          </cell>
          <cell r="E10475">
            <v>0</v>
          </cell>
        </row>
        <row r="10476">
          <cell r="D10476" t="str">
            <v>Yelm0</v>
          </cell>
          <cell r="E10476">
            <v>0</v>
          </cell>
        </row>
        <row r="10477">
          <cell r="D10477" t="str">
            <v>Yelm0</v>
          </cell>
          <cell r="E10477">
            <v>0</v>
          </cell>
        </row>
        <row r="10478">
          <cell r="D10478" t="str">
            <v>Yelm0</v>
          </cell>
          <cell r="E10478">
            <v>0</v>
          </cell>
        </row>
        <row r="10479">
          <cell r="D10479" t="str">
            <v>Yelm0</v>
          </cell>
          <cell r="E10479">
            <v>0</v>
          </cell>
        </row>
        <row r="10480">
          <cell r="D10480" t="str">
            <v>Yelm0</v>
          </cell>
          <cell r="E10480">
            <v>0</v>
          </cell>
        </row>
        <row r="10481">
          <cell r="D10481" t="str">
            <v>Yelm0</v>
          </cell>
          <cell r="E10481">
            <v>0</v>
          </cell>
        </row>
        <row r="10482">
          <cell r="D10482" t="str">
            <v>Yelm0</v>
          </cell>
          <cell r="E10482">
            <v>0</v>
          </cell>
        </row>
        <row r="10483">
          <cell r="D10483" t="str">
            <v>Yelm0</v>
          </cell>
          <cell r="E10483">
            <v>0</v>
          </cell>
        </row>
        <row r="10484">
          <cell r="D10484" t="str">
            <v>Yelm0</v>
          </cell>
          <cell r="E10484">
            <v>0</v>
          </cell>
        </row>
        <row r="10485">
          <cell r="D10485" t="str">
            <v>Yelm0</v>
          </cell>
          <cell r="E10485">
            <v>0</v>
          </cell>
        </row>
        <row r="10486">
          <cell r="D10486" t="str">
            <v>Yelm0</v>
          </cell>
          <cell r="E10486">
            <v>0</v>
          </cell>
        </row>
        <row r="10487">
          <cell r="D10487" t="str">
            <v>Yelm0</v>
          </cell>
          <cell r="E10487">
            <v>0</v>
          </cell>
        </row>
        <row r="10488">
          <cell r="D10488" t="str">
            <v>Yelm0</v>
          </cell>
          <cell r="E10488">
            <v>0</v>
          </cell>
        </row>
        <row r="10489">
          <cell r="D10489" t="str">
            <v>Yelm0</v>
          </cell>
          <cell r="E10489">
            <v>0</v>
          </cell>
        </row>
        <row r="10490">
          <cell r="D10490" t="str">
            <v>Yelm0</v>
          </cell>
          <cell r="E10490">
            <v>0</v>
          </cell>
        </row>
        <row r="10491">
          <cell r="D10491" t="str">
            <v>Yelm0</v>
          </cell>
          <cell r="E10491">
            <v>0</v>
          </cell>
        </row>
        <row r="10492">
          <cell r="D10492" t="str">
            <v>Yelm0</v>
          </cell>
          <cell r="E10492">
            <v>0</v>
          </cell>
        </row>
        <row r="10493">
          <cell r="D10493" t="str">
            <v>Yelm0</v>
          </cell>
          <cell r="E10493">
            <v>0</v>
          </cell>
        </row>
        <row r="10494">
          <cell r="D10494" t="str">
            <v>Yelm0</v>
          </cell>
          <cell r="E10494">
            <v>0</v>
          </cell>
        </row>
        <row r="10495">
          <cell r="D10495" t="str">
            <v>Yelm0</v>
          </cell>
          <cell r="E10495">
            <v>0</v>
          </cell>
        </row>
        <row r="10496">
          <cell r="D10496" t="str">
            <v>Yelm0</v>
          </cell>
          <cell r="E10496">
            <v>0</v>
          </cell>
        </row>
        <row r="10497">
          <cell r="D10497" t="str">
            <v>Yelm0</v>
          </cell>
          <cell r="E10497">
            <v>0</v>
          </cell>
        </row>
        <row r="10498">
          <cell r="D10498" t="str">
            <v>Yelm0</v>
          </cell>
          <cell r="E10498">
            <v>0</v>
          </cell>
        </row>
        <row r="10499">
          <cell r="D10499" t="str">
            <v>Yelm0</v>
          </cell>
          <cell r="E10499">
            <v>0</v>
          </cell>
        </row>
        <row r="10500">
          <cell r="D10500" t="str">
            <v>Yelm0</v>
          </cell>
          <cell r="E10500">
            <v>0</v>
          </cell>
        </row>
        <row r="10501">
          <cell r="D10501" t="str">
            <v>Yelm0</v>
          </cell>
          <cell r="E10501">
            <v>0</v>
          </cell>
        </row>
        <row r="10502">
          <cell r="D10502" t="str">
            <v>Yelm0</v>
          </cell>
          <cell r="E10502">
            <v>0</v>
          </cell>
        </row>
        <row r="10503">
          <cell r="D10503" t="str">
            <v>Yelm0</v>
          </cell>
          <cell r="E10503">
            <v>0</v>
          </cell>
        </row>
        <row r="10504">
          <cell r="D10504" t="str">
            <v>Yelm0</v>
          </cell>
          <cell r="E10504">
            <v>0</v>
          </cell>
        </row>
        <row r="10505">
          <cell r="D10505" t="str">
            <v>Yelm0</v>
          </cell>
          <cell r="E10505">
            <v>0</v>
          </cell>
        </row>
        <row r="10506">
          <cell r="D10506" t="str">
            <v>Yelm0</v>
          </cell>
          <cell r="E10506">
            <v>0</v>
          </cell>
        </row>
        <row r="10507">
          <cell r="D10507" t="str">
            <v>Yelm0</v>
          </cell>
          <cell r="E10507">
            <v>0</v>
          </cell>
        </row>
        <row r="10508">
          <cell r="D10508" t="str">
            <v>Yelm0</v>
          </cell>
          <cell r="E10508">
            <v>0</v>
          </cell>
        </row>
        <row r="10509">
          <cell r="D10509" t="str">
            <v>Yelm0</v>
          </cell>
          <cell r="E10509">
            <v>0</v>
          </cell>
        </row>
        <row r="10510">
          <cell r="D10510" t="str">
            <v>Yelm0</v>
          </cell>
          <cell r="E10510">
            <v>0</v>
          </cell>
        </row>
        <row r="10511">
          <cell r="D10511" t="str">
            <v>Yelm0</v>
          </cell>
          <cell r="E10511">
            <v>0</v>
          </cell>
        </row>
        <row r="10512">
          <cell r="D10512" t="str">
            <v>Yelm0</v>
          </cell>
          <cell r="E10512">
            <v>0</v>
          </cell>
        </row>
        <row r="10513">
          <cell r="D10513" t="str">
            <v>Yelm0</v>
          </cell>
          <cell r="E10513">
            <v>0</v>
          </cell>
        </row>
        <row r="10514">
          <cell r="D10514" t="str">
            <v>Yelm0</v>
          </cell>
          <cell r="E10514">
            <v>0</v>
          </cell>
        </row>
        <row r="10515">
          <cell r="D10515" t="str">
            <v>Yelm0</v>
          </cell>
          <cell r="E10515">
            <v>0</v>
          </cell>
        </row>
        <row r="10516">
          <cell r="D10516" t="str">
            <v>Yelm0</v>
          </cell>
          <cell r="E10516">
            <v>0</v>
          </cell>
        </row>
        <row r="10517">
          <cell r="D10517" t="str">
            <v>Yelm0</v>
          </cell>
          <cell r="E10517">
            <v>0</v>
          </cell>
        </row>
        <row r="10518">
          <cell r="D10518" t="str">
            <v>Yelm0</v>
          </cell>
          <cell r="E10518">
            <v>0</v>
          </cell>
        </row>
        <row r="10519">
          <cell r="D10519" t="str">
            <v>Yelm0</v>
          </cell>
          <cell r="E10519">
            <v>0</v>
          </cell>
        </row>
        <row r="10520">
          <cell r="D10520" t="str">
            <v>Yelm0</v>
          </cell>
          <cell r="E10520">
            <v>0</v>
          </cell>
        </row>
        <row r="10521">
          <cell r="D10521" t="str">
            <v>Yelm0</v>
          </cell>
          <cell r="E10521">
            <v>0</v>
          </cell>
        </row>
        <row r="10522">
          <cell r="D10522" t="str">
            <v>Yelm0</v>
          </cell>
          <cell r="E10522">
            <v>0</v>
          </cell>
        </row>
        <row r="10523">
          <cell r="D10523" t="str">
            <v>Yelm0</v>
          </cell>
          <cell r="E10523">
            <v>0</v>
          </cell>
        </row>
        <row r="10524">
          <cell r="D10524" t="str">
            <v>Yelm0</v>
          </cell>
          <cell r="E10524">
            <v>0</v>
          </cell>
        </row>
        <row r="10525">
          <cell r="D10525" t="str">
            <v>Yelm0</v>
          </cell>
          <cell r="E10525">
            <v>0</v>
          </cell>
        </row>
        <row r="10526">
          <cell r="D10526" t="str">
            <v>Yelm0</v>
          </cell>
          <cell r="E10526">
            <v>0</v>
          </cell>
        </row>
        <row r="10527">
          <cell r="D10527" t="str">
            <v>Yelm0</v>
          </cell>
          <cell r="E10527">
            <v>0</v>
          </cell>
        </row>
        <row r="10528">
          <cell r="D10528" t="str">
            <v>Yelm0</v>
          </cell>
          <cell r="E10528">
            <v>0</v>
          </cell>
        </row>
        <row r="10529">
          <cell r="D10529" t="str">
            <v>Yelm0</v>
          </cell>
          <cell r="E10529">
            <v>0</v>
          </cell>
        </row>
        <row r="10530">
          <cell r="D10530" t="str">
            <v>Yelm0</v>
          </cell>
          <cell r="E10530">
            <v>0</v>
          </cell>
        </row>
        <row r="10531">
          <cell r="D10531" t="str">
            <v>Yelm0</v>
          </cell>
          <cell r="E10531">
            <v>0</v>
          </cell>
        </row>
        <row r="10532">
          <cell r="D10532" t="str">
            <v>Yelm0</v>
          </cell>
          <cell r="E10532">
            <v>0</v>
          </cell>
        </row>
        <row r="10533">
          <cell r="D10533" t="str">
            <v>Yelm0</v>
          </cell>
          <cell r="E10533">
            <v>0</v>
          </cell>
        </row>
        <row r="10534">
          <cell r="D10534" t="str">
            <v>Yelm0</v>
          </cell>
          <cell r="E10534">
            <v>0</v>
          </cell>
        </row>
        <row r="10535">
          <cell r="D10535" t="str">
            <v>Yelm0</v>
          </cell>
          <cell r="E10535">
            <v>0</v>
          </cell>
        </row>
        <row r="10536">
          <cell r="D10536" t="str">
            <v>Yelm0</v>
          </cell>
          <cell r="E10536">
            <v>0</v>
          </cell>
        </row>
        <row r="10537">
          <cell r="D10537" t="str">
            <v>Yelm0</v>
          </cell>
          <cell r="E10537">
            <v>0</v>
          </cell>
        </row>
        <row r="10538">
          <cell r="D10538" t="str">
            <v>Yelm0</v>
          </cell>
          <cell r="E10538">
            <v>0</v>
          </cell>
        </row>
        <row r="10539">
          <cell r="D10539" t="str">
            <v>Yelm0</v>
          </cell>
          <cell r="E10539">
            <v>0</v>
          </cell>
        </row>
        <row r="10540">
          <cell r="D10540" t="str">
            <v>Yelm0</v>
          </cell>
          <cell r="E10540">
            <v>0</v>
          </cell>
        </row>
        <row r="10541">
          <cell r="D10541" t="str">
            <v>Yelm0</v>
          </cell>
          <cell r="E10541">
            <v>0</v>
          </cell>
        </row>
        <row r="10542">
          <cell r="D10542" t="str">
            <v>Yelm0</v>
          </cell>
          <cell r="E10542">
            <v>0</v>
          </cell>
        </row>
        <row r="10543">
          <cell r="D10543" t="str">
            <v>Yelm0</v>
          </cell>
          <cell r="E10543">
            <v>0</v>
          </cell>
        </row>
        <row r="10544">
          <cell r="D10544" t="str">
            <v>Yelm0</v>
          </cell>
          <cell r="E10544">
            <v>0</v>
          </cell>
        </row>
        <row r="10545">
          <cell r="D10545" t="str">
            <v>Yelm0</v>
          </cell>
          <cell r="E10545">
            <v>0</v>
          </cell>
        </row>
        <row r="10546">
          <cell r="D10546" t="str">
            <v>Yelm0</v>
          </cell>
          <cell r="E10546">
            <v>0</v>
          </cell>
        </row>
        <row r="10547">
          <cell r="D10547" t="str">
            <v>Yelm0</v>
          </cell>
          <cell r="E10547">
            <v>0</v>
          </cell>
        </row>
        <row r="10548">
          <cell r="D10548" t="str">
            <v>Yelm0</v>
          </cell>
          <cell r="E10548">
            <v>0</v>
          </cell>
        </row>
        <row r="10549">
          <cell r="D10549" t="str">
            <v>Yelm0</v>
          </cell>
          <cell r="E10549">
            <v>0</v>
          </cell>
        </row>
        <row r="10550">
          <cell r="D10550" t="str">
            <v>Yelm0</v>
          </cell>
          <cell r="E10550">
            <v>0</v>
          </cell>
        </row>
        <row r="10551">
          <cell r="D10551" t="str">
            <v>Yelm0</v>
          </cell>
          <cell r="E10551">
            <v>0</v>
          </cell>
        </row>
        <row r="10552">
          <cell r="D10552" t="str">
            <v>Yelm0</v>
          </cell>
          <cell r="E10552">
            <v>0</v>
          </cell>
        </row>
        <row r="10553">
          <cell r="D10553" t="str">
            <v>Yelm0</v>
          </cell>
          <cell r="E10553">
            <v>0</v>
          </cell>
        </row>
        <row r="10554">
          <cell r="D10554" t="str">
            <v>Yelm0</v>
          </cell>
          <cell r="E10554">
            <v>0</v>
          </cell>
        </row>
        <row r="10555">
          <cell r="D10555" t="str">
            <v>Yelm0</v>
          </cell>
          <cell r="E10555">
            <v>0</v>
          </cell>
        </row>
        <row r="10556">
          <cell r="D10556" t="str">
            <v>Yelm0</v>
          </cell>
          <cell r="E10556">
            <v>0</v>
          </cell>
        </row>
        <row r="10557">
          <cell r="D10557" t="str">
            <v>Yelm0</v>
          </cell>
          <cell r="E10557">
            <v>0</v>
          </cell>
        </row>
        <row r="10558">
          <cell r="D10558" t="str">
            <v>Yelm0</v>
          </cell>
          <cell r="E10558">
            <v>0</v>
          </cell>
        </row>
        <row r="10559">
          <cell r="D10559" t="str">
            <v>Yelm0</v>
          </cell>
          <cell r="E10559">
            <v>0</v>
          </cell>
        </row>
        <row r="10560">
          <cell r="D10560" t="str">
            <v>Yelm0</v>
          </cell>
          <cell r="E10560">
            <v>0</v>
          </cell>
        </row>
        <row r="10561">
          <cell r="D10561" t="str">
            <v>Yelm0</v>
          </cell>
          <cell r="E10561">
            <v>0</v>
          </cell>
        </row>
        <row r="10562">
          <cell r="D10562" t="str">
            <v>Yelm0</v>
          </cell>
          <cell r="E10562">
            <v>0</v>
          </cell>
        </row>
        <row r="10563">
          <cell r="D10563" t="str">
            <v>Yelm0</v>
          </cell>
          <cell r="E10563">
            <v>0</v>
          </cell>
        </row>
        <row r="10564">
          <cell r="D10564" t="str">
            <v>Yelm0</v>
          </cell>
          <cell r="E10564">
            <v>0</v>
          </cell>
        </row>
        <row r="10565">
          <cell r="D10565" t="str">
            <v>Yelm0</v>
          </cell>
          <cell r="E10565">
            <v>0</v>
          </cell>
        </row>
        <row r="10566">
          <cell r="D10566" t="str">
            <v>Yelm0</v>
          </cell>
          <cell r="E10566">
            <v>0</v>
          </cell>
        </row>
        <row r="10567">
          <cell r="D10567" t="str">
            <v>Yelm0</v>
          </cell>
          <cell r="E10567">
            <v>0</v>
          </cell>
        </row>
        <row r="10568">
          <cell r="D10568" t="str">
            <v>Yelm0</v>
          </cell>
          <cell r="E10568">
            <v>0</v>
          </cell>
        </row>
        <row r="10569">
          <cell r="D10569" t="str">
            <v>Yelm0</v>
          </cell>
          <cell r="E10569">
            <v>0</v>
          </cell>
        </row>
        <row r="10570">
          <cell r="D10570" t="str">
            <v>Yelm0</v>
          </cell>
          <cell r="E10570">
            <v>0</v>
          </cell>
        </row>
        <row r="10571">
          <cell r="D10571" t="str">
            <v>Yelm0</v>
          </cell>
          <cell r="E10571">
            <v>0</v>
          </cell>
        </row>
        <row r="10572">
          <cell r="D10572" t="str">
            <v>Yelm0</v>
          </cell>
          <cell r="E10572">
            <v>0</v>
          </cell>
        </row>
        <row r="10573">
          <cell r="D10573" t="str">
            <v>Yelm0</v>
          </cell>
          <cell r="E10573">
            <v>0</v>
          </cell>
        </row>
        <row r="10574">
          <cell r="D10574" t="str">
            <v>Yelm0</v>
          </cell>
          <cell r="E10574">
            <v>0</v>
          </cell>
        </row>
        <row r="10575">
          <cell r="D10575" t="str">
            <v>Yelm0</v>
          </cell>
          <cell r="E10575">
            <v>0</v>
          </cell>
        </row>
        <row r="10576">
          <cell r="D10576" t="str">
            <v>Yelm0</v>
          </cell>
          <cell r="E10576">
            <v>0</v>
          </cell>
        </row>
        <row r="10577">
          <cell r="D10577" t="str">
            <v>Yelm0</v>
          </cell>
          <cell r="E10577">
            <v>0</v>
          </cell>
        </row>
        <row r="10578">
          <cell r="D10578" t="str">
            <v>Yelm0</v>
          </cell>
          <cell r="E10578">
            <v>0</v>
          </cell>
        </row>
        <row r="10579">
          <cell r="D10579" t="str">
            <v>Yelm0</v>
          </cell>
          <cell r="E10579">
            <v>0</v>
          </cell>
        </row>
        <row r="10580">
          <cell r="D10580" t="str">
            <v>Yelm0</v>
          </cell>
          <cell r="E10580">
            <v>0</v>
          </cell>
        </row>
        <row r="10581">
          <cell r="D10581" t="str">
            <v>Yelm0</v>
          </cell>
          <cell r="E10581">
            <v>0</v>
          </cell>
        </row>
        <row r="10582">
          <cell r="D10582" t="str">
            <v>Yelm0</v>
          </cell>
          <cell r="E10582">
            <v>0</v>
          </cell>
        </row>
        <row r="10583">
          <cell r="D10583" t="str">
            <v>Yelm0</v>
          </cell>
          <cell r="E10583">
            <v>0</v>
          </cell>
        </row>
        <row r="10584">
          <cell r="D10584" t="str">
            <v>Yelm0</v>
          </cell>
          <cell r="E10584">
            <v>0</v>
          </cell>
        </row>
        <row r="10585">
          <cell r="D10585" t="str">
            <v>Yelm0</v>
          </cell>
          <cell r="E10585">
            <v>0</v>
          </cell>
        </row>
        <row r="10586">
          <cell r="D10586" t="str">
            <v>Yelm0</v>
          </cell>
          <cell r="E10586">
            <v>0</v>
          </cell>
        </row>
        <row r="10587">
          <cell r="D10587" t="str">
            <v>Yelm0</v>
          </cell>
          <cell r="E10587">
            <v>0</v>
          </cell>
        </row>
        <row r="10588">
          <cell r="D10588" t="str">
            <v>Yelm0</v>
          </cell>
          <cell r="E10588">
            <v>0</v>
          </cell>
        </row>
        <row r="10589">
          <cell r="D10589" t="str">
            <v>Yelm0</v>
          </cell>
          <cell r="E10589">
            <v>0</v>
          </cell>
        </row>
        <row r="10590">
          <cell r="D10590" t="str">
            <v>Yelm0</v>
          </cell>
          <cell r="E10590">
            <v>0</v>
          </cell>
        </row>
        <row r="10591">
          <cell r="D10591" t="str">
            <v>Yelm0</v>
          </cell>
          <cell r="E10591">
            <v>0</v>
          </cell>
        </row>
        <row r="10592">
          <cell r="D10592" t="str">
            <v>Yelm0</v>
          </cell>
          <cell r="E10592">
            <v>0</v>
          </cell>
        </row>
        <row r="10593">
          <cell r="D10593" t="str">
            <v>Yelm0</v>
          </cell>
          <cell r="E10593">
            <v>0</v>
          </cell>
        </row>
        <row r="10594">
          <cell r="D10594" t="str">
            <v>Yelm0</v>
          </cell>
          <cell r="E10594">
            <v>0</v>
          </cell>
        </row>
        <row r="10595">
          <cell r="D10595" t="str">
            <v>Yelm0</v>
          </cell>
          <cell r="E10595">
            <v>0</v>
          </cell>
        </row>
        <row r="10596">
          <cell r="D10596" t="str">
            <v>Yelm0</v>
          </cell>
          <cell r="E10596">
            <v>0</v>
          </cell>
        </row>
        <row r="10597">
          <cell r="D10597" t="str">
            <v>Yelm0</v>
          </cell>
          <cell r="E10597">
            <v>0</v>
          </cell>
        </row>
        <row r="10598">
          <cell r="D10598" t="str">
            <v>Yelm0</v>
          </cell>
          <cell r="E10598">
            <v>0</v>
          </cell>
        </row>
        <row r="10599">
          <cell r="D10599" t="str">
            <v>Yelm0</v>
          </cell>
          <cell r="E10599">
            <v>0</v>
          </cell>
        </row>
        <row r="10600">
          <cell r="D10600" t="str">
            <v>Yelm0</v>
          </cell>
          <cell r="E10600">
            <v>0</v>
          </cell>
        </row>
        <row r="10601">
          <cell r="D10601" t="str">
            <v>Yelm0</v>
          </cell>
          <cell r="E10601">
            <v>0</v>
          </cell>
        </row>
        <row r="10602">
          <cell r="D10602" t="str">
            <v>Yelm0</v>
          </cell>
          <cell r="E10602">
            <v>0</v>
          </cell>
        </row>
        <row r="10603">
          <cell r="D10603" t="str">
            <v>Yelm0</v>
          </cell>
          <cell r="E10603">
            <v>0</v>
          </cell>
        </row>
        <row r="10604">
          <cell r="D10604" t="str">
            <v>Yelm0</v>
          </cell>
          <cell r="E10604">
            <v>0</v>
          </cell>
        </row>
        <row r="10605">
          <cell r="D10605" t="str">
            <v>Yelm0</v>
          </cell>
          <cell r="E10605">
            <v>0</v>
          </cell>
        </row>
        <row r="10606">
          <cell r="D10606" t="str">
            <v>Yelm0</v>
          </cell>
          <cell r="E10606">
            <v>0</v>
          </cell>
        </row>
        <row r="10607">
          <cell r="D10607" t="str">
            <v>Yelm0</v>
          </cell>
          <cell r="E10607">
            <v>0</v>
          </cell>
        </row>
        <row r="10608">
          <cell r="D10608" t="str">
            <v>Yelm0</v>
          </cell>
          <cell r="E10608">
            <v>0</v>
          </cell>
        </row>
        <row r="10609">
          <cell r="D10609" t="str">
            <v>Yelm0</v>
          </cell>
          <cell r="E10609">
            <v>0</v>
          </cell>
        </row>
        <row r="10610">
          <cell r="D10610" t="str">
            <v>Yelm0</v>
          </cell>
          <cell r="E10610">
            <v>0</v>
          </cell>
        </row>
        <row r="10611">
          <cell r="D10611" t="str">
            <v>Yelm0</v>
          </cell>
          <cell r="E10611">
            <v>0</v>
          </cell>
        </row>
        <row r="10612">
          <cell r="D10612" t="str">
            <v>Yelm0</v>
          </cell>
          <cell r="E10612">
            <v>0</v>
          </cell>
        </row>
        <row r="10613">
          <cell r="D10613" t="str">
            <v>Yelm0</v>
          </cell>
          <cell r="E10613">
            <v>0</v>
          </cell>
        </row>
        <row r="10614">
          <cell r="D10614" t="str">
            <v>Yelm0</v>
          </cell>
          <cell r="E10614">
            <v>0</v>
          </cell>
        </row>
        <row r="10615">
          <cell r="D10615" t="str">
            <v>Yelm0</v>
          </cell>
          <cell r="E10615">
            <v>0</v>
          </cell>
        </row>
        <row r="10616">
          <cell r="D10616" t="str">
            <v>Yelm0</v>
          </cell>
          <cell r="E10616">
            <v>0</v>
          </cell>
        </row>
        <row r="10617">
          <cell r="D10617" t="str">
            <v>Yelm0</v>
          </cell>
          <cell r="E10617">
            <v>0</v>
          </cell>
        </row>
        <row r="10618">
          <cell r="D10618" t="str">
            <v>Yelm0</v>
          </cell>
          <cell r="E10618">
            <v>0</v>
          </cell>
        </row>
        <row r="10619">
          <cell r="D10619" t="str">
            <v>Yelm0</v>
          </cell>
          <cell r="E10619">
            <v>0</v>
          </cell>
        </row>
        <row r="10620">
          <cell r="D10620" t="str">
            <v>Yelm0</v>
          </cell>
          <cell r="E10620">
            <v>0</v>
          </cell>
        </row>
        <row r="10621">
          <cell r="D10621" t="str">
            <v>Yelm0</v>
          </cell>
          <cell r="E10621">
            <v>0</v>
          </cell>
        </row>
        <row r="10622">
          <cell r="D10622" t="str">
            <v>Yelm0</v>
          </cell>
          <cell r="E10622">
            <v>0</v>
          </cell>
        </row>
        <row r="10623">
          <cell r="D10623" t="str">
            <v>Yelm0</v>
          </cell>
          <cell r="E10623">
            <v>0</v>
          </cell>
        </row>
        <row r="10624">
          <cell r="D10624" t="str">
            <v>Yelm0</v>
          </cell>
          <cell r="E10624">
            <v>0</v>
          </cell>
        </row>
        <row r="10625">
          <cell r="D10625" t="str">
            <v>Yelm0</v>
          </cell>
          <cell r="E10625">
            <v>0</v>
          </cell>
        </row>
        <row r="10626">
          <cell r="D10626" t="str">
            <v>Yelm0</v>
          </cell>
          <cell r="E10626">
            <v>0</v>
          </cell>
        </row>
        <row r="10627">
          <cell r="D10627" t="str">
            <v>Yelm0</v>
          </cell>
          <cell r="E10627">
            <v>0</v>
          </cell>
        </row>
        <row r="10628">
          <cell r="D10628" t="str">
            <v>Yelm0</v>
          </cell>
          <cell r="E10628">
            <v>0</v>
          </cell>
        </row>
        <row r="10629">
          <cell r="D10629" t="str">
            <v>Yelm0</v>
          </cell>
          <cell r="E10629">
            <v>0</v>
          </cell>
        </row>
        <row r="10630">
          <cell r="D10630" t="str">
            <v>Yelm0</v>
          </cell>
          <cell r="E10630">
            <v>0</v>
          </cell>
        </row>
        <row r="10631">
          <cell r="D10631" t="str">
            <v>Yelm0</v>
          </cell>
          <cell r="E10631">
            <v>0</v>
          </cell>
        </row>
        <row r="10632">
          <cell r="D10632" t="str">
            <v>Yelm0</v>
          </cell>
          <cell r="E10632">
            <v>0</v>
          </cell>
        </row>
        <row r="10633">
          <cell r="D10633" t="str">
            <v>Yelm0</v>
          </cell>
          <cell r="E10633">
            <v>0</v>
          </cell>
        </row>
        <row r="10634">
          <cell r="D10634" t="str">
            <v>Yelm0</v>
          </cell>
          <cell r="E10634">
            <v>0</v>
          </cell>
        </row>
        <row r="10635">
          <cell r="D10635" t="str">
            <v>Yelm0</v>
          </cell>
          <cell r="E10635">
            <v>0</v>
          </cell>
        </row>
        <row r="10636">
          <cell r="D10636" t="str">
            <v>Yelm0</v>
          </cell>
          <cell r="E10636">
            <v>0</v>
          </cell>
        </row>
        <row r="10637">
          <cell r="D10637" t="str">
            <v>Yelm0</v>
          </cell>
          <cell r="E10637">
            <v>0</v>
          </cell>
        </row>
        <row r="10638">
          <cell r="D10638" t="str">
            <v>Yelm0</v>
          </cell>
          <cell r="E10638">
            <v>0</v>
          </cell>
        </row>
        <row r="10639">
          <cell r="D10639" t="str">
            <v>Yelm0</v>
          </cell>
          <cell r="E10639">
            <v>0</v>
          </cell>
        </row>
        <row r="10640">
          <cell r="D10640" t="str">
            <v>Yelm0</v>
          </cell>
          <cell r="E10640">
            <v>0</v>
          </cell>
        </row>
        <row r="10641">
          <cell r="D10641" t="str">
            <v>Yelm0</v>
          </cell>
          <cell r="E10641">
            <v>0</v>
          </cell>
        </row>
        <row r="10642">
          <cell r="D10642" t="str">
            <v>Yelm0</v>
          </cell>
          <cell r="E10642">
            <v>0</v>
          </cell>
        </row>
        <row r="10643">
          <cell r="D10643" t="str">
            <v>Yelm0</v>
          </cell>
          <cell r="E10643">
            <v>0</v>
          </cell>
        </row>
        <row r="10644">
          <cell r="D10644" t="str">
            <v>Yelm0</v>
          </cell>
          <cell r="E10644">
            <v>0</v>
          </cell>
        </row>
        <row r="10645">
          <cell r="D10645" t="str">
            <v>Yelm0</v>
          </cell>
          <cell r="E10645">
            <v>0</v>
          </cell>
        </row>
        <row r="10646">
          <cell r="D10646" t="str">
            <v>Yelm0</v>
          </cell>
          <cell r="E10646">
            <v>0</v>
          </cell>
        </row>
        <row r="10647">
          <cell r="D10647" t="str">
            <v>Yelm0</v>
          </cell>
          <cell r="E10647">
            <v>0</v>
          </cell>
        </row>
        <row r="10648">
          <cell r="D10648" t="str">
            <v>Yelm0</v>
          </cell>
          <cell r="E10648">
            <v>0</v>
          </cell>
        </row>
        <row r="10649">
          <cell r="D10649" t="str">
            <v>Yelm0</v>
          </cell>
          <cell r="E10649">
            <v>0</v>
          </cell>
        </row>
        <row r="10650">
          <cell r="D10650" t="str">
            <v>Yelm0</v>
          </cell>
          <cell r="E10650">
            <v>0</v>
          </cell>
        </row>
        <row r="10651">
          <cell r="D10651" t="str">
            <v>Yelm0</v>
          </cell>
          <cell r="E10651">
            <v>0</v>
          </cell>
        </row>
        <row r="10652">
          <cell r="D10652" t="str">
            <v>Yelm0</v>
          </cell>
          <cell r="E10652">
            <v>0</v>
          </cell>
        </row>
        <row r="10653">
          <cell r="D10653" t="str">
            <v>Yelm0</v>
          </cell>
          <cell r="E10653">
            <v>0</v>
          </cell>
        </row>
        <row r="10654">
          <cell r="D10654" t="str">
            <v>Yelm0</v>
          </cell>
          <cell r="E10654">
            <v>0</v>
          </cell>
        </row>
        <row r="10655">
          <cell r="D10655" t="str">
            <v>Yelm0</v>
          </cell>
          <cell r="E10655">
            <v>0</v>
          </cell>
        </row>
        <row r="10656">
          <cell r="D10656" t="str">
            <v>Yelm0</v>
          </cell>
          <cell r="E10656">
            <v>0</v>
          </cell>
        </row>
        <row r="10657">
          <cell r="D10657" t="str">
            <v>Yelm0</v>
          </cell>
          <cell r="E10657">
            <v>0</v>
          </cell>
        </row>
        <row r="10658">
          <cell r="D10658" t="str">
            <v>Yelm0</v>
          </cell>
          <cell r="E10658">
            <v>0</v>
          </cell>
        </row>
        <row r="10659">
          <cell r="D10659" t="str">
            <v>Yelm0</v>
          </cell>
          <cell r="E10659">
            <v>0</v>
          </cell>
        </row>
        <row r="10660">
          <cell r="D10660" t="str">
            <v>Yelm0</v>
          </cell>
          <cell r="E10660">
            <v>0</v>
          </cell>
        </row>
        <row r="10661">
          <cell r="D10661" t="str">
            <v>Yelm0</v>
          </cell>
          <cell r="E10661">
            <v>0</v>
          </cell>
        </row>
        <row r="10662">
          <cell r="D10662" t="str">
            <v>Yelm0</v>
          </cell>
          <cell r="E10662">
            <v>0</v>
          </cell>
        </row>
        <row r="10663">
          <cell r="D10663" t="str">
            <v>Yelm0</v>
          </cell>
          <cell r="E10663">
            <v>0</v>
          </cell>
        </row>
        <row r="10664">
          <cell r="D10664" t="str">
            <v>Yelm0</v>
          </cell>
          <cell r="E10664">
            <v>0</v>
          </cell>
        </row>
        <row r="10665">
          <cell r="D10665" t="str">
            <v>Yelm0</v>
          </cell>
          <cell r="E10665">
            <v>0</v>
          </cell>
        </row>
        <row r="10666">
          <cell r="D10666" t="str">
            <v>Yelm0</v>
          </cell>
          <cell r="E10666">
            <v>0</v>
          </cell>
        </row>
        <row r="10667">
          <cell r="D10667" t="str">
            <v>Yelm0</v>
          </cell>
          <cell r="E10667">
            <v>0</v>
          </cell>
        </row>
        <row r="10668">
          <cell r="D10668" t="str">
            <v>Yelm0</v>
          </cell>
          <cell r="E10668">
            <v>0</v>
          </cell>
        </row>
        <row r="10669">
          <cell r="D10669" t="str">
            <v>Yelm0</v>
          </cell>
          <cell r="E10669">
            <v>0</v>
          </cell>
        </row>
        <row r="10670">
          <cell r="D10670" t="str">
            <v>Yelm0</v>
          </cell>
          <cell r="E10670">
            <v>0</v>
          </cell>
        </row>
        <row r="10671">
          <cell r="D10671" t="str">
            <v>Yelm0</v>
          </cell>
          <cell r="E10671">
            <v>0</v>
          </cell>
        </row>
        <row r="10672">
          <cell r="D10672" t="str">
            <v>Yelm0</v>
          </cell>
          <cell r="E10672">
            <v>0</v>
          </cell>
        </row>
        <row r="10673">
          <cell r="D10673" t="str">
            <v>Yelm0</v>
          </cell>
          <cell r="E10673">
            <v>0</v>
          </cell>
        </row>
        <row r="10674">
          <cell r="D10674" t="str">
            <v>Yelm0</v>
          </cell>
          <cell r="E10674">
            <v>0</v>
          </cell>
        </row>
        <row r="10675">
          <cell r="D10675" t="str">
            <v>Yelm0</v>
          </cell>
          <cell r="E10675">
            <v>0</v>
          </cell>
        </row>
        <row r="10676">
          <cell r="D10676" t="str">
            <v>Yelm0</v>
          </cell>
          <cell r="E10676">
            <v>0</v>
          </cell>
        </row>
        <row r="10677">
          <cell r="D10677" t="str">
            <v>Yelm0</v>
          </cell>
          <cell r="E10677">
            <v>0</v>
          </cell>
        </row>
        <row r="10678">
          <cell r="D10678" t="str">
            <v>Yelm0</v>
          </cell>
          <cell r="E10678">
            <v>0</v>
          </cell>
        </row>
        <row r="10679">
          <cell r="D10679" t="str">
            <v>Yelm0</v>
          </cell>
          <cell r="E10679">
            <v>0</v>
          </cell>
        </row>
        <row r="10680">
          <cell r="D10680" t="str">
            <v>Yelm0</v>
          </cell>
          <cell r="E10680">
            <v>0</v>
          </cell>
        </row>
        <row r="10681">
          <cell r="D10681" t="str">
            <v>Yelm0</v>
          </cell>
          <cell r="E10681">
            <v>0</v>
          </cell>
        </row>
        <row r="10682">
          <cell r="D10682" t="str">
            <v>Yelm0</v>
          </cell>
          <cell r="E10682">
            <v>0</v>
          </cell>
        </row>
        <row r="10683">
          <cell r="D10683" t="str">
            <v>Yelm0</v>
          </cell>
          <cell r="E10683">
            <v>0</v>
          </cell>
        </row>
        <row r="10684">
          <cell r="D10684" t="str">
            <v>Yelm0</v>
          </cell>
          <cell r="E10684">
            <v>0</v>
          </cell>
        </row>
        <row r="10685">
          <cell r="D10685" t="str">
            <v>Yelm0</v>
          </cell>
          <cell r="E10685">
            <v>0</v>
          </cell>
        </row>
        <row r="10686">
          <cell r="D10686" t="str">
            <v>Yelm0</v>
          </cell>
          <cell r="E10686">
            <v>0</v>
          </cell>
        </row>
        <row r="10687">
          <cell r="D10687" t="str">
            <v>Yelm0</v>
          </cell>
          <cell r="E10687">
            <v>0</v>
          </cell>
        </row>
        <row r="10688">
          <cell r="D10688" t="str">
            <v>Yelm0</v>
          </cell>
          <cell r="E10688">
            <v>0</v>
          </cell>
        </row>
        <row r="10689">
          <cell r="D10689" t="str">
            <v>Yelm0</v>
          </cell>
          <cell r="E10689">
            <v>0</v>
          </cell>
        </row>
        <row r="10690">
          <cell r="D10690" t="str">
            <v>Yelm0</v>
          </cell>
          <cell r="E10690">
            <v>0</v>
          </cell>
        </row>
        <row r="10691">
          <cell r="D10691" t="str">
            <v>Yelm0</v>
          </cell>
          <cell r="E10691">
            <v>0</v>
          </cell>
        </row>
        <row r="10692">
          <cell r="D10692" t="str">
            <v>Yelm0</v>
          </cell>
          <cell r="E10692">
            <v>0</v>
          </cell>
        </row>
        <row r="10693">
          <cell r="D10693" t="str">
            <v>Yelm0</v>
          </cell>
          <cell r="E10693">
            <v>0</v>
          </cell>
        </row>
        <row r="10694">
          <cell r="D10694" t="str">
            <v>Yelm0</v>
          </cell>
          <cell r="E10694">
            <v>0</v>
          </cell>
        </row>
        <row r="10695">
          <cell r="D10695" t="str">
            <v>Yelm0</v>
          </cell>
          <cell r="E10695">
            <v>0</v>
          </cell>
        </row>
        <row r="10696">
          <cell r="D10696" t="str">
            <v>Yelm0</v>
          </cell>
          <cell r="E10696">
            <v>0</v>
          </cell>
        </row>
        <row r="10697">
          <cell r="D10697" t="str">
            <v>Yelm0</v>
          </cell>
          <cell r="E10697">
            <v>0</v>
          </cell>
        </row>
        <row r="10698">
          <cell r="D10698" t="str">
            <v>Yelm0</v>
          </cell>
          <cell r="E10698">
            <v>0</v>
          </cell>
        </row>
        <row r="10699">
          <cell r="D10699" t="str">
            <v>Yelm0</v>
          </cell>
          <cell r="E10699">
            <v>0</v>
          </cell>
        </row>
        <row r="10700">
          <cell r="D10700" t="str">
            <v>Yelm0</v>
          </cell>
          <cell r="E10700">
            <v>0</v>
          </cell>
        </row>
        <row r="10701">
          <cell r="D10701" t="str">
            <v>Yelm0</v>
          </cell>
          <cell r="E10701">
            <v>0</v>
          </cell>
        </row>
        <row r="10702">
          <cell r="D10702" t="str">
            <v>Yelm0</v>
          </cell>
          <cell r="E10702">
            <v>0</v>
          </cell>
        </row>
        <row r="10703">
          <cell r="D10703" t="str">
            <v>Yelm0</v>
          </cell>
          <cell r="E10703">
            <v>0</v>
          </cell>
        </row>
        <row r="10704">
          <cell r="D10704" t="str">
            <v>Yelm0</v>
          </cell>
          <cell r="E10704">
            <v>0</v>
          </cell>
        </row>
        <row r="10705">
          <cell r="D10705" t="str">
            <v>Yelm0</v>
          </cell>
          <cell r="E10705">
            <v>0</v>
          </cell>
        </row>
        <row r="10706">
          <cell r="D10706" t="str">
            <v>Yelm0</v>
          </cell>
          <cell r="E10706">
            <v>0</v>
          </cell>
        </row>
        <row r="10707">
          <cell r="D10707" t="str">
            <v>Yelm0</v>
          </cell>
          <cell r="E10707">
            <v>0</v>
          </cell>
        </row>
        <row r="10708">
          <cell r="D10708" t="str">
            <v>Yelm0</v>
          </cell>
          <cell r="E10708">
            <v>0</v>
          </cell>
        </row>
        <row r="10709">
          <cell r="D10709" t="str">
            <v>Yelm0</v>
          </cell>
          <cell r="E10709">
            <v>0</v>
          </cell>
        </row>
        <row r="10710">
          <cell r="D10710" t="str">
            <v>Yelm0</v>
          </cell>
          <cell r="E10710">
            <v>0</v>
          </cell>
        </row>
        <row r="10711">
          <cell r="D10711" t="str">
            <v>Yelm0</v>
          </cell>
          <cell r="E10711">
            <v>0</v>
          </cell>
        </row>
        <row r="10712">
          <cell r="D10712" t="str">
            <v>Yelm0</v>
          </cell>
          <cell r="E10712">
            <v>0</v>
          </cell>
        </row>
        <row r="10713">
          <cell r="D10713" t="str">
            <v>Yelm0</v>
          </cell>
          <cell r="E10713">
            <v>0</v>
          </cell>
        </row>
        <row r="10714">
          <cell r="D10714" t="str">
            <v>Yelm0</v>
          </cell>
          <cell r="E10714">
            <v>0</v>
          </cell>
        </row>
        <row r="10715">
          <cell r="D10715" t="str">
            <v>Yelm0</v>
          </cell>
          <cell r="E10715">
            <v>0</v>
          </cell>
        </row>
        <row r="10716">
          <cell r="D10716" t="str">
            <v>Yelm0</v>
          </cell>
          <cell r="E10716">
            <v>0</v>
          </cell>
        </row>
        <row r="10717">
          <cell r="D10717" t="str">
            <v>Yelm0</v>
          </cell>
          <cell r="E10717">
            <v>0</v>
          </cell>
        </row>
        <row r="10718">
          <cell r="D10718" t="str">
            <v>Yelm0</v>
          </cell>
          <cell r="E10718">
            <v>0</v>
          </cell>
        </row>
        <row r="10719">
          <cell r="D10719" t="str">
            <v>Yelm0</v>
          </cell>
          <cell r="E10719">
            <v>0</v>
          </cell>
        </row>
        <row r="10720">
          <cell r="D10720" t="str">
            <v>Yelm0</v>
          </cell>
          <cell r="E10720">
            <v>0</v>
          </cell>
        </row>
        <row r="10721">
          <cell r="D10721" t="str">
            <v>Yelm0</v>
          </cell>
          <cell r="E10721">
            <v>0</v>
          </cell>
        </row>
        <row r="10722">
          <cell r="D10722" t="str">
            <v>Yelm0</v>
          </cell>
          <cell r="E10722">
            <v>0</v>
          </cell>
        </row>
        <row r="10723">
          <cell r="D10723" t="str">
            <v>Yelm0</v>
          </cell>
          <cell r="E10723">
            <v>0</v>
          </cell>
        </row>
        <row r="10724">
          <cell r="D10724" t="str">
            <v>Yelm0</v>
          </cell>
          <cell r="E10724">
            <v>0</v>
          </cell>
        </row>
        <row r="10725">
          <cell r="D10725" t="str">
            <v>Yelm0</v>
          </cell>
          <cell r="E10725">
            <v>0</v>
          </cell>
        </row>
        <row r="10726">
          <cell r="D10726" t="str">
            <v>Yelm0</v>
          </cell>
          <cell r="E10726">
            <v>0</v>
          </cell>
        </row>
        <row r="10727">
          <cell r="D10727" t="str">
            <v>Yelm0</v>
          </cell>
          <cell r="E10727">
            <v>0</v>
          </cell>
        </row>
        <row r="10728">
          <cell r="D10728" t="str">
            <v>Yelm0</v>
          </cell>
          <cell r="E10728">
            <v>0</v>
          </cell>
        </row>
        <row r="10729">
          <cell r="D10729" t="str">
            <v>Yelm0</v>
          </cell>
          <cell r="E10729">
            <v>0</v>
          </cell>
        </row>
        <row r="10730">
          <cell r="D10730" t="str">
            <v>Yelm0</v>
          </cell>
          <cell r="E10730">
            <v>0</v>
          </cell>
        </row>
        <row r="10731">
          <cell r="D10731" t="str">
            <v>Yelm0</v>
          </cell>
          <cell r="E10731">
            <v>0</v>
          </cell>
        </row>
        <row r="10732">
          <cell r="D10732" t="str">
            <v>Yelm0</v>
          </cell>
          <cell r="E10732">
            <v>0</v>
          </cell>
        </row>
        <row r="10733">
          <cell r="D10733" t="str">
            <v>Yelm0</v>
          </cell>
          <cell r="E10733">
            <v>0</v>
          </cell>
        </row>
        <row r="10734">
          <cell r="D10734" t="str">
            <v>Yelm0</v>
          </cell>
          <cell r="E10734">
            <v>0</v>
          </cell>
        </row>
        <row r="10735">
          <cell r="D10735" t="str">
            <v>Yelm0</v>
          </cell>
          <cell r="E10735">
            <v>0</v>
          </cell>
        </row>
        <row r="10736">
          <cell r="D10736" t="str">
            <v>Yelm0</v>
          </cell>
          <cell r="E10736">
            <v>0</v>
          </cell>
        </row>
        <row r="10737">
          <cell r="D10737" t="str">
            <v>Yelm0</v>
          </cell>
          <cell r="E10737">
            <v>0</v>
          </cell>
        </row>
        <row r="10738">
          <cell r="D10738" t="str">
            <v>Yelm0</v>
          </cell>
          <cell r="E10738">
            <v>0</v>
          </cell>
        </row>
        <row r="10739">
          <cell r="D10739" t="str">
            <v>Yelm0</v>
          </cell>
          <cell r="E10739">
            <v>0</v>
          </cell>
        </row>
        <row r="10740">
          <cell r="D10740" t="str">
            <v>Yelm0</v>
          </cell>
          <cell r="E10740">
            <v>0</v>
          </cell>
        </row>
        <row r="10741">
          <cell r="D10741" t="str">
            <v>Yelm0</v>
          </cell>
          <cell r="E10741">
            <v>0</v>
          </cell>
        </row>
        <row r="10742">
          <cell r="D10742" t="str">
            <v>Yelm0</v>
          </cell>
          <cell r="E10742">
            <v>0</v>
          </cell>
        </row>
        <row r="10743">
          <cell r="D10743" t="str">
            <v>Yelm0</v>
          </cell>
          <cell r="E10743">
            <v>0</v>
          </cell>
        </row>
        <row r="10744">
          <cell r="D10744" t="str">
            <v>Yelm0</v>
          </cell>
          <cell r="E10744">
            <v>0</v>
          </cell>
        </row>
        <row r="10745">
          <cell r="D10745" t="str">
            <v>Yelm0</v>
          </cell>
          <cell r="E10745">
            <v>0</v>
          </cell>
        </row>
        <row r="10746">
          <cell r="D10746" t="str">
            <v>Yelm0</v>
          </cell>
          <cell r="E10746">
            <v>0</v>
          </cell>
        </row>
        <row r="10747">
          <cell r="D10747" t="str">
            <v>Yelm0</v>
          </cell>
          <cell r="E10747">
            <v>0</v>
          </cell>
        </row>
        <row r="10748">
          <cell r="D10748" t="str">
            <v>Yelm0</v>
          </cell>
          <cell r="E10748">
            <v>0</v>
          </cell>
        </row>
        <row r="10749">
          <cell r="D10749" t="str">
            <v>Yelm0</v>
          </cell>
          <cell r="E10749">
            <v>0</v>
          </cell>
        </row>
        <row r="10750">
          <cell r="D10750" t="str">
            <v>Yelm0</v>
          </cell>
          <cell r="E10750">
            <v>0</v>
          </cell>
        </row>
        <row r="10751">
          <cell r="D10751" t="str">
            <v>Yelm0</v>
          </cell>
          <cell r="E10751">
            <v>0</v>
          </cell>
        </row>
        <row r="10752">
          <cell r="D10752" t="str">
            <v>Yelm0</v>
          </cell>
          <cell r="E10752">
            <v>0</v>
          </cell>
        </row>
        <row r="10753">
          <cell r="D10753" t="str">
            <v>Yelm0</v>
          </cell>
          <cell r="E10753">
            <v>0</v>
          </cell>
        </row>
        <row r="10754">
          <cell r="D10754" t="str">
            <v>Yelm0</v>
          </cell>
          <cell r="E10754">
            <v>0</v>
          </cell>
        </row>
        <row r="10755">
          <cell r="D10755" t="str">
            <v>Yelm0</v>
          </cell>
          <cell r="E10755">
            <v>0</v>
          </cell>
        </row>
        <row r="10756">
          <cell r="D10756" t="str">
            <v>Yelm0</v>
          </cell>
          <cell r="E10756">
            <v>0</v>
          </cell>
        </row>
        <row r="10757">
          <cell r="D10757" t="str">
            <v>Yelm0</v>
          </cell>
          <cell r="E10757">
            <v>0</v>
          </cell>
        </row>
        <row r="10758">
          <cell r="D10758" t="str">
            <v>Yelm0</v>
          </cell>
          <cell r="E10758">
            <v>0</v>
          </cell>
        </row>
        <row r="10759">
          <cell r="D10759" t="str">
            <v>Yelm0</v>
          </cell>
          <cell r="E10759">
            <v>0</v>
          </cell>
        </row>
        <row r="10760">
          <cell r="D10760" t="str">
            <v>Yelm0</v>
          </cell>
          <cell r="E10760">
            <v>0</v>
          </cell>
        </row>
        <row r="10761">
          <cell r="D10761" t="str">
            <v>Yelm0</v>
          </cell>
          <cell r="E10761">
            <v>0</v>
          </cell>
        </row>
        <row r="10762">
          <cell r="D10762" t="str">
            <v>Yelm0</v>
          </cell>
          <cell r="E10762">
            <v>0</v>
          </cell>
        </row>
        <row r="10763">
          <cell r="D10763" t="str">
            <v>Yelm0</v>
          </cell>
          <cell r="E10763">
            <v>0</v>
          </cell>
        </row>
        <row r="10764">
          <cell r="D10764" t="str">
            <v>Yelm0</v>
          </cell>
          <cell r="E10764">
            <v>0</v>
          </cell>
        </row>
        <row r="10765">
          <cell r="D10765" t="str">
            <v>Yelm0</v>
          </cell>
          <cell r="E10765">
            <v>0</v>
          </cell>
        </row>
        <row r="10766">
          <cell r="D10766" t="str">
            <v>Yelm0</v>
          </cell>
          <cell r="E10766">
            <v>0</v>
          </cell>
        </row>
        <row r="10767">
          <cell r="D10767" t="str">
            <v>Yelm0</v>
          </cell>
          <cell r="E10767">
            <v>0</v>
          </cell>
        </row>
        <row r="10768">
          <cell r="D10768" t="str">
            <v>Yelm0</v>
          </cell>
          <cell r="E10768">
            <v>0</v>
          </cell>
        </row>
        <row r="10769">
          <cell r="D10769" t="str">
            <v>Yelm0</v>
          </cell>
          <cell r="E10769">
            <v>0</v>
          </cell>
        </row>
        <row r="10770">
          <cell r="D10770" t="str">
            <v>Yelm0</v>
          </cell>
          <cell r="E10770">
            <v>0</v>
          </cell>
        </row>
        <row r="10771">
          <cell r="D10771" t="str">
            <v>Yelm0</v>
          </cell>
          <cell r="E10771">
            <v>0</v>
          </cell>
        </row>
        <row r="10772">
          <cell r="D10772" t="str">
            <v>Yelm0</v>
          </cell>
          <cell r="E10772">
            <v>0</v>
          </cell>
        </row>
        <row r="10773">
          <cell r="D10773" t="str">
            <v>Yelm0</v>
          </cell>
          <cell r="E10773">
            <v>0</v>
          </cell>
        </row>
        <row r="10774">
          <cell r="D10774" t="str">
            <v>Yelm0</v>
          </cell>
          <cell r="E10774">
            <v>0</v>
          </cell>
        </row>
        <row r="10775">
          <cell r="D10775" t="str">
            <v>Yelm0</v>
          </cell>
          <cell r="E10775">
            <v>0</v>
          </cell>
        </row>
        <row r="10776">
          <cell r="D10776" t="str">
            <v>Yelm0</v>
          </cell>
          <cell r="E10776">
            <v>0</v>
          </cell>
        </row>
        <row r="10777">
          <cell r="D10777" t="str">
            <v>Yelm0</v>
          </cell>
          <cell r="E10777">
            <v>0</v>
          </cell>
        </row>
        <row r="10778">
          <cell r="D10778" t="str">
            <v>Yelm0</v>
          </cell>
          <cell r="E10778">
            <v>0</v>
          </cell>
        </row>
        <row r="10779">
          <cell r="D10779" t="str">
            <v>Yelm0</v>
          </cell>
          <cell r="E10779">
            <v>0</v>
          </cell>
        </row>
        <row r="10780">
          <cell r="D10780" t="str">
            <v>Yelm0</v>
          </cell>
          <cell r="E10780">
            <v>0</v>
          </cell>
        </row>
        <row r="10781">
          <cell r="D10781" t="str">
            <v>Yelm0</v>
          </cell>
          <cell r="E10781">
            <v>0</v>
          </cell>
        </row>
        <row r="10782">
          <cell r="D10782" t="str">
            <v>Yelm0</v>
          </cell>
          <cell r="E10782">
            <v>0</v>
          </cell>
        </row>
        <row r="10783">
          <cell r="D10783" t="str">
            <v>Yelm0</v>
          </cell>
          <cell r="E10783">
            <v>0</v>
          </cell>
        </row>
        <row r="10784">
          <cell r="D10784" t="str">
            <v>Yelm0</v>
          </cell>
          <cell r="E10784">
            <v>0</v>
          </cell>
        </row>
        <row r="10785">
          <cell r="D10785" t="str">
            <v>Yelm0</v>
          </cell>
          <cell r="E10785">
            <v>0</v>
          </cell>
        </row>
        <row r="10786">
          <cell r="D10786" t="str">
            <v>Yelm0</v>
          </cell>
          <cell r="E10786">
            <v>0</v>
          </cell>
        </row>
        <row r="10787">
          <cell r="D10787" t="str">
            <v>Yelm0</v>
          </cell>
          <cell r="E10787">
            <v>0</v>
          </cell>
        </row>
        <row r="10788">
          <cell r="D10788" t="str">
            <v>Yelm0</v>
          </cell>
          <cell r="E10788">
            <v>0</v>
          </cell>
        </row>
        <row r="10789">
          <cell r="D10789" t="str">
            <v>Yelm0</v>
          </cell>
          <cell r="E10789">
            <v>0</v>
          </cell>
        </row>
        <row r="10790">
          <cell r="D10790" t="str">
            <v>Yelm0</v>
          </cell>
          <cell r="E10790">
            <v>0</v>
          </cell>
        </row>
        <row r="10791">
          <cell r="D10791" t="str">
            <v>Yelm0</v>
          </cell>
          <cell r="E10791">
            <v>0</v>
          </cell>
        </row>
        <row r="10792">
          <cell r="D10792" t="str">
            <v>Yelm0</v>
          </cell>
          <cell r="E10792">
            <v>0</v>
          </cell>
        </row>
        <row r="10793">
          <cell r="D10793" t="str">
            <v>Yelm0</v>
          </cell>
          <cell r="E10793">
            <v>0</v>
          </cell>
        </row>
        <row r="10794">
          <cell r="D10794" t="str">
            <v>Yelm0</v>
          </cell>
          <cell r="E10794">
            <v>0</v>
          </cell>
        </row>
        <row r="10795">
          <cell r="D10795" t="str">
            <v>Yelm0</v>
          </cell>
          <cell r="E10795">
            <v>0</v>
          </cell>
        </row>
        <row r="10796">
          <cell r="D10796" t="str">
            <v>Yelm0</v>
          </cell>
          <cell r="E10796">
            <v>0</v>
          </cell>
        </row>
        <row r="10797">
          <cell r="D10797" t="str">
            <v>Yelm0</v>
          </cell>
          <cell r="E10797">
            <v>0</v>
          </cell>
        </row>
        <row r="10798">
          <cell r="D10798" t="str">
            <v>Yelm0</v>
          </cell>
          <cell r="E10798">
            <v>0</v>
          </cell>
        </row>
        <row r="10799">
          <cell r="D10799" t="str">
            <v>Yelm0</v>
          </cell>
          <cell r="E10799">
            <v>0</v>
          </cell>
        </row>
        <row r="10800">
          <cell r="D10800" t="str">
            <v>Yelm0</v>
          </cell>
          <cell r="E10800">
            <v>0</v>
          </cell>
        </row>
        <row r="10801">
          <cell r="D10801" t="str">
            <v>Yelm0</v>
          </cell>
          <cell r="E10801">
            <v>0</v>
          </cell>
        </row>
        <row r="10802">
          <cell r="D10802" t="str">
            <v>Yelm0</v>
          </cell>
          <cell r="E10802">
            <v>0</v>
          </cell>
        </row>
        <row r="10803">
          <cell r="D10803" t="str">
            <v>Yelm0</v>
          </cell>
          <cell r="E10803">
            <v>0</v>
          </cell>
        </row>
        <row r="10804">
          <cell r="D10804" t="str">
            <v>Yelm0</v>
          </cell>
          <cell r="E10804">
            <v>0</v>
          </cell>
        </row>
        <row r="10805">
          <cell r="D10805" t="str">
            <v>Yelm0</v>
          </cell>
          <cell r="E10805">
            <v>0</v>
          </cell>
        </row>
        <row r="10806">
          <cell r="D10806" t="str">
            <v>Yelm0</v>
          </cell>
          <cell r="E10806">
            <v>0</v>
          </cell>
        </row>
        <row r="10807">
          <cell r="D10807" t="str">
            <v>Yelm0</v>
          </cell>
          <cell r="E10807">
            <v>0</v>
          </cell>
        </row>
        <row r="10808">
          <cell r="D10808" t="str">
            <v>Yelm0</v>
          </cell>
          <cell r="E10808">
            <v>0</v>
          </cell>
        </row>
        <row r="10809">
          <cell r="D10809" t="str">
            <v>Yelm0</v>
          </cell>
          <cell r="E10809">
            <v>0</v>
          </cell>
        </row>
        <row r="10810">
          <cell r="D10810" t="str">
            <v>Yelm0</v>
          </cell>
          <cell r="E10810">
            <v>0</v>
          </cell>
        </row>
        <row r="10811">
          <cell r="D10811" t="str">
            <v>Yelm0</v>
          </cell>
          <cell r="E10811">
            <v>0</v>
          </cell>
        </row>
        <row r="10812">
          <cell r="D10812" t="str">
            <v>Yelm0</v>
          </cell>
          <cell r="E10812">
            <v>0</v>
          </cell>
        </row>
        <row r="10813">
          <cell r="D10813" t="str">
            <v>Yelm0</v>
          </cell>
          <cell r="E10813">
            <v>0</v>
          </cell>
        </row>
        <row r="10814">
          <cell r="D10814" t="str">
            <v>Yelm0</v>
          </cell>
          <cell r="E10814">
            <v>0</v>
          </cell>
        </row>
        <row r="10815">
          <cell r="D10815" t="str">
            <v>Yelm0</v>
          </cell>
          <cell r="E10815">
            <v>0</v>
          </cell>
        </row>
        <row r="10816">
          <cell r="D10816" t="str">
            <v>Yelm0</v>
          </cell>
          <cell r="E10816">
            <v>0</v>
          </cell>
        </row>
        <row r="10817">
          <cell r="D10817" t="str">
            <v>Yelm0</v>
          </cell>
          <cell r="E10817">
            <v>0</v>
          </cell>
        </row>
        <row r="10818">
          <cell r="D10818" t="str">
            <v>Yelm0</v>
          </cell>
          <cell r="E10818">
            <v>0</v>
          </cell>
        </row>
        <row r="10819">
          <cell r="D10819" t="str">
            <v>Yelm0</v>
          </cell>
          <cell r="E10819">
            <v>0</v>
          </cell>
        </row>
        <row r="10820">
          <cell r="D10820" t="str">
            <v>Yelm0</v>
          </cell>
          <cell r="E10820">
            <v>0</v>
          </cell>
        </row>
        <row r="10821">
          <cell r="D10821" t="str">
            <v>Yelm0</v>
          </cell>
          <cell r="E10821">
            <v>0</v>
          </cell>
        </row>
        <row r="10822">
          <cell r="D10822" t="str">
            <v>Yelm0</v>
          </cell>
          <cell r="E10822">
            <v>0</v>
          </cell>
        </row>
        <row r="10823">
          <cell r="D10823" t="str">
            <v>Yelm0</v>
          </cell>
          <cell r="E10823">
            <v>0</v>
          </cell>
        </row>
        <row r="10824">
          <cell r="D10824" t="str">
            <v>Yelm0</v>
          </cell>
          <cell r="E10824">
            <v>0</v>
          </cell>
        </row>
        <row r="10825">
          <cell r="D10825" t="str">
            <v>Yelm0</v>
          </cell>
          <cell r="E10825">
            <v>0</v>
          </cell>
        </row>
        <row r="10826">
          <cell r="D10826" t="str">
            <v>Yelm0</v>
          </cell>
          <cell r="E10826">
            <v>0</v>
          </cell>
        </row>
        <row r="10827">
          <cell r="D10827" t="str">
            <v>Yelm0</v>
          </cell>
          <cell r="E10827">
            <v>0</v>
          </cell>
        </row>
        <row r="10828">
          <cell r="D10828" t="str">
            <v>Yelm0</v>
          </cell>
          <cell r="E10828">
            <v>0</v>
          </cell>
        </row>
        <row r="10829">
          <cell r="D10829" t="str">
            <v>Yelm0</v>
          </cell>
          <cell r="E10829">
            <v>0</v>
          </cell>
        </row>
        <row r="10830">
          <cell r="D10830" t="str">
            <v>Yelm0</v>
          </cell>
          <cell r="E10830">
            <v>0</v>
          </cell>
        </row>
        <row r="10831">
          <cell r="D10831" t="str">
            <v>Yelm0</v>
          </cell>
          <cell r="E10831">
            <v>0</v>
          </cell>
        </row>
        <row r="10832">
          <cell r="D10832" t="str">
            <v>Yelm0</v>
          </cell>
          <cell r="E10832">
            <v>0</v>
          </cell>
        </row>
        <row r="10833">
          <cell r="D10833" t="str">
            <v>Yelm0</v>
          </cell>
          <cell r="E10833">
            <v>0</v>
          </cell>
        </row>
        <row r="10834">
          <cell r="D10834" t="str">
            <v>Yelm0</v>
          </cell>
          <cell r="E10834">
            <v>0</v>
          </cell>
        </row>
        <row r="10835">
          <cell r="D10835" t="str">
            <v>Yelm0</v>
          </cell>
          <cell r="E10835">
            <v>0</v>
          </cell>
        </row>
        <row r="10836">
          <cell r="D10836" t="str">
            <v>Yelm0</v>
          </cell>
          <cell r="E10836">
            <v>0</v>
          </cell>
        </row>
        <row r="10837">
          <cell r="D10837" t="str">
            <v>Yelm0</v>
          </cell>
          <cell r="E10837">
            <v>0</v>
          </cell>
        </row>
        <row r="10838">
          <cell r="D10838" t="str">
            <v>Yelm0</v>
          </cell>
          <cell r="E10838">
            <v>0</v>
          </cell>
        </row>
        <row r="10839">
          <cell r="D10839" t="str">
            <v>Yelm0</v>
          </cell>
          <cell r="E10839">
            <v>0</v>
          </cell>
        </row>
        <row r="10840">
          <cell r="D10840" t="str">
            <v>Yelm0</v>
          </cell>
          <cell r="E10840">
            <v>0</v>
          </cell>
        </row>
        <row r="10841">
          <cell r="D10841" t="str">
            <v>Yelm0</v>
          </cell>
          <cell r="E10841">
            <v>0</v>
          </cell>
        </row>
        <row r="10842">
          <cell r="D10842" t="str">
            <v>Yelm0</v>
          </cell>
          <cell r="E10842">
            <v>0</v>
          </cell>
        </row>
        <row r="10843">
          <cell r="D10843" t="str">
            <v>Yelm0</v>
          </cell>
          <cell r="E10843">
            <v>0</v>
          </cell>
        </row>
        <row r="10844">
          <cell r="D10844" t="str">
            <v>Yelm0</v>
          </cell>
          <cell r="E10844">
            <v>0</v>
          </cell>
        </row>
        <row r="10845">
          <cell r="D10845" t="str">
            <v>Yelm0</v>
          </cell>
          <cell r="E10845">
            <v>0</v>
          </cell>
        </row>
        <row r="10846">
          <cell r="D10846" t="str">
            <v>Yelm0</v>
          </cell>
          <cell r="E10846">
            <v>0</v>
          </cell>
        </row>
        <row r="10847">
          <cell r="D10847" t="str">
            <v>Yelm0</v>
          </cell>
          <cell r="E10847">
            <v>0</v>
          </cell>
        </row>
        <row r="10848">
          <cell r="D10848" t="str">
            <v>Yelm0</v>
          </cell>
          <cell r="E10848">
            <v>0</v>
          </cell>
        </row>
        <row r="10849">
          <cell r="D10849" t="str">
            <v>Yelm0</v>
          </cell>
          <cell r="E10849">
            <v>0</v>
          </cell>
        </row>
        <row r="10850">
          <cell r="D10850" t="str">
            <v>Yelm0</v>
          </cell>
          <cell r="E10850">
            <v>0</v>
          </cell>
        </row>
        <row r="10851">
          <cell r="D10851" t="str">
            <v>Yelm0</v>
          </cell>
          <cell r="E10851">
            <v>0</v>
          </cell>
        </row>
        <row r="10852">
          <cell r="D10852" t="str">
            <v>Yelm0</v>
          </cell>
          <cell r="E10852">
            <v>0</v>
          </cell>
        </row>
        <row r="10853">
          <cell r="D10853" t="str">
            <v>Yelm0</v>
          </cell>
          <cell r="E10853">
            <v>0</v>
          </cell>
        </row>
        <row r="10854">
          <cell r="D10854" t="str">
            <v>Yelm0</v>
          </cell>
          <cell r="E10854">
            <v>0</v>
          </cell>
        </row>
        <row r="10855">
          <cell r="D10855" t="str">
            <v>Yelm0</v>
          </cell>
          <cell r="E10855">
            <v>0</v>
          </cell>
        </row>
        <row r="10856">
          <cell r="D10856" t="str">
            <v>Yelm0</v>
          </cell>
          <cell r="E10856">
            <v>0</v>
          </cell>
        </row>
        <row r="10857">
          <cell r="D10857" t="str">
            <v>Yelm0</v>
          </cell>
          <cell r="E10857">
            <v>0</v>
          </cell>
        </row>
        <row r="10858">
          <cell r="D10858" t="str">
            <v>Yelm0</v>
          </cell>
          <cell r="E10858">
            <v>0</v>
          </cell>
        </row>
        <row r="10859">
          <cell r="D10859" t="str">
            <v>Yelm0</v>
          </cell>
          <cell r="E10859">
            <v>0</v>
          </cell>
        </row>
        <row r="10860">
          <cell r="D10860" t="str">
            <v>Yelm0</v>
          </cell>
          <cell r="E10860">
            <v>0</v>
          </cell>
        </row>
        <row r="10861">
          <cell r="D10861" t="str">
            <v>Yelm0</v>
          </cell>
          <cell r="E10861">
            <v>0</v>
          </cell>
        </row>
        <row r="10862">
          <cell r="D10862" t="str">
            <v>Yelm0</v>
          </cell>
          <cell r="E10862">
            <v>0</v>
          </cell>
        </row>
        <row r="10863">
          <cell r="D10863" t="str">
            <v>Yelm0</v>
          </cell>
          <cell r="E10863">
            <v>0</v>
          </cell>
        </row>
        <row r="10864">
          <cell r="D10864" t="str">
            <v>Yelm0</v>
          </cell>
          <cell r="E10864">
            <v>0</v>
          </cell>
        </row>
        <row r="10865">
          <cell r="D10865" t="str">
            <v>Yelm0</v>
          </cell>
          <cell r="E10865">
            <v>0</v>
          </cell>
        </row>
        <row r="10866">
          <cell r="D10866" t="str">
            <v>Yelm0</v>
          </cell>
          <cell r="E10866">
            <v>0</v>
          </cell>
        </row>
        <row r="10867">
          <cell r="D10867" t="str">
            <v>Yelm0</v>
          </cell>
          <cell r="E10867">
            <v>0</v>
          </cell>
        </row>
        <row r="10868">
          <cell r="D10868" t="str">
            <v>Yelm0</v>
          </cell>
          <cell r="E10868">
            <v>0</v>
          </cell>
        </row>
        <row r="10869">
          <cell r="D10869" t="str">
            <v>Yelm0</v>
          </cell>
          <cell r="E10869">
            <v>0</v>
          </cell>
        </row>
        <row r="10870">
          <cell r="D10870" t="str">
            <v>Yelm0</v>
          </cell>
          <cell r="E10870">
            <v>0</v>
          </cell>
        </row>
        <row r="10871">
          <cell r="D10871" t="str">
            <v>Yelm0</v>
          </cell>
          <cell r="E10871">
            <v>0</v>
          </cell>
        </row>
        <row r="10872">
          <cell r="D10872" t="str">
            <v>Yelm0</v>
          </cell>
          <cell r="E10872">
            <v>0</v>
          </cell>
        </row>
        <row r="10873">
          <cell r="D10873" t="str">
            <v>Yelm0</v>
          </cell>
          <cell r="E10873">
            <v>0</v>
          </cell>
        </row>
        <row r="10874">
          <cell r="D10874" t="str">
            <v>Yelm0</v>
          </cell>
          <cell r="E10874">
            <v>0</v>
          </cell>
        </row>
        <row r="10875">
          <cell r="D10875" t="str">
            <v>Yelm0</v>
          </cell>
          <cell r="E10875">
            <v>0</v>
          </cell>
        </row>
        <row r="10876">
          <cell r="D10876" t="str">
            <v>Yelm0</v>
          </cell>
          <cell r="E10876">
            <v>0</v>
          </cell>
        </row>
        <row r="10877">
          <cell r="D10877" t="str">
            <v>Yelm0</v>
          </cell>
          <cell r="E10877">
            <v>0</v>
          </cell>
        </row>
        <row r="10878">
          <cell r="D10878" t="str">
            <v>Yelm0</v>
          </cell>
          <cell r="E10878">
            <v>0</v>
          </cell>
        </row>
        <row r="10879">
          <cell r="D10879" t="str">
            <v>Yelm0</v>
          </cell>
          <cell r="E10879">
            <v>0</v>
          </cell>
        </row>
        <row r="10880">
          <cell r="D10880" t="str">
            <v>Yelm0</v>
          </cell>
          <cell r="E10880">
            <v>0</v>
          </cell>
        </row>
        <row r="10881">
          <cell r="D10881" t="str">
            <v>Yelm0</v>
          </cell>
          <cell r="E10881">
            <v>0</v>
          </cell>
        </row>
        <row r="10882">
          <cell r="D10882" t="str">
            <v>Yelm0</v>
          </cell>
          <cell r="E10882">
            <v>0</v>
          </cell>
        </row>
        <row r="10883">
          <cell r="D10883" t="str">
            <v>Yelm0</v>
          </cell>
          <cell r="E10883">
            <v>0</v>
          </cell>
        </row>
        <row r="10884">
          <cell r="D10884" t="str">
            <v>Yelm0</v>
          </cell>
          <cell r="E10884">
            <v>0</v>
          </cell>
        </row>
        <row r="10885">
          <cell r="D10885" t="str">
            <v>Yelm0</v>
          </cell>
          <cell r="E10885">
            <v>0</v>
          </cell>
        </row>
        <row r="10886">
          <cell r="D10886" t="str">
            <v>Yelm0</v>
          </cell>
          <cell r="E10886">
            <v>0</v>
          </cell>
        </row>
        <row r="10887">
          <cell r="D10887" t="str">
            <v>Yelm0</v>
          </cell>
          <cell r="E10887">
            <v>0</v>
          </cell>
        </row>
        <row r="10888">
          <cell r="D10888" t="str">
            <v>Yelm0</v>
          </cell>
          <cell r="E10888">
            <v>0</v>
          </cell>
        </row>
        <row r="10889">
          <cell r="D10889" t="str">
            <v>Yelm0</v>
          </cell>
          <cell r="E10889">
            <v>0</v>
          </cell>
        </row>
        <row r="10890">
          <cell r="D10890" t="str">
            <v>Yelm0</v>
          </cell>
          <cell r="E10890">
            <v>0</v>
          </cell>
        </row>
        <row r="10891">
          <cell r="D10891" t="str">
            <v>Yelm0</v>
          </cell>
          <cell r="E10891">
            <v>0</v>
          </cell>
        </row>
        <row r="10892">
          <cell r="D10892" t="str">
            <v>Yelm0</v>
          </cell>
          <cell r="E10892">
            <v>0</v>
          </cell>
        </row>
        <row r="10893">
          <cell r="D10893" t="str">
            <v>Yelm0</v>
          </cell>
          <cell r="E10893">
            <v>0</v>
          </cell>
        </row>
        <row r="10894">
          <cell r="D10894" t="str">
            <v>Yelm0</v>
          </cell>
          <cell r="E10894">
            <v>0</v>
          </cell>
        </row>
        <row r="10895">
          <cell r="D10895" t="str">
            <v>Yelm0</v>
          </cell>
          <cell r="E10895">
            <v>0</v>
          </cell>
        </row>
        <row r="10896">
          <cell r="D10896" t="str">
            <v>Yelm0</v>
          </cell>
          <cell r="E10896">
            <v>0</v>
          </cell>
        </row>
        <row r="10897">
          <cell r="D10897" t="str">
            <v>Yelm0</v>
          </cell>
          <cell r="E10897">
            <v>0</v>
          </cell>
        </row>
        <row r="10898">
          <cell r="D10898" t="str">
            <v>Yelm0</v>
          </cell>
          <cell r="E10898">
            <v>0</v>
          </cell>
        </row>
        <row r="10899">
          <cell r="D10899" t="str">
            <v>Yelm0</v>
          </cell>
          <cell r="E10899">
            <v>0</v>
          </cell>
        </row>
        <row r="10900">
          <cell r="D10900" t="str">
            <v>Yelm0</v>
          </cell>
          <cell r="E10900">
            <v>0</v>
          </cell>
        </row>
        <row r="10901">
          <cell r="D10901" t="str">
            <v>Yelm0</v>
          </cell>
          <cell r="E10901">
            <v>0</v>
          </cell>
        </row>
        <row r="10902">
          <cell r="D10902" t="str">
            <v>Yelm0</v>
          </cell>
          <cell r="E10902">
            <v>0</v>
          </cell>
        </row>
        <row r="10903">
          <cell r="D10903" t="str">
            <v>Yelm0</v>
          </cell>
          <cell r="E10903">
            <v>0</v>
          </cell>
        </row>
        <row r="10904">
          <cell r="D10904" t="str">
            <v>Yelm0</v>
          </cell>
          <cell r="E10904">
            <v>0</v>
          </cell>
        </row>
        <row r="10905">
          <cell r="D10905" t="str">
            <v>Yelm0</v>
          </cell>
          <cell r="E10905">
            <v>0</v>
          </cell>
        </row>
        <row r="10906">
          <cell r="D10906" t="str">
            <v>Yelm0</v>
          </cell>
          <cell r="E10906">
            <v>0</v>
          </cell>
        </row>
        <row r="10907">
          <cell r="D10907" t="str">
            <v>Yelm0</v>
          </cell>
          <cell r="E10907">
            <v>0</v>
          </cell>
        </row>
        <row r="10908">
          <cell r="D10908" t="str">
            <v>Yelm0</v>
          </cell>
          <cell r="E10908">
            <v>0</v>
          </cell>
        </row>
        <row r="10909">
          <cell r="D10909" t="str">
            <v>Yelm0</v>
          </cell>
          <cell r="E10909">
            <v>0</v>
          </cell>
        </row>
        <row r="10910">
          <cell r="D10910" t="str">
            <v>Yelm0</v>
          </cell>
          <cell r="E10910">
            <v>0</v>
          </cell>
        </row>
        <row r="10911">
          <cell r="D10911" t="str">
            <v>Yelm0</v>
          </cell>
          <cell r="E10911">
            <v>0</v>
          </cell>
        </row>
        <row r="10912">
          <cell r="D10912" t="str">
            <v>Yelm0</v>
          </cell>
          <cell r="E10912">
            <v>0</v>
          </cell>
        </row>
        <row r="10913">
          <cell r="D10913" t="str">
            <v>Yelm0</v>
          </cell>
          <cell r="E10913">
            <v>0</v>
          </cell>
        </row>
        <row r="10914">
          <cell r="D10914" t="str">
            <v>Yelm0</v>
          </cell>
          <cell r="E10914">
            <v>0</v>
          </cell>
        </row>
        <row r="10915">
          <cell r="D10915" t="str">
            <v>Yelm0</v>
          </cell>
          <cell r="E10915">
            <v>0</v>
          </cell>
        </row>
        <row r="10916">
          <cell r="D10916" t="str">
            <v>Yelm0</v>
          </cell>
          <cell r="E10916">
            <v>0</v>
          </cell>
        </row>
        <row r="10917">
          <cell r="D10917" t="str">
            <v>Yelm0</v>
          </cell>
          <cell r="E10917">
            <v>0</v>
          </cell>
        </row>
        <row r="10918">
          <cell r="D10918" t="str">
            <v>Yelm0</v>
          </cell>
          <cell r="E10918">
            <v>0</v>
          </cell>
        </row>
        <row r="10919">
          <cell r="D10919" t="str">
            <v>Yelm0</v>
          </cell>
          <cell r="E10919">
            <v>0</v>
          </cell>
        </row>
        <row r="10920">
          <cell r="D10920" t="str">
            <v>Yelm0</v>
          </cell>
          <cell r="E10920">
            <v>0</v>
          </cell>
        </row>
        <row r="10921">
          <cell r="D10921" t="str">
            <v>Yelm0</v>
          </cell>
          <cell r="E10921">
            <v>0</v>
          </cell>
        </row>
        <row r="10922">
          <cell r="D10922" t="str">
            <v>Yelm0</v>
          </cell>
          <cell r="E10922">
            <v>0</v>
          </cell>
        </row>
        <row r="10923">
          <cell r="D10923" t="str">
            <v>Yelm0</v>
          </cell>
          <cell r="E10923">
            <v>0</v>
          </cell>
        </row>
        <row r="10924">
          <cell r="D10924" t="str">
            <v>Yelm0</v>
          </cell>
          <cell r="E10924">
            <v>0</v>
          </cell>
        </row>
        <row r="10925">
          <cell r="D10925" t="str">
            <v>Yelm0</v>
          </cell>
          <cell r="E10925">
            <v>0</v>
          </cell>
        </row>
        <row r="10926">
          <cell r="D10926" t="str">
            <v>Yelm0</v>
          </cell>
          <cell r="E10926">
            <v>0</v>
          </cell>
        </row>
        <row r="10927">
          <cell r="D10927" t="str">
            <v>Yelm0</v>
          </cell>
          <cell r="E10927">
            <v>0</v>
          </cell>
        </row>
        <row r="10928">
          <cell r="D10928" t="str">
            <v>Yelm0</v>
          </cell>
          <cell r="E10928">
            <v>0</v>
          </cell>
        </row>
        <row r="10929">
          <cell r="D10929" t="str">
            <v>Yelm0</v>
          </cell>
          <cell r="E10929">
            <v>0</v>
          </cell>
        </row>
        <row r="10930">
          <cell r="D10930" t="str">
            <v>Yelm0</v>
          </cell>
          <cell r="E10930">
            <v>0</v>
          </cell>
        </row>
        <row r="10931">
          <cell r="D10931" t="str">
            <v>Yelm0</v>
          </cell>
          <cell r="E10931">
            <v>0</v>
          </cell>
        </row>
        <row r="10932">
          <cell r="D10932" t="str">
            <v>Yelm0</v>
          </cell>
          <cell r="E10932">
            <v>0</v>
          </cell>
        </row>
        <row r="10933">
          <cell r="D10933" t="str">
            <v>Yelm0</v>
          </cell>
          <cell r="E10933">
            <v>0</v>
          </cell>
        </row>
        <row r="10934">
          <cell r="D10934" t="str">
            <v>Yelm0</v>
          </cell>
          <cell r="E10934">
            <v>0</v>
          </cell>
        </row>
        <row r="10935">
          <cell r="D10935" t="str">
            <v>Yelm0</v>
          </cell>
          <cell r="E10935">
            <v>0</v>
          </cell>
        </row>
        <row r="10936">
          <cell r="D10936" t="str">
            <v>Yelm0</v>
          </cell>
          <cell r="E10936">
            <v>0</v>
          </cell>
        </row>
        <row r="10937">
          <cell r="D10937" t="str">
            <v>Yelm0</v>
          </cell>
          <cell r="E10937">
            <v>0</v>
          </cell>
        </row>
        <row r="10938">
          <cell r="D10938" t="str">
            <v>Yelm0</v>
          </cell>
          <cell r="E10938">
            <v>0</v>
          </cell>
        </row>
        <row r="10939">
          <cell r="D10939" t="str">
            <v>Yelm0</v>
          </cell>
          <cell r="E10939">
            <v>0</v>
          </cell>
        </row>
        <row r="10940">
          <cell r="D10940" t="str">
            <v>Yelm0</v>
          </cell>
          <cell r="E10940">
            <v>0</v>
          </cell>
        </row>
        <row r="10941">
          <cell r="D10941" t="str">
            <v>Yelm0</v>
          </cell>
          <cell r="E10941">
            <v>0</v>
          </cell>
        </row>
        <row r="10942">
          <cell r="D10942" t="str">
            <v>Yelm0</v>
          </cell>
          <cell r="E10942">
            <v>0</v>
          </cell>
        </row>
        <row r="10943">
          <cell r="D10943" t="str">
            <v>Yelm0</v>
          </cell>
          <cell r="E10943">
            <v>0</v>
          </cell>
        </row>
        <row r="10944">
          <cell r="D10944" t="str">
            <v>Yelm0</v>
          </cell>
          <cell r="E10944">
            <v>0</v>
          </cell>
        </row>
        <row r="10945">
          <cell r="D10945" t="str">
            <v>Yelm0</v>
          </cell>
          <cell r="E10945">
            <v>0</v>
          </cell>
        </row>
        <row r="10946">
          <cell r="D10946" t="str">
            <v>Yelm0</v>
          </cell>
          <cell r="E10946">
            <v>0</v>
          </cell>
        </row>
        <row r="10947">
          <cell r="D10947" t="str">
            <v>Yelm0</v>
          </cell>
          <cell r="E10947">
            <v>0</v>
          </cell>
        </row>
        <row r="10948">
          <cell r="D10948" t="str">
            <v>Yelm0</v>
          </cell>
          <cell r="E10948">
            <v>0</v>
          </cell>
        </row>
        <row r="10949">
          <cell r="D10949" t="str">
            <v>Yelm0</v>
          </cell>
          <cell r="E10949">
            <v>0</v>
          </cell>
        </row>
        <row r="10950">
          <cell r="D10950" t="str">
            <v>Yelm0</v>
          </cell>
          <cell r="E10950">
            <v>0</v>
          </cell>
        </row>
        <row r="10951">
          <cell r="D10951" t="str">
            <v>Yelm0</v>
          </cell>
          <cell r="E10951">
            <v>0</v>
          </cell>
        </row>
        <row r="10952">
          <cell r="D10952" t="str">
            <v>Yelm0</v>
          </cell>
          <cell r="E10952">
            <v>0</v>
          </cell>
        </row>
        <row r="10953">
          <cell r="D10953" t="str">
            <v>Yelm0</v>
          </cell>
          <cell r="E10953">
            <v>0</v>
          </cell>
        </row>
        <row r="10954">
          <cell r="D10954" t="str">
            <v>Yelm0</v>
          </cell>
          <cell r="E10954">
            <v>0</v>
          </cell>
        </row>
        <row r="10955">
          <cell r="D10955" t="str">
            <v>Yelm0</v>
          </cell>
          <cell r="E10955">
            <v>0</v>
          </cell>
        </row>
        <row r="10956">
          <cell r="D10956" t="str">
            <v>Yelm0</v>
          </cell>
          <cell r="E10956">
            <v>0</v>
          </cell>
        </row>
        <row r="10957">
          <cell r="D10957" t="str">
            <v>Yelm0</v>
          </cell>
          <cell r="E10957">
            <v>0</v>
          </cell>
        </row>
        <row r="10958">
          <cell r="D10958" t="str">
            <v>Yelm0</v>
          </cell>
          <cell r="E10958">
            <v>0</v>
          </cell>
        </row>
        <row r="10959">
          <cell r="D10959" t="str">
            <v>Yelm0</v>
          </cell>
          <cell r="E10959">
            <v>0</v>
          </cell>
        </row>
        <row r="10960">
          <cell r="D10960" t="str">
            <v>Yelm0</v>
          </cell>
          <cell r="E10960">
            <v>0</v>
          </cell>
        </row>
        <row r="10961">
          <cell r="D10961" t="str">
            <v>Yelm0</v>
          </cell>
          <cell r="E10961">
            <v>0</v>
          </cell>
        </row>
        <row r="10962">
          <cell r="D10962" t="str">
            <v>Yelm0</v>
          </cell>
          <cell r="E10962">
            <v>0</v>
          </cell>
        </row>
        <row r="10963">
          <cell r="D10963" t="str">
            <v>Yelm0</v>
          </cell>
          <cell r="E10963">
            <v>0</v>
          </cell>
        </row>
        <row r="10964">
          <cell r="D10964" t="str">
            <v>Yelm0</v>
          </cell>
          <cell r="E10964">
            <v>0</v>
          </cell>
        </row>
        <row r="10965">
          <cell r="D10965" t="str">
            <v>Yelm0</v>
          </cell>
          <cell r="E10965">
            <v>0</v>
          </cell>
        </row>
        <row r="10966">
          <cell r="D10966" t="str">
            <v>Yelm0</v>
          </cell>
          <cell r="E10966">
            <v>0</v>
          </cell>
        </row>
        <row r="10967">
          <cell r="D10967" t="str">
            <v>Yelm0</v>
          </cell>
          <cell r="E10967">
            <v>0</v>
          </cell>
        </row>
        <row r="10968">
          <cell r="D10968" t="str">
            <v>Yelm0</v>
          </cell>
          <cell r="E10968">
            <v>0</v>
          </cell>
        </row>
        <row r="10969">
          <cell r="D10969" t="str">
            <v>Yelm0</v>
          </cell>
          <cell r="E10969">
            <v>0</v>
          </cell>
        </row>
        <row r="10970">
          <cell r="D10970" t="str">
            <v>Yelm0</v>
          </cell>
          <cell r="E10970">
            <v>0</v>
          </cell>
        </row>
        <row r="10971">
          <cell r="D10971" t="str">
            <v>Yelm0</v>
          </cell>
          <cell r="E10971">
            <v>0</v>
          </cell>
        </row>
        <row r="10972">
          <cell r="D10972" t="str">
            <v>Yelm0</v>
          </cell>
          <cell r="E10972">
            <v>0</v>
          </cell>
        </row>
        <row r="10973">
          <cell r="D10973" t="str">
            <v>Yelm0</v>
          </cell>
          <cell r="E10973">
            <v>0</v>
          </cell>
        </row>
        <row r="10974">
          <cell r="D10974" t="str">
            <v>Yelm0</v>
          </cell>
          <cell r="E10974">
            <v>0</v>
          </cell>
        </row>
        <row r="10975">
          <cell r="D10975" t="str">
            <v>Yelm0</v>
          </cell>
          <cell r="E10975">
            <v>0</v>
          </cell>
        </row>
        <row r="10976">
          <cell r="D10976" t="str">
            <v>Yelm0</v>
          </cell>
          <cell r="E10976">
            <v>0</v>
          </cell>
        </row>
        <row r="10977">
          <cell r="D10977" t="str">
            <v>Yelm0</v>
          </cell>
          <cell r="E10977">
            <v>0</v>
          </cell>
        </row>
        <row r="10978">
          <cell r="D10978" t="str">
            <v>Yelm0</v>
          </cell>
          <cell r="E10978">
            <v>0</v>
          </cell>
        </row>
        <row r="10979">
          <cell r="D10979" t="str">
            <v>Yelm0</v>
          </cell>
          <cell r="E10979">
            <v>0</v>
          </cell>
        </row>
        <row r="10980">
          <cell r="D10980" t="str">
            <v>Yelm0</v>
          </cell>
          <cell r="E10980">
            <v>0</v>
          </cell>
        </row>
        <row r="10981">
          <cell r="D10981" t="str">
            <v>Yelm0</v>
          </cell>
          <cell r="E10981">
            <v>0</v>
          </cell>
        </row>
        <row r="10982">
          <cell r="D10982" t="str">
            <v>Yelm0</v>
          </cell>
          <cell r="E10982">
            <v>0</v>
          </cell>
        </row>
        <row r="10983">
          <cell r="D10983" t="str">
            <v>Yelm0</v>
          </cell>
          <cell r="E10983">
            <v>0</v>
          </cell>
        </row>
        <row r="10984">
          <cell r="D10984" t="str">
            <v>Yelm0</v>
          </cell>
          <cell r="E10984">
            <v>0</v>
          </cell>
        </row>
        <row r="10985">
          <cell r="D10985" t="str">
            <v>Yelm0</v>
          </cell>
          <cell r="E10985">
            <v>0</v>
          </cell>
        </row>
        <row r="10986">
          <cell r="D10986" t="str">
            <v>Yelm0</v>
          </cell>
          <cell r="E10986">
            <v>0</v>
          </cell>
        </row>
        <row r="10987">
          <cell r="D10987" t="str">
            <v>Yelm0</v>
          </cell>
          <cell r="E10987">
            <v>0</v>
          </cell>
        </row>
        <row r="10988">
          <cell r="D10988" t="str">
            <v>Yelm0</v>
          </cell>
          <cell r="E10988">
            <v>0</v>
          </cell>
        </row>
        <row r="10989">
          <cell r="D10989" t="str">
            <v>Yelm0</v>
          </cell>
          <cell r="E10989">
            <v>0</v>
          </cell>
        </row>
        <row r="10990">
          <cell r="D10990" t="str">
            <v>Yelm0</v>
          </cell>
          <cell r="E10990">
            <v>0</v>
          </cell>
        </row>
        <row r="10991">
          <cell r="D10991" t="str">
            <v>Yelm0</v>
          </cell>
          <cell r="E10991">
            <v>0</v>
          </cell>
        </row>
        <row r="10992">
          <cell r="D10992" t="str">
            <v>Yelm0</v>
          </cell>
          <cell r="E10992">
            <v>0</v>
          </cell>
        </row>
        <row r="10993">
          <cell r="D10993" t="str">
            <v>Yelm0</v>
          </cell>
          <cell r="E10993">
            <v>0</v>
          </cell>
        </row>
        <row r="10994">
          <cell r="D10994" t="str">
            <v>Yelm0</v>
          </cell>
          <cell r="E10994">
            <v>0</v>
          </cell>
        </row>
        <row r="10995">
          <cell r="D10995" t="str">
            <v>Yelm0</v>
          </cell>
          <cell r="E10995">
            <v>0</v>
          </cell>
        </row>
        <row r="10996">
          <cell r="D10996" t="str">
            <v>Yelm0</v>
          </cell>
          <cell r="E10996">
            <v>0</v>
          </cell>
        </row>
        <row r="10997">
          <cell r="D10997" t="str">
            <v>Yelm0</v>
          </cell>
          <cell r="E10997">
            <v>0</v>
          </cell>
        </row>
        <row r="10998">
          <cell r="D10998" t="str">
            <v>Yelm0</v>
          </cell>
          <cell r="E10998">
            <v>0</v>
          </cell>
        </row>
        <row r="10999">
          <cell r="D10999" t="str">
            <v>Yelm0</v>
          </cell>
          <cell r="E10999">
            <v>0</v>
          </cell>
        </row>
        <row r="11000">
          <cell r="D11000" t="str">
            <v>Yelm0</v>
          </cell>
          <cell r="E11000">
            <v>0</v>
          </cell>
        </row>
        <row r="11001">
          <cell r="D11001" t="str">
            <v>Yelm0</v>
          </cell>
          <cell r="E11001">
            <v>0</v>
          </cell>
        </row>
        <row r="11002">
          <cell r="D11002" t="str">
            <v>Yelm0</v>
          </cell>
          <cell r="E11002">
            <v>0</v>
          </cell>
        </row>
        <row r="11003">
          <cell r="D11003" t="str">
            <v>Yelm0</v>
          </cell>
          <cell r="E11003">
            <v>0</v>
          </cell>
        </row>
        <row r="11004">
          <cell r="D11004" t="str">
            <v>Yelm0</v>
          </cell>
          <cell r="E11004">
            <v>0</v>
          </cell>
        </row>
        <row r="11005">
          <cell r="D11005" t="str">
            <v>Yelm0</v>
          </cell>
          <cell r="E11005">
            <v>0</v>
          </cell>
        </row>
        <row r="11006">
          <cell r="D11006" t="str">
            <v>Yelm0</v>
          </cell>
          <cell r="E11006">
            <v>0</v>
          </cell>
        </row>
        <row r="11007">
          <cell r="D11007" t="str">
            <v>Yelm0</v>
          </cell>
          <cell r="E11007">
            <v>0</v>
          </cell>
        </row>
        <row r="11008">
          <cell r="D11008" t="str">
            <v>Yelm0</v>
          </cell>
          <cell r="E11008">
            <v>0</v>
          </cell>
        </row>
        <row r="11009">
          <cell r="D11009" t="str">
            <v>Yelm0</v>
          </cell>
          <cell r="E11009">
            <v>0</v>
          </cell>
        </row>
        <row r="11010">
          <cell r="D11010" t="str">
            <v>Yelm0</v>
          </cell>
          <cell r="E11010">
            <v>0</v>
          </cell>
        </row>
        <row r="11011">
          <cell r="D11011" t="str">
            <v>Yelm0</v>
          </cell>
          <cell r="E11011">
            <v>0</v>
          </cell>
        </row>
        <row r="11012">
          <cell r="D11012" t="str">
            <v>Yelm0</v>
          </cell>
          <cell r="E11012">
            <v>0</v>
          </cell>
        </row>
        <row r="11013">
          <cell r="D11013" t="str">
            <v>Yelm0</v>
          </cell>
          <cell r="E11013">
            <v>0</v>
          </cell>
        </row>
        <row r="11014">
          <cell r="D11014" t="str">
            <v>Yelm0</v>
          </cell>
          <cell r="E11014">
            <v>0</v>
          </cell>
        </row>
        <row r="11015">
          <cell r="D11015" t="str">
            <v>Yelm0</v>
          </cell>
          <cell r="E11015">
            <v>0</v>
          </cell>
        </row>
        <row r="11016">
          <cell r="D11016" t="str">
            <v>Yelm0</v>
          </cell>
          <cell r="E11016">
            <v>0</v>
          </cell>
        </row>
        <row r="11017">
          <cell r="D11017" t="str">
            <v>Yelm0</v>
          </cell>
          <cell r="E11017">
            <v>0</v>
          </cell>
        </row>
        <row r="11018">
          <cell r="D11018" t="str">
            <v>Yelm0</v>
          </cell>
          <cell r="E11018">
            <v>0</v>
          </cell>
        </row>
        <row r="11019">
          <cell r="D11019" t="str">
            <v>Yelm0</v>
          </cell>
          <cell r="E11019">
            <v>0</v>
          </cell>
        </row>
        <row r="11020">
          <cell r="D11020" t="str">
            <v>Yelm0</v>
          </cell>
          <cell r="E11020">
            <v>0</v>
          </cell>
        </row>
        <row r="11021">
          <cell r="D11021" t="str">
            <v>Yelm0</v>
          </cell>
          <cell r="E11021">
            <v>0</v>
          </cell>
        </row>
        <row r="11022">
          <cell r="D11022" t="str">
            <v>Yelm0</v>
          </cell>
          <cell r="E11022">
            <v>0</v>
          </cell>
        </row>
        <row r="11023">
          <cell r="D11023" t="str">
            <v>Yelm0</v>
          </cell>
          <cell r="E11023">
            <v>0</v>
          </cell>
        </row>
        <row r="11024">
          <cell r="D11024" t="str">
            <v>Yelm0</v>
          </cell>
          <cell r="E11024">
            <v>0</v>
          </cell>
        </row>
        <row r="11025">
          <cell r="D11025" t="str">
            <v>Yelm0</v>
          </cell>
          <cell r="E11025">
            <v>0</v>
          </cell>
        </row>
        <row r="11026">
          <cell r="D11026" t="str">
            <v>Yelm0</v>
          </cell>
          <cell r="E11026">
            <v>0</v>
          </cell>
        </row>
        <row r="11027">
          <cell r="D11027" t="str">
            <v>Yelm0</v>
          </cell>
          <cell r="E11027">
            <v>0</v>
          </cell>
        </row>
        <row r="11028">
          <cell r="D11028" t="str">
            <v>Yelm0</v>
          </cell>
          <cell r="E11028">
            <v>0</v>
          </cell>
        </row>
        <row r="11029">
          <cell r="D11029" t="str">
            <v>Yelm0</v>
          </cell>
          <cell r="E11029">
            <v>0</v>
          </cell>
        </row>
        <row r="11030">
          <cell r="D11030" t="str">
            <v>Yelm0</v>
          </cell>
          <cell r="E11030">
            <v>0</v>
          </cell>
        </row>
        <row r="11031">
          <cell r="D11031" t="str">
            <v>Yelm0</v>
          </cell>
          <cell r="E11031">
            <v>0</v>
          </cell>
        </row>
        <row r="11032">
          <cell r="D11032" t="str">
            <v>Yelm0</v>
          </cell>
          <cell r="E11032">
            <v>0</v>
          </cell>
        </row>
        <row r="11033">
          <cell r="D11033" t="str">
            <v>Yelm0</v>
          </cell>
          <cell r="E11033">
            <v>0</v>
          </cell>
        </row>
        <row r="11034">
          <cell r="D11034" t="str">
            <v>Yelm0</v>
          </cell>
          <cell r="E11034">
            <v>0</v>
          </cell>
        </row>
        <row r="11035">
          <cell r="D11035" t="str">
            <v>Yelm0</v>
          </cell>
          <cell r="E11035">
            <v>0</v>
          </cell>
        </row>
        <row r="11036">
          <cell r="D11036" t="str">
            <v>Yelm0</v>
          </cell>
          <cell r="E11036">
            <v>0</v>
          </cell>
        </row>
        <row r="11037">
          <cell r="D11037" t="str">
            <v>Yelm0</v>
          </cell>
          <cell r="E11037">
            <v>0</v>
          </cell>
        </row>
        <row r="11038">
          <cell r="D11038" t="str">
            <v>Yelm0</v>
          </cell>
          <cell r="E11038">
            <v>0</v>
          </cell>
        </row>
        <row r="11039">
          <cell r="D11039" t="str">
            <v>Yelm0</v>
          </cell>
          <cell r="E11039">
            <v>0</v>
          </cell>
        </row>
        <row r="11040">
          <cell r="D11040" t="str">
            <v>Yelm0</v>
          </cell>
          <cell r="E11040">
            <v>0</v>
          </cell>
        </row>
        <row r="11041">
          <cell r="D11041" t="str">
            <v>Yelm0</v>
          </cell>
          <cell r="E11041">
            <v>0</v>
          </cell>
        </row>
        <row r="11042">
          <cell r="D11042" t="str">
            <v>Yelm0</v>
          </cell>
          <cell r="E11042">
            <v>0</v>
          </cell>
        </row>
        <row r="11043">
          <cell r="D11043" t="str">
            <v>Yelm0</v>
          </cell>
          <cell r="E11043">
            <v>0</v>
          </cell>
        </row>
        <row r="11044">
          <cell r="D11044" t="str">
            <v>Yelm0</v>
          </cell>
          <cell r="E11044">
            <v>0</v>
          </cell>
        </row>
        <row r="11045">
          <cell r="D11045" t="str">
            <v>Yelm0</v>
          </cell>
          <cell r="E11045">
            <v>0</v>
          </cell>
        </row>
        <row r="11046">
          <cell r="D11046" t="str">
            <v>Yelm0</v>
          </cell>
          <cell r="E11046">
            <v>0</v>
          </cell>
        </row>
        <row r="11047">
          <cell r="D11047" t="str">
            <v>Yelm0</v>
          </cell>
          <cell r="E11047">
            <v>0</v>
          </cell>
        </row>
        <row r="11048">
          <cell r="D11048" t="str">
            <v>Yelm0</v>
          </cell>
          <cell r="E11048">
            <v>0</v>
          </cell>
        </row>
        <row r="11049">
          <cell r="D11049" t="str">
            <v>Yelm0</v>
          </cell>
          <cell r="E11049">
            <v>0</v>
          </cell>
        </row>
        <row r="11050">
          <cell r="D11050" t="str">
            <v>Yelm0</v>
          </cell>
          <cell r="E11050">
            <v>0</v>
          </cell>
        </row>
        <row r="11051">
          <cell r="D11051" t="str">
            <v>Yelm0</v>
          </cell>
          <cell r="E11051">
            <v>0</v>
          </cell>
        </row>
        <row r="11052">
          <cell r="D11052" t="str">
            <v>Yelm0</v>
          </cell>
          <cell r="E11052">
            <v>0</v>
          </cell>
        </row>
        <row r="11053">
          <cell r="D11053" t="str">
            <v>Yelm0</v>
          </cell>
          <cell r="E11053">
            <v>0</v>
          </cell>
        </row>
        <row r="11054">
          <cell r="D11054" t="str">
            <v>Yelm0</v>
          </cell>
          <cell r="E11054">
            <v>0</v>
          </cell>
        </row>
        <row r="11055">
          <cell r="D11055" t="str">
            <v>Yelm0</v>
          </cell>
          <cell r="E11055">
            <v>0</v>
          </cell>
        </row>
        <row r="11056">
          <cell r="D11056" t="str">
            <v>Yelm0</v>
          </cell>
          <cell r="E11056">
            <v>0</v>
          </cell>
        </row>
        <row r="11057">
          <cell r="D11057" t="str">
            <v>Yelm0</v>
          </cell>
          <cell r="E11057">
            <v>0</v>
          </cell>
        </row>
        <row r="11058">
          <cell r="D11058" t="str">
            <v>Yelm0</v>
          </cell>
          <cell r="E11058">
            <v>0</v>
          </cell>
        </row>
        <row r="11059">
          <cell r="D11059" t="str">
            <v>Yelm0</v>
          </cell>
          <cell r="E11059">
            <v>0</v>
          </cell>
        </row>
        <row r="11060">
          <cell r="D11060" t="str">
            <v>Yelm0</v>
          </cell>
          <cell r="E11060">
            <v>0</v>
          </cell>
        </row>
        <row r="11061">
          <cell r="D11061" t="str">
            <v>Yelm0</v>
          </cell>
          <cell r="E11061">
            <v>0</v>
          </cell>
        </row>
        <row r="11062">
          <cell r="D11062" t="str">
            <v>Yelm0</v>
          </cell>
          <cell r="E11062">
            <v>0</v>
          </cell>
        </row>
        <row r="11063">
          <cell r="D11063" t="str">
            <v>Yelm0</v>
          </cell>
          <cell r="E11063">
            <v>0</v>
          </cell>
        </row>
        <row r="11064">
          <cell r="D11064" t="str">
            <v>Yelm0</v>
          </cell>
          <cell r="E11064">
            <v>0</v>
          </cell>
        </row>
        <row r="11065">
          <cell r="D11065" t="str">
            <v>Yelm0</v>
          </cell>
          <cell r="E11065">
            <v>0</v>
          </cell>
        </row>
        <row r="11066">
          <cell r="D11066" t="str">
            <v>Yelm0</v>
          </cell>
          <cell r="E11066">
            <v>0</v>
          </cell>
        </row>
        <row r="11067">
          <cell r="D11067" t="str">
            <v>Yelm0</v>
          </cell>
          <cell r="E11067">
            <v>0</v>
          </cell>
        </row>
        <row r="11068">
          <cell r="D11068" t="str">
            <v>Yelm0</v>
          </cell>
          <cell r="E11068">
            <v>0</v>
          </cell>
        </row>
        <row r="11069">
          <cell r="D11069" t="str">
            <v>Yelm0</v>
          </cell>
          <cell r="E11069">
            <v>0</v>
          </cell>
        </row>
        <row r="11070">
          <cell r="D11070" t="str">
            <v>Yelm0</v>
          </cell>
          <cell r="E11070">
            <v>0</v>
          </cell>
        </row>
        <row r="11071">
          <cell r="D11071" t="str">
            <v>Yelm0</v>
          </cell>
          <cell r="E11071">
            <v>0</v>
          </cell>
        </row>
        <row r="11072">
          <cell r="D11072" t="str">
            <v>Yelm0</v>
          </cell>
          <cell r="E11072">
            <v>0</v>
          </cell>
        </row>
        <row r="11073">
          <cell r="D11073" t="str">
            <v>Yelm0</v>
          </cell>
          <cell r="E11073">
            <v>0</v>
          </cell>
        </row>
        <row r="11074">
          <cell r="D11074" t="str">
            <v>Yelm0</v>
          </cell>
          <cell r="E11074">
            <v>0</v>
          </cell>
        </row>
        <row r="11075">
          <cell r="D11075" t="str">
            <v>Yelm0</v>
          </cell>
          <cell r="E11075">
            <v>0</v>
          </cell>
        </row>
        <row r="11076">
          <cell r="D11076" t="str">
            <v>Yelm0</v>
          </cell>
          <cell r="E11076">
            <v>0</v>
          </cell>
        </row>
        <row r="11077">
          <cell r="D11077" t="str">
            <v>Yelm0</v>
          </cell>
          <cell r="E11077">
            <v>0</v>
          </cell>
        </row>
        <row r="11078">
          <cell r="D11078" t="str">
            <v>Yelm0</v>
          </cell>
          <cell r="E11078">
            <v>0</v>
          </cell>
        </row>
        <row r="11079">
          <cell r="D11079" t="str">
            <v>Yelm0</v>
          </cell>
          <cell r="E11079">
            <v>0</v>
          </cell>
        </row>
        <row r="11080">
          <cell r="D11080" t="str">
            <v>Yelm0</v>
          </cell>
          <cell r="E11080">
            <v>0</v>
          </cell>
        </row>
        <row r="11081">
          <cell r="D11081" t="str">
            <v>Yelm0</v>
          </cell>
          <cell r="E11081">
            <v>0</v>
          </cell>
        </row>
        <row r="11082">
          <cell r="D11082" t="str">
            <v>Yelm0</v>
          </cell>
          <cell r="E11082">
            <v>0</v>
          </cell>
        </row>
        <row r="11083">
          <cell r="D11083" t="str">
            <v>Yelm0</v>
          </cell>
          <cell r="E11083">
            <v>0</v>
          </cell>
        </row>
        <row r="11084">
          <cell r="D11084" t="str">
            <v>Yelm0</v>
          </cell>
          <cell r="E11084">
            <v>0</v>
          </cell>
        </row>
        <row r="11085">
          <cell r="D11085" t="str">
            <v>Yelm0</v>
          </cell>
          <cell r="E11085">
            <v>0</v>
          </cell>
        </row>
        <row r="11086">
          <cell r="D11086" t="str">
            <v>Yelm0</v>
          </cell>
          <cell r="E11086">
            <v>0</v>
          </cell>
        </row>
        <row r="11087">
          <cell r="D11087" t="str">
            <v>Yelm0</v>
          </cell>
          <cell r="E11087">
            <v>0</v>
          </cell>
        </row>
        <row r="11088">
          <cell r="D11088" t="str">
            <v>Yelm0</v>
          </cell>
          <cell r="E11088">
            <v>0</v>
          </cell>
        </row>
        <row r="11089">
          <cell r="D11089" t="str">
            <v>Yelm0</v>
          </cell>
          <cell r="E11089">
            <v>0</v>
          </cell>
        </row>
        <row r="11090">
          <cell r="D11090" t="str">
            <v>Yelm0</v>
          </cell>
          <cell r="E11090">
            <v>0</v>
          </cell>
        </row>
        <row r="11091">
          <cell r="D11091" t="str">
            <v>Yelm0</v>
          </cell>
          <cell r="E11091">
            <v>0</v>
          </cell>
        </row>
        <row r="11092">
          <cell r="D11092" t="str">
            <v>Yelm0</v>
          </cell>
          <cell r="E11092">
            <v>0</v>
          </cell>
        </row>
        <row r="11093">
          <cell r="D11093" t="str">
            <v>Yelm0</v>
          </cell>
          <cell r="E11093">
            <v>0</v>
          </cell>
        </row>
        <row r="11094">
          <cell r="D11094" t="str">
            <v>Yelm0</v>
          </cell>
          <cell r="E11094">
            <v>0</v>
          </cell>
        </row>
        <row r="11095">
          <cell r="D11095" t="str">
            <v>Yelm0</v>
          </cell>
          <cell r="E11095">
            <v>0</v>
          </cell>
        </row>
        <row r="11096">
          <cell r="D11096" t="str">
            <v>Yelm0</v>
          </cell>
          <cell r="E11096">
            <v>0</v>
          </cell>
        </row>
        <row r="11097">
          <cell r="D11097" t="str">
            <v>Yelm0</v>
          </cell>
          <cell r="E11097">
            <v>0</v>
          </cell>
        </row>
        <row r="11098">
          <cell r="D11098" t="str">
            <v>Yelm0</v>
          </cell>
          <cell r="E11098">
            <v>0</v>
          </cell>
        </row>
        <row r="11099">
          <cell r="D11099" t="str">
            <v>Yelm0</v>
          </cell>
          <cell r="E11099">
            <v>0</v>
          </cell>
        </row>
        <row r="11100">
          <cell r="D11100" t="str">
            <v>Yelm0</v>
          </cell>
          <cell r="E11100">
            <v>0</v>
          </cell>
        </row>
        <row r="11101">
          <cell r="D11101" t="str">
            <v>Yelm0</v>
          </cell>
          <cell r="E11101">
            <v>0</v>
          </cell>
        </row>
        <row r="11102">
          <cell r="D11102" t="str">
            <v>Yelm0</v>
          </cell>
          <cell r="E11102">
            <v>0</v>
          </cell>
        </row>
        <row r="11103">
          <cell r="D11103" t="str">
            <v>Yelm0</v>
          </cell>
          <cell r="E11103">
            <v>0</v>
          </cell>
        </row>
        <row r="11104">
          <cell r="D11104" t="str">
            <v>Yelm0</v>
          </cell>
          <cell r="E11104">
            <v>0</v>
          </cell>
        </row>
        <row r="11105">
          <cell r="D11105" t="str">
            <v>Yelm0</v>
          </cell>
          <cell r="E11105">
            <v>0</v>
          </cell>
        </row>
        <row r="11106">
          <cell r="D11106" t="str">
            <v>Yelm0</v>
          </cell>
          <cell r="E11106">
            <v>0</v>
          </cell>
        </row>
        <row r="11107">
          <cell r="D11107" t="str">
            <v>Yelm0</v>
          </cell>
          <cell r="E11107">
            <v>0</v>
          </cell>
        </row>
        <row r="11108">
          <cell r="D11108" t="str">
            <v>Yelm0</v>
          </cell>
          <cell r="E11108">
            <v>0</v>
          </cell>
        </row>
        <row r="11109">
          <cell r="D11109" t="str">
            <v>Yelm0</v>
          </cell>
          <cell r="E11109">
            <v>0</v>
          </cell>
        </row>
        <row r="11110">
          <cell r="D11110" t="str">
            <v>Yelm0</v>
          </cell>
          <cell r="E11110">
            <v>0</v>
          </cell>
        </row>
        <row r="11111">
          <cell r="D11111" t="str">
            <v>Yelm0</v>
          </cell>
          <cell r="E11111">
            <v>0</v>
          </cell>
        </row>
        <row r="11112">
          <cell r="D11112" t="str">
            <v>Yelm0</v>
          </cell>
          <cell r="E11112">
            <v>0</v>
          </cell>
        </row>
        <row r="11113">
          <cell r="D11113" t="str">
            <v>Yelm0</v>
          </cell>
          <cell r="E11113">
            <v>0</v>
          </cell>
        </row>
        <row r="11114">
          <cell r="D11114" t="str">
            <v>Yelm0</v>
          </cell>
          <cell r="E11114">
            <v>0</v>
          </cell>
        </row>
        <row r="11115">
          <cell r="D11115" t="str">
            <v>Yelm0</v>
          </cell>
          <cell r="E11115">
            <v>0</v>
          </cell>
        </row>
        <row r="11116">
          <cell r="D11116" t="str">
            <v>Yelm0</v>
          </cell>
          <cell r="E11116">
            <v>0</v>
          </cell>
        </row>
        <row r="11117">
          <cell r="D11117" t="str">
            <v>Yelm0</v>
          </cell>
          <cell r="E11117">
            <v>0</v>
          </cell>
        </row>
        <row r="11118">
          <cell r="D11118" t="str">
            <v>Yelm0</v>
          </cell>
          <cell r="E11118">
            <v>0</v>
          </cell>
        </row>
        <row r="11119">
          <cell r="D11119" t="str">
            <v>Yelm0</v>
          </cell>
          <cell r="E11119">
            <v>0</v>
          </cell>
        </row>
        <row r="11120">
          <cell r="D11120" t="str">
            <v>Yelm0</v>
          </cell>
          <cell r="E11120">
            <v>0</v>
          </cell>
        </row>
        <row r="11121">
          <cell r="D11121" t="str">
            <v>Yelm0</v>
          </cell>
          <cell r="E11121">
            <v>0</v>
          </cell>
        </row>
        <row r="11122">
          <cell r="D11122" t="str">
            <v>Yelm0</v>
          </cell>
          <cell r="E11122">
            <v>0</v>
          </cell>
        </row>
        <row r="11123">
          <cell r="D11123" t="str">
            <v>Yelm0</v>
          </cell>
          <cell r="E11123">
            <v>0</v>
          </cell>
        </row>
        <row r="11124">
          <cell r="D11124" t="str">
            <v>Yelm0</v>
          </cell>
          <cell r="E11124">
            <v>0</v>
          </cell>
        </row>
        <row r="11125">
          <cell r="D11125" t="str">
            <v>Yelm0</v>
          </cell>
          <cell r="E11125">
            <v>0</v>
          </cell>
        </row>
        <row r="11126">
          <cell r="D11126" t="str">
            <v>Yelm0</v>
          </cell>
          <cell r="E11126">
            <v>0</v>
          </cell>
        </row>
        <row r="11127">
          <cell r="D11127" t="str">
            <v>Yelm0</v>
          </cell>
          <cell r="E11127">
            <v>0</v>
          </cell>
        </row>
        <row r="11128">
          <cell r="D11128" t="str">
            <v>Yelm0</v>
          </cell>
          <cell r="E11128">
            <v>0</v>
          </cell>
        </row>
        <row r="11129">
          <cell r="D11129" t="str">
            <v>Yelm0</v>
          </cell>
          <cell r="E11129">
            <v>0</v>
          </cell>
        </row>
        <row r="11130">
          <cell r="D11130" t="str">
            <v>Yelm0</v>
          </cell>
          <cell r="E11130">
            <v>0</v>
          </cell>
        </row>
        <row r="11131">
          <cell r="D11131" t="str">
            <v>Yelm0</v>
          </cell>
          <cell r="E11131">
            <v>0</v>
          </cell>
        </row>
        <row r="11132">
          <cell r="D11132" t="str">
            <v>Yelm0</v>
          </cell>
          <cell r="E11132">
            <v>0</v>
          </cell>
        </row>
        <row r="11133">
          <cell r="D11133" t="str">
            <v>Yelm0</v>
          </cell>
          <cell r="E11133">
            <v>0</v>
          </cell>
        </row>
        <row r="11134">
          <cell r="D11134" t="str">
            <v>Yelm0</v>
          </cell>
          <cell r="E11134">
            <v>0</v>
          </cell>
        </row>
        <row r="11135">
          <cell r="D11135" t="str">
            <v>Yelm0</v>
          </cell>
          <cell r="E11135">
            <v>0</v>
          </cell>
        </row>
        <row r="11136">
          <cell r="D11136" t="str">
            <v>Yelm0</v>
          </cell>
          <cell r="E11136">
            <v>0</v>
          </cell>
        </row>
        <row r="11137">
          <cell r="D11137" t="str">
            <v>Yelm0</v>
          </cell>
          <cell r="E11137">
            <v>0</v>
          </cell>
        </row>
        <row r="11138">
          <cell r="D11138" t="str">
            <v>Yelm0</v>
          </cell>
          <cell r="E11138">
            <v>0</v>
          </cell>
        </row>
        <row r="11139">
          <cell r="D11139" t="str">
            <v>Yelm0</v>
          </cell>
          <cell r="E11139">
            <v>0</v>
          </cell>
        </row>
        <row r="11140">
          <cell r="D11140" t="str">
            <v>Yelm0</v>
          </cell>
          <cell r="E11140">
            <v>0</v>
          </cell>
        </row>
        <row r="11141">
          <cell r="D11141" t="str">
            <v>Yelm0</v>
          </cell>
          <cell r="E11141">
            <v>0</v>
          </cell>
        </row>
        <row r="11142">
          <cell r="D11142" t="str">
            <v>Yelm0</v>
          </cell>
          <cell r="E11142">
            <v>0</v>
          </cell>
        </row>
        <row r="11143">
          <cell r="D11143" t="str">
            <v>Yelm0</v>
          </cell>
          <cell r="E11143">
            <v>0</v>
          </cell>
        </row>
        <row r="11144">
          <cell r="D11144" t="str">
            <v>Yelm0</v>
          </cell>
          <cell r="E11144">
            <v>0</v>
          </cell>
        </row>
        <row r="11145">
          <cell r="D11145" t="str">
            <v>Yelm0</v>
          </cell>
          <cell r="E11145">
            <v>0</v>
          </cell>
        </row>
        <row r="11146">
          <cell r="D11146" t="str">
            <v>Yelm0</v>
          </cell>
          <cell r="E11146">
            <v>0</v>
          </cell>
        </row>
        <row r="11147">
          <cell r="D11147" t="str">
            <v>Yelm0</v>
          </cell>
          <cell r="E11147">
            <v>0</v>
          </cell>
        </row>
        <row r="11148">
          <cell r="D11148" t="str">
            <v>Yelm0</v>
          </cell>
          <cell r="E11148">
            <v>0</v>
          </cell>
        </row>
        <row r="11149">
          <cell r="D11149" t="str">
            <v>Yelm0</v>
          </cell>
          <cell r="E11149">
            <v>0</v>
          </cell>
        </row>
        <row r="11150">
          <cell r="D11150" t="str">
            <v>Yelm0</v>
          </cell>
          <cell r="E11150">
            <v>0</v>
          </cell>
        </row>
        <row r="11151">
          <cell r="D11151" t="str">
            <v>Yelm0</v>
          </cell>
          <cell r="E11151">
            <v>0</v>
          </cell>
        </row>
        <row r="11152">
          <cell r="D11152" t="str">
            <v>Yelm0</v>
          </cell>
          <cell r="E11152">
            <v>0</v>
          </cell>
        </row>
        <row r="11153">
          <cell r="D11153" t="str">
            <v>Yelm0</v>
          </cell>
          <cell r="E11153">
            <v>0</v>
          </cell>
        </row>
        <row r="11154">
          <cell r="D11154" t="str">
            <v>Yelm0</v>
          </cell>
          <cell r="E11154">
            <v>0</v>
          </cell>
        </row>
        <row r="11155">
          <cell r="D11155" t="str">
            <v>Yelm0</v>
          </cell>
          <cell r="E11155">
            <v>0</v>
          </cell>
        </row>
        <row r="11156">
          <cell r="D11156" t="str">
            <v>Yelm0</v>
          </cell>
          <cell r="E11156">
            <v>0</v>
          </cell>
        </row>
        <row r="11157">
          <cell r="D11157" t="str">
            <v>Yelm0</v>
          </cell>
          <cell r="E11157">
            <v>0</v>
          </cell>
        </row>
        <row r="11158">
          <cell r="D11158" t="str">
            <v>Yelm0</v>
          </cell>
          <cell r="E11158">
            <v>0</v>
          </cell>
        </row>
        <row r="11159">
          <cell r="D11159" t="str">
            <v>Yelm0</v>
          </cell>
          <cell r="E11159">
            <v>0</v>
          </cell>
        </row>
        <row r="11160">
          <cell r="D11160" t="str">
            <v>Yelm0</v>
          </cell>
          <cell r="E11160">
            <v>0</v>
          </cell>
        </row>
        <row r="11161">
          <cell r="D11161" t="str">
            <v>Yelm0</v>
          </cell>
          <cell r="E11161">
            <v>0</v>
          </cell>
        </row>
        <row r="11162">
          <cell r="D11162" t="str">
            <v>Yelm0</v>
          </cell>
          <cell r="E11162">
            <v>0</v>
          </cell>
        </row>
        <row r="11163">
          <cell r="D11163" t="str">
            <v>Yelm0</v>
          </cell>
          <cell r="E11163">
            <v>0</v>
          </cell>
        </row>
        <row r="11164">
          <cell r="D11164" t="str">
            <v>Yelm0</v>
          </cell>
          <cell r="E11164">
            <v>0</v>
          </cell>
        </row>
        <row r="11165">
          <cell r="D11165" t="str">
            <v>Yelm0</v>
          </cell>
          <cell r="E11165">
            <v>0</v>
          </cell>
        </row>
        <row r="11166">
          <cell r="D11166" t="str">
            <v>Yelm0</v>
          </cell>
          <cell r="E11166">
            <v>0</v>
          </cell>
        </row>
        <row r="11167">
          <cell r="D11167" t="str">
            <v>Yelm0</v>
          </cell>
          <cell r="E11167">
            <v>0</v>
          </cell>
        </row>
        <row r="11168">
          <cell r="D11168" t="str">
            <v>Yelm0</v>
          </cell>
          <cell r="E11168">
            <v>0</v>
          </cell>
        </row>
        <row r="11169">
          <cell r="D11169" t="str">
            <v>Yelm0</v>
          </cell>
          <cell r="E11169">
            <v>0</v>
          </cell>
        </row>
        <row r="11170">
          <cell r="D11170" t="str">
            <v>Yelm0</v>
          </cell>
          <cell r="E11170">
            <v>0</v>
          </cell>
        </row>
        <row r="11171">
          <cell r="D11171" t="str">
            <v>Yelm0</v>
          </cell>
          <cell r="E11171">
            <v>0</v>
          </cell>
        </row>
        <row r="11172">
          <cell r="D11172" t="str">
            <v>Yelm0</v>
          </cell>
          <cell r="E11172">
            <v>0</v>
          </cell>
        </row>
        <row r="11173">
          <cell r="D11173" t="str">
            <v>Yelm0</v>
          </cell>
          <cell r="E11173">
            <v>0</v>
          </cell>
        </row>
        <row r="11174">
          <cell r="D11174" t="str">
            <v>Yelm0</v>
          </cell>
          <cell r="E11174">
            <v>0</v>
          </cell>
        </row>
        <row r="11175">
          <cell r="D11175" t="str">
            <v>Yelm0</v>
          </cell>
          <cell r="E11175">
            <v>0</v>
          </cell>
        </row>
        <row r="11176">
          <cell r="D11176" t="str">
            <v>Yelm0</v>
          </cell>
          <cell r="E11176">
            <v>0</v>
          </cell>
        </row>
        <row r="11177">
          <cell r="D11177" t="str">
            <v>Yelm0</v>
          </cell>
          <cell r="E11177">
            <v>0</v>
          </cell>
        </row>
        <row r="11178">
          <cell r="D11178" t="str">
            <v>Yelm0</v>
          </cell>
          <cell r="E11178">
            <v>0</v>
          </cell>
        </row>
        <row r="11179">
          <cell r="D11179" t="str">
            <v>Yelm0</v>
          </cell>
          <cell r="E11179">
            <v>0</v>
          </cell>
        </row>
        <row r="11180">
          <cell r="D11180" t="str">
            <v>Yelm0</v>
          </cell>
          <cell r="E11180">
            <v>0</v>
          </cell>
        </row>
        <row r="11181">
          <cell r="D11181" t="str">
            <v>Yelm0</v>
          </cell>
          <cell r="E11181">
            <v>0</v>
          </cell>
        </row>
        <row r="11182">
          <cell r="D11182" t="str">
            <v>Yelm0</v>
          </cell>
          <cell r="E11182">
            <v>0</v>
          </cell>
        </row>
        <row r="11183">
          <cell r="D11183" t="str">
            <v>Yelm0</v>
          </cell>
          <cell r="E11183">
            <v>0</v>
          </cell>
        </row>
        <row r="11184">
          <cell r="D11184" t="str">
            <v>Yelm0</v>
          </cell>
          <cell r="E11184">
            <v>0</v>
          </cell>
        </row>
        <row r="11185">
          <cell r="D11185" t="str">
            <v>Yelm0</v>
          </cell>
          <cell r="E11185">
            <v>0</v>
          </cell>
        </row>
        <row r="11186">
          <cell r="D11186" t="str">
            <v>Yelm0</v>
          </cell>
          <cell r="E11186">
            <v>0</v>
          </cell>
        </row>
        <row r="11187">
          <cell r="D11187" t="str">
            <v>Yelm0</v>
          </cell>
          <cell r="E11187">
            <v>0</v>
          </cell>
        </row>
        <row r="11188">
          <cell r="D11188" t="str">
            <v>Yelm0</v>
          </cell>
          <cell r="E11188">
            <v>0</v>
          </cell>
        </row>
        <row r="11189">
          <cell r="D11189" t="str">
            <v>Yelm0</v>
          </cell>
          <cell r="E11189">
            <v>0</v>
          </cell>
        </row>
        <row r="11190">
          <cell r="D11190" t="str">
            <v>Yelm0</v>
          </cell>
          <cell r="E11190">
            <v>0</v>
          </cell>
        </row>
        <row r="11191">
          <cell r="D11191" t="str">
            <v>Yelm0</v>
          </cell>
          <cell r="E11191">
            <v>0</v>
          </cell>
        </row>
        <row r="11192">
          <cell r="D11192" t="str">
            <v>Yelm0</v>
          </cell>
          <cell r="E11192">
            <v>0</v>
          </cell>
        </row>
        <row r="11193">
          <cell r="D11193" t="str">
            <v>Yelm0</v>
          </cell>
          <cell r="E11193">
            <v>0</v>
          </cell>
        </row>
        <row r="11194">
          <cell r="D11194" t="str">
            <v>Yelm0</v>
          </cell>
          <cell r="E11194">
            <v>0</v>
          </cell>
        </row>
        <row r="11195">
          <cell r="D11195" t="str">
            <v>Yelm0</v>
          </cell>
          <cell r="E11195">
            <v>0</v>
          </cell>
        </row>
        <row r="11196">
          <cell r="D11196" t="str">
            <v>Yelm0</v>
          </cell>
          <cell r="E11196">
            <v>0</v>
          </cell>
        </row>
        <row r="11197">
          <cell r="D11197" t="str">
            <v>Yelm0</v>
          </cell>
          <cell r="E11197">
            <v>0</v>
          </cell>
        </row>
        <row r="11198">
          <cell r="D11198" t="str">
            <v>Yelm0</v>
          </cell>
          <cell r="E11198">
            <v>0</v>
          </cell>
        </row>
        <row r="11199">
          <cell r="D11199" t="str">
            <v>Yelm0</v>
          </cell>
          <cell r="E11199">
            <v>0</v>
          </cell>
        </row>
        <row r="11200">
          <cell r="D11200" t="str">
            <v>Yelm0</v>
          </cell>
          <cell r="E11200">
            <v>0</v>
          </cell>
        </row>
        <row r="11201">
          <cell r="D11201" t="str">
            <v>Yelm0</v>
          </cell>
          <cell r="E11201">
            <v>0</v>
          </cell>
        </row>
        <row r="11202">
          <cell r="D11202" t="str">
            <v>Yelm0</v>
          </cell>
          <cell r="E11202">
            <v>0</v>
          </cell>
        </row>
        <row r="11203">
          <cell r="D11203" t="str">
            <v>Yelm0</v>
          </cell>
          <cell r="E11203">
            <v>0</v>
          </cell>
        </row>
        <row r="11204">
          <cell r="D11204" t="str">
            <v>Yelm0</v>
          </cell>
          <cell r="E11204">
            <v>0</v>
          </cell>
        </row>
        <row r="11205">
          <cell r="D11205" t="str">
            <v>Yelm0</v>
          </cell>
          <cell r="E11205">
            <v>0</v>
          </cell>
        </row>
        <row r="11206">
          <cell r="D11206" t="str">
            <v>Yelm0</v>
          </cell>
          <cell r="E11206">
            <v>0</v>
          </cell>
        </row>
        <row r="11207">
          <cell r="D11207" t="str">
            <v>Yelm0</v>
          </cell>
          <cell r="E11207">
            <v>0</v>
          </cell>
        </row>
        <row r="11208">
          <cell r="D11208" t="str">
            <v>Yelm0</v>
          </cell>
          <cell r="E11208">
            <v>0</v>
          </cell>
        </row>
        <row r="11209">
          <cell r="D11209" t="str">
            <v>Yelm0</v>
          </cell>
          <cell r="E11209">
            <v>0</v>
          </cell>
        </row>
        <row r="11210">
          <cell r="D11210" t="str">
            <v>Yelm0</v>
          </cell>
          <cell r="E11210">
            <v>0</v>
          </cell>
        </row>
        <row r="11211">
          <cell r="D11211" t="str">
            <v>Yelm0</v>
          </cell>
          <cell r="E11211">
            <v>0</v>
          </cell>
        </row>
        <row r="11212">
          <cell r="D11212" t="str">
            <v>Yelm0</v>
          </cell>
          <cell r="E11212">
            <v>0</v>
          </cell>
        </row>
        <row r="11213">
          <cell r="D11213" t="str">
            <v>Yelm0</v>
          </cell>
          <cell r="E11213">
            <v>0</v>
          </cell>
        </row>
        <row r="11214">
          <cell r="D11214" t="str">
            <v>Yelm0</v>
          </cell>
          <cell r="E11214">
            <v>0</v>
          </cell>
        </row>
        <row r="11215">
          <cell r="D11215" t="str">
            <v>Yelm0</v>
          </cell>
          <cell r="E11215">
            <v>0</v>
          </cell>
        </row>
        <row r="11216">
          <cell r="D11216" t="str">
            <v>Yelm0</v>
          </cell>
          <cell r="E11216">
            <v>0</v>
          </cell>
        </row>
        <row r="11217">
          <cell r="D11217" t="str">
            <v>Yelm0</v>
          </cell>
          <cell r="E11217">
            <v>0</v>
          </cell>
        </row>
        <row r="11218">
          <cell r="D11218" t="str">
            <v>Yelm0</v>
          </cell>
          <cell r="E11218">
            <v>0</v>
          </cell>
        </row>
        <row r="11219">
          <cell r="D11219" t="str">
            <v>Yelm0</v>
          </cell>
          <cell r="E11219">
            <v>0</v>
          </cell>
        </row>
        <row r="11220">
          <cell r="D11220" t="str">
            <v>Yelm0</v>
          </cell>
          <cell r="E11220">
            <v>0</v>
          </cell>
        </row>
        <row r="11221">
          <cell r="D11221" t="str">
            <v>Yelm0</v>
          </cell>
          <cell r="E11221">
            <v>0</v>
          </cell>
        </row>
        <row r="11222">
          <cell r="D11222" t="str">
            <v>Yelm0</v>
          </cell>
          <cell r="E11222">
            <v>0</v>
          </cell>
        </row>
        <row r="11223">
          <cell r="D11223" t="str">
            <v>Yelm0</v>
          </cell>
          <cell r="E11223">
            <v>0</v>
          </cell>
        </row>
        <row r="11224">
          <cell r="D11224" t="str">
            <v>Yelm0</v>
          </cell>
          <cell r="E11224">
            <v>0</v>
          </cell>
        </row>
        <row r="11225">
          <cell r="D11225" t="str">
            <v>Yelm0</v>
          </cell>
          <cell r="E11225">
            <v>0</v>
          </cell>
        </row>
        <row r="11226">
          <cell r="D11226" t="str">
            <v>Yelm0</v>
          </cell>
          <cell r="E11226">
            <v>0</v>
          </cell>
        </row>
        <row r="11227">
          <cell r="D11227" t="str">
            <v>Yelm0</v>
          </cell>
          <cell r="E11227">
            <v>0</v>
          </cell>
        </row>
        <row r="11228">
          <cell r="D11228" t="str">
            <v>Yelm0</v>
          </cell>
          <cell r="E11228">
            <v>0</v>
          </cell>
        </row>
        <row r="11229">
          <cell r="D11229" t="str">
            <v>Yelm0</v>
          </cell>
          <cell r="E11229">
            <v>0</v>
          </cell>
        </row>
        <row r="11230">
          <cell r="D11230" t="str">
            <v>Yelm0</v>
          </cell>
          <cell r="E11230">
            <v>0</v>
          </cell>
        </row>
        <row r="11231">
          <cell r="D11231" t="str">
            <v>Yelm0</v>
          </cell>
          <cell r="E11231">
            <v>0</v>
          </cell>
        </row>
        <row r="11232">
          <cell r="D11232" t="str">
            <v>Yelm0</v>
          </cell>
          <cell r="E11232">
            <v>0</v>
          </cell>
        </row>
        <row r="11233">
          <cell r="D11233" t="str">
            <v>Yelm0</v>
          </cell>
          <cell r="E11233">
            <v>0</v>
          </cell>
        </row>
        <row r="11234">
          <cell r="D11234" t="str">
            <v>Yelm0</v>
          </cell>
          <cell r="E11234">
            <v>0</v>
          </cell>
        </row>
        <row r="11235">
          <cell r="D11235" t="str">
            <v>Yelm0</v>
          </cell>
          <cell r="E11235">
            <v>0</v>
          </cell>
        </row>
        <row r="11236">
          <cell r="D11236" t="str">
            <v>Yelm0</v>
          </cell>
          <cell r="E11236">
            <v>0</v>
          </cell>
        </row>
        <row r="11237">
          <cell r="D11237" t="str">
            <v>Yelm0</v>
          </cell>
          <cell r="E11237">
            <v>0</v>
          </cell>
        </row>
        <row r="11238">
          <cell r="D11238" t="str">
            <v>Yelm0</v>
          </cell>
          <cell r="E11238">
            <v>0</v>
          </cell>
        </row>
        <row r="11239">
          <cell r="D11239" t="str">
            <v>Yelm0</v>
          </cell>
          <cell r="E11239">
            <v>0</v>
          </cell>
        </row>
        <row r="11240">
          <cell r="D11240" t="str">
            <v>Yelm0</v>
          </cell>
          <cell r="E11240">
            <v>0</v>
          </cell>
        </row>
        <row r="11241">
          <cell r="D11241" t="str">
            <v>Yelm0</v>
          </cell>
          <cell r="E11241">
            <v>0</v>
          </cell>
        </row>
        <row r="11242">
          <cell r="D11242" t="str">
            <v>Yelm0</v>
          </cell>
          <cell r="E11242">
            <v>0</v>
          </cell>
        </row>
        <row r="11243">
          <cell r="D11243" t="str">
            <v>Yelm0</v>
          </cell>
          <cell r="E11243">
            <v>0</v>
          </cell>
        </row>
        <row r="11244">
          <cell r="D11244" t="str">
            <v>Yelm0</v>
          </cell>
          <cell r="E11244">
            <v>0</v>
          </cell>
        </row>
        <row r="11245">
          <cell r="D11245" t="str">
            <v>Yelm0</v>
          </cell>
          <cell r="E11245">
            <v>0</v>
          </cell>
        </row>
        <row r="11246">
          <cell r="D11246" t="str">
            <v>Yelm0</v>
          </cell>
          <cell r="E11246">
            <v>0</v>
          </cell>
        </row>
        <row r="11247">
          <cell r="D11247" t="str">
            <v>Yelm0</v>
          </cell>
          <cell r="E11247">
            <v>0</v>
          </cell>
        </row>
        <row r="11248">
          <cell r="D11248" t="str">
            <v>Yelm0</v>
          </cell>
          <cell r="E11248">
            <v>0</v>
          </cell>
        </row>
        <row r="11249">
          <cell r="D11249" t="str">
            <v>Yelm0</v>
          </cell>
          <cell r="E11249">
            <v>0</v>
          </cell>
        </row>
        <row r="11250">
          <cell r="D11250" t="str">
            <v>Yelm0</v>
          </cell>
          <cell r="E11250">
            <v>0</v>
          </cell>
        </row>
        <row r="11251">
          <cell r="D11251" t="str">
            <v>Yelm0</v>
          </cell>
          <cell r="E11251">
            <v>0</v>
          </cell>
        </row>
        <row r="11252">
          <cell r="D11252" t="str">
            <v>Yelm0</v>
          </cell>
          <cell r="E11252">
            <v>0</v>
          </cell>
        </row>
        <row r="11253">
          <cell r="D11253" t="str">
            <v>Yelm0</v>
          </cell>
          <cell r="E11253">
            <v>0</v>
          </cell>
        </row>
        <row r="11254">
          <cell r="D11254" t="str">
            <v>Yelm0</v>
          </cell>
          <cell r="E11254">
            <v>0</v>
          </cell>
        </row>
        <row r="11255">
          <cell r="D11255" t="str">
            <v>Yelm0</v>
          </cell>
          <cell r="E11255">
            <v>0</v>
          </cell>
        </row>
        <row r="11256">
          <cell r="D11256" t="str">
            <v>Yelm0</v>
          </cell>
          <cell r="E11256">
            <v>0</v>
          </cell>
        </row>
        <row r="11257">
          <cell r="D11257" t="str">
            <v>Yelm0</v>
          </cell>
          <cell r="E11257">
            <v>0</v>
          </cell>
        </row>
        <row r="11258">
          <cell r="D11258" t="str">
            <v>Yelm0</v>
          </cell>
          <cell r="E11258">
            <v>0</v>
          </cell>
        </row>
        <row r="11259">
          <cell r="D11259" t="str">
            <v>Yelm0</v>
          </cell>
          <cell r="E11259">
            <v>0</v>
          </cell>
        </row>
        <row r="11260">
          <cell r="D11260" t="str">
            <v>Yelm0</v>
          </cell>
          <cell r="E11260">
            <v>0</v>
          </cell>
        </row>
        <row r="11261">
          <cell r="D11261" t="str">
            <v>Yelm0</v>
          </cell>
          <cell r="E11261">
            <v>0</v>
          </cell>
        </row>
        <row r="11262">
          <cell r="D11262" t="str">
            <v>Yelm0</v>
          </cell>
          <cell r="E11262">
            <v>0</v>
          </cell>
        </row>
        <row r="11263">
          <cell r="D11263" t="str">
            <v>Yelm0</v>
          </cell>
          <cell r="E11263">
            <v>0</v>
          </cell>
        </row>
        <row r="11264">
          <cell r="D11264" t="str">
            <v>Yelm0</v>
          </cell>
          <cell r="E11264">
            <v>0</v>
          </cell>
        </row>
        <row r="11265">
          <cell r="D11265" t="str">
            <v>Yelm0</v>
          </cell>
          <cell r="E11265">
            <v>0</v>
          </cell>
        </row>
        <row r="11266">
          <cell r="D11266" t="str">
            <v>Yelm0</v>
          </cell>
          <cell r="E11266">
            <v>0</v>
          </cell>
        </row>
        <row r="11267">
          <cell r="D11267" t="str">
            <v>Yelm0</v>
          </cell>
          <cell r="E11267">
            <v>0</v>
          </cell>
        </row>
        <row r="11268">
          <cell r="D11268" t="str">
            <v>Yelm0</v>
          </cell>
          <cell r="E11268">
            <v>0</v>
          </cell>
        </row>
        <row r="11269">
          <cell r="D11269" t="str">
            <v>Yelm0</v>
          </cell>
          <cell r="E11269">
            <v>0</v>
          </cell>
        </row>
        <row r="11270">
          <cell r="D11270" t="str">
            <v>Yelm0</v>
          </cell>
          <cell r="E11270">
            <v>0</v>
          </cell>
        </row>
        <row r="11271">
          <cell r="D11271" t="str">
            <v>Yelm0</v>
          </cell>
          <cell r="E11271">
            <v>0</v>
          </cell>
        </row>
        <row r="11272">
          <cell r="D11272" t="str">
            <v>Yelm0</v>
          </cell>
          <cell r="E11272">
            <v>0</v>
          </cell>
        </row>
        <row r="11273">
          <cell r="D11273" t="str">
            <v>Yelm0</v>
          </cell>
          <cell r="E11273">
            <v>0</v>
          </cell>
        </row>
        <row r="11274">
          <cell r="D11274" t="str">
            <v>Yelm0</v>
          </cell>
          <cell r="E11274">
            <v>0</v>
          </cell>
        </row>
        <row r="11275">
          <cell r="D11275" t="str">
            <v>Yelm0</v>
          </cell>
          <cell r="E11275">
            <v>0</v>
          </cell>
        </row>
        <row r="11276">
          <cell r="D11276" t="str">
            <v>Yelm0</v>
          </cell>
          <cell r="E11276">
            <v>0</v>
          </cell>
        </row>
        <row r="11277">
          <cell r="D11277" t="str">
            <v>Yelm0</v>
          </cell>
          <cell r="E11277">
            <v>0</v>
          </cell>
        </row>
        <row r="11278">
          <cell r="D11278" t="str">
            <v>Yelm0</v>
          </cell>
          <cell r="E11278">
            <v>0</v>
          </cell>
        </row>
        <row r="11279">
          <cell r="D11279" t="str">
            <v>Yelm0</v>
          </cell>
          <cell r="E11279">
            <v>0</v>
          </cell>
        </row>
        <row r="11280">
          <cell r="D11280" t="str">
            <v>Yelm0</v>
          </cell>
          <cell r="E11280">
            <v>0</v>
          </cell>
        </row>
        <row r="11281">
          <cell r="D11281" t="str">
            <v>Yelm0</v>
          </cell>
          <cell r="E11281">
            <v>0</v>
          </cell>
        </row>
        <row r="11282">
          <cell r="D11282" t="str">
            <v>Yelm0</v>
          </cell>
          <cell r="E11282">
            <v>0</v>
          </cell>
        </row>
        <row r="11283">
          <cell r="D11283" t="str">
            <v>Yelm0</v>
          </cell>
          <cell r="E11283">
            <v>0</v>
          </cell>
        </row>
        <row r="11284">
          <cell r="D11284" t="str">
            <v>Yelm0</v>
          </cell>
          <cell r="E11284">
            <v>0</v>
          </cell>
        </row>
        <row r="11285">
          <cell r="D11285" t="str">
            <v>Yelm0</v>
          </cell>
          <cell r="E11285">
            <v>0</v>
          </cell>
        </row>
        <row r="11286">
          <cell r="D11286" t="str">
            <v>Yelm0</v>
          </cell>
          <cell r="E11286">
            <v>0</v>
          </cell>
        </row>
        <row r="11287">
          <cell r="D11287" t="str">
            <v>Yelm0</v>
          </cell>
          <cell r="E11287">
            <v>0</v>
          </cell>
        </row>
        <row r="11288">
          <cell r="D11288" t="str">
            <v>Yelm0</v>
          </cell>
          <cell r="E11288">
            <v>0</v>
          </cell>
        </row>
        <row r="11289">
          <cell r="D11289" t="str">
            <v>Yelm0</v>
          </cell>
          <cell r="E11289">
            <v>0</v>
          </cell>
        </row>
        <row r="11290">
          <cell r="D11290" t="str">
            <v>Yelm0</v>
          </cell>
          <cell r="E11290">
            <v>0</v>
          </cell>
        </row>
        <row r="11291">
          <cell r="D11291" t="str">
            <v>Yelm0</v>
          </cell>
          <cell r="E11291">
            <v>0</v>
          </cell>
        </row>
        <row r="11292">
          <cell r="D11292" t="str">
            <v>Yelm0</v>
          </cell>
          <cell r="E11292">
            <v>0</v>
          </cell>
        </row>
        <row r="11293">
          <cell r="D11293" t="str">
            <v>Yelm0</v>
          </cell>
          <cell r="E11293">
            <v>0</v>
          </cell>
        </row>
        <row r="11294">
          <cell r="D11294" t="str">
            <v>Yelm0</v>
          </cell>
          <cell r="E11294">
            <v>0</v>
          </cell>
        </row>
        <row r="11295">
          <cell r="D11295" t="str">
            <v>Yelm0</v>
          </cell>
          <cell r="E11295">
            <v>0</v>
          </cell>
        </row>
        <row r="11296">
          <cell r="D11296" t="str">
            <v>Yelm0</v>
          </cell>
          <cell r="E11296">
            <v>0</v>
          </cell>
        </row>
        <row r="11297">
          <cell r="D11297" t="str">
            <v>Yelm0</v>
          </cell>
          <cell r="E11297">
            <v>0</v>
          </cell>
        </row>
        <row r="11298">
          <cell r="D11298" t="str">
            <v>Yelm0</v>
          </cell>
          <cell r="E11298">
            <v>0</v>
          </cell>
        </row>
        <row r="11299">
          <cell r="D11299" t="str">
            <v>Yelm0</v>
          </cell>
          <cell r="E11299">
            <v>0</v>
          </cell>
        </row>
        <row r="11300">
          <cell r="D11300" t="str">
            <v>Yelm0</v>
          </cell>
          <cell r="E11300">
            <v>0</v>
          </cell>
        </row>
        <row r="11301">
          <cell r="D11301" t="str">
            <v>Yelm0</v>
          </cell>
          <cell r="E11301">
            <v>0</v>
          </cell>
        </row>
        <row r="11302">
          <cell r="D11302" t="str">
            <v>Yelm0</v>
          </cell>
          <cell r="E11302">
            <v>0</v>
          </cell>
        </row>
        <row r="11303">
          <cell r="D11303" t="str">
            <v>Yelm0</v>
          </cell>
          <cell r="E11303">
            <v>0</v>
          </cell>
        </row>
        <row r="11304">
          <cell r="D11304" t="str">
            <v>Yelm0</v>
          </cell>
          <cell r="E11304">
            <v>0</v>
          </cell>
        </row>
        <row r="11305">
          <cell r="D11305" t="str">
            <v>Yelm0</v>
          </cell>
          <cell r="E11305">
            <v>0</v>
          </cell>
        </row>
        <row r="11306">
          <cell r="D11306" t="str">
            <v>Yelm0</v>
          </cell>
          <cell r="E11306">
            <v>0</v>
          </cell>
        </row>
        <row r="11307">
          <cell r="D11307" t="str">
            <v>Yelm0</v>
          </cell>
          <cell r="E11307">
            <v>0</v>
          </cell>
        </row>
        <row r="11308">
          <cell r="D11308" t="str">
            <v>Yelm0</v>
          </cell>
          <cell r="E11308">
            <v>0</v>
          </cell>
        </row>
        <row r="11309">
          <cell r="D11309" t="str">
            <v>Yelm0</v>
          </cell>
          <cell r="E11309">
            <v>0</v>
          </cell>
        </row>
        <row r="11310">
          <cell r="D11310" t="str">
            <v>Yelm0</v>
          </cell>
          <cell r="E11310">
            <v>0</v>
          </cell>
        </row>
        <row r="11311">
          <cell r="D11311" t="str">
            <v>Yelm0</v>
          </cell>
          <cell r="E11311">
            <v>0</v>
          </cell>
        </row>
        <row r="11312">
          <cell r="D11312" t="str">
            <v>Yelm0</v>
          </cell>
          <cell r="E11312">
            <v>0</v>
          </cell>
        </row>
        <row r="11313">
          <cell r="D11313" t="str">
            <v>Yelm0</v>
          </cell>
          <cell r="E11313">
            <v>0</v>
          </cell>
        </row>
        <row r="11314">
          <cell r="D11314" t="str">
            <v>Yelm0</v>
          </cell>
          <cell r="E11314">
            <v>0</v>
          </cell>
        </row>
        <row r="11315">
          <cell r="D11315" t="str">
            <v>Yelm0</v>
          </cell>
          <cell r="E11315">
            <v>0</v>
          </cell>
        </row>
        <row r="11316">
          <cell r="D11316" t="str">
            <v>Yelm0</v>
          </cell>
          <cell r="E11316">
            <v>0</v>
          </cell>
        </row>
        <row r="11317">
          <cell r="D11317" t="str">
            <v>Yelm0</v>
          </cell>
          <cell r="E11317">
            <v>0</v>
          </cell>
        </row>
        <row r="11318">
          <cell r="D11318" t="str">
            <v>Yelm0</v>
          </cell>
          <cell r="E11318">
            <v>0</v>
          </cell>
        </row>
        <row r="11319">
          <cell r="D11319" t="str">
            <v>Yelm0</v>
          </cell>
          <cell r="E11319">
            <v>0</v>
          </cell>
        </row>
        <row r="11320">
          <cell r="D11320" t="str">
            <v>Yelm0</v>
          </cell>
          <cell r="E11320">
            <v>0</v>
          </cell>
        </row>
        <row r="11321">
          <cell r="D11321" t="str">
            <v>Yelm0</v>
          </cell>
          <cell r="E11321">
            <v>0</v>
          </cell>
        </row>
        <row r="11322">
          <cell r="D11322" t="str">
            <v>Yelm0</v>
          </cell>
          <cell r="E11322">
            <v>0</v>
          </cell>
        </row>
        <row r="11323">
          <cell r="D11323" t="str">
            <v>Yelm0</v>
          </cell>
          <cell r="E11323">
            <v>0</v>
          </cell>
        </row>
        <row r="11324">
          <cell r="D11324" t="str">
            <v>Yelm0</v>
          </cell>
          <cell r="E11324">
            <v>0</v>
          </cell>
        </row>
        <row r="11325">
          <cell r="D11325" t="str">
            <v>Yelm0</v>
          </cell>
          <cell r="E11325">
            <v>0</v>
          </cell>
        </row>
        <row r="11326">
          <cell r="D11326" t="str">
            <v>Yelm0</v>
          </cell>
          <cell r="E11326">
            <v>0</v>
          </cell>
        </row>
        <row r="11327">
          <cell r="D11327" t="str">
            <v>Yelm0</v>
          </cell>
          <cell r="E11327">
            <v>0</v>
          </cell>
        </row>
        <row r="11328">
          <cell r="D11328" t="str">
            <v>Yelm0</v>
          </cell>
          <cell r="E11328">
            <v>0</v>
          </cell>
        </row>
        <row r="11329">
          <cell r="D11329" t="str">
            <v>Yelm0</v>
          </cell>
          <cell r="E11329">
            <v>0</v>
          </cell>
        </row>
        <row r="11330">
          <cell r="D11330" t="str">
            <v>Yelm0</v>
          </cell>
          <cell r="E11330">
            <v>0</v>
          </cell>
        </row>
        <row r="11331">
          <cell r="D11331" t="str">
            <v>Yelm0</v>
          </cell>
          <cell r="E11331">
            <v>0</v>
          </cell>
        </row>
        <row r="11332">
          <cell r="D11332" t="str">
            <v>Yelm0</v>
          </cell>
          <cell r="E11332">
            <v>0</v>
          </cell>
        </row>
        <row r="11333">
          <cell r="D11333" t="str">
            <v>Yelm0</v>
          </cell>
          <cell r="E11333">
            <v>0</v>
          </cell>
        </row>
        <row r="11334">
          <cell r="D11334" t="str">
            <v>Yelm0</v>
          </cell>
          <cell r="E11334">
            <v>0</v>
          </cell>
        </row>
        <row r="11335">
          <cell r="D11335" t="str">
            <v>Yelm0</v>
          </cell>
          <cell r="E11335">
            <v>0</v>
          </cell>
        </row>
        <row r="11336">
          <cell r="D11336" t="str">
            <v>Yelm0</v>
          </cell>
          <cell r="E11336">
            <v>0</v>
          </cell>
        </row>
        <row r="11337">
          <cell r="D11337" t="str">
            <v>Yelm0</v>
          </cell>
          <cell r="E11337">
            <v>0</v>
          </cell>
        </row>
        <row r="11338">
          <cell r="D11338" t="str">
            <v>Yelm0</v>
          </cell>
          <cell r="E11338">
            <v>0</v>
          </cell>
        </row>
        <row r="11339">
          <cell r="D11339" t="str">
            <v>Yelm0</v>
          </cell>
          <cell r="E11339">
            <v>0</v>
          </cell>
        </row>
        <row r="11340">
          <cell r="D11340" t="str">
            <v>Yelm0</v>
          </cell>
          <cell r="E11340">
            <v>0</v>
          </cell>
        </row>
        <row r="11341">
          <cell r="D11341" t="str">
            <v>Yelm0</v>
          </cell>
          <cell r="E11341">
            <v>0</v>
          </cell>
        </row>
        <row r="11342">
          <cell r="D11342" t="str">
            <v>Yelm0</v>
          </cell>
          <cell r="E11342">
            <v>0</v>
          </cell>
        </row>
        <row r="11343">
          <cell r="D11343" t="str">
            <v>Yelm0</v>
          </cell>
          <cell r="E11343">
            <v>0</v>
          </cell>
        </row>
        <row r="11344">
          <cell r="D11344" t="str">
            <v>Yelm0</v>
          </cell>
          <cell r="E11344">
            <v>0</v>
          </cell>
        </row>
        <row r="11345">
          <cell r="D11345" t="str">
            <v>Yelm0</v>
          </cell>
          <cell r="E11345">
            <v>0</v>
          </cell>
        </row>
        <row r="11346">
          <cell r="D11346" t="str">
            <v>Yelm0</v>
          </cell>
          <cell r="E11346">
            <v>0</v>
          </cell>
        </row>
        <row r="11347">
          <cell r="D11347" t="str">
            <v>Yelm0</v>
          </cell>
          <cell r="E11347">
            <v>0</v>
          </cell>
        </row>
        <row r="11348">
          <cell r="D11348" t="str">
            <v>Yelm0</v>
          </cell>
          <cell r="E11348">
            <v>0</v>
          </cell>
        </row>
        <row r="11349">
          <cell r="D11349" t="str">
            <v>Yelm0</v>
          </cell>
          <cell r="E11349">
            <v>0</v>
          </cell>
        </row>
        <row r="11350">
          <cell r="D11350" t="str">
            <v>Yelm0</v>
          </cell>
          <cell r="E11350">
            <v>0</v>
          </cell>
        </row>
        <row r="11351">
          <cell r="D11351" t="str">
            <v>Yelm0</v>
          </cell>
          <cell r="E11351">
            <v>0</v>
          </cell>
        </row>
        <row r="11352">
          <cell r="D11352" t="str">
            <v>Yelm0</v>
          </cell>
          <cell r="E11352">
            <v>0</v>
          </cell>
        </row>
        <row r="11353">
          <cell r="D11353" t="str">
            <v>Yelm0</v>
          </cell>
          <cell r="E11353">
            <v>0</v>
          </cell>
        </row>
        <row r="11354">
          <cell r="D11354" t="str">
            <v>Yelm0</v>
          </cell>
          <cell r="E11354">
            <v>0</v>
          </cell>
        </row>
        <row r="11355">
          <cell r="D11355" t="str">
            <v>Yelm0</v>
          </cell>
          <cell r="E11355">
            <v>0</v>
          </cell>
        </row>
        <row r="11356">
          <cell r="D11356" t="str">
            <v>Yelm0</v>
          </cell>
          <cell r="E11356">
            <v>0</v>
          </cell>
        </row>
        <row r="11357">
          <cell r="D11357" t="str">
            <v>Yelm0</v>
          </cell>
          <cell r="E11357">
            <v>0</v>
          </cell>
        </row>
        <row r="11358">
          <cell r="D11358" t="str">
            <v>Yelm0</v>
          </cell>
          <cell r="E11358">
            <v>0</v>
          </cell>
        </row>
        <row r="11359">
          <cell r="D11359" t="str">
            <v>Yelm0</v>
          </cell>
          <cell r="E11359">
            <v>0</v>
          </cell>
        </row>
        <row r="11360">
          <cell r="D11360" t="str">
            <v>Yelm0</v>
          </cell>
          <cell r="E11360">
            <v>0</v>
          </cell>
        </row>
        <row r="11361">
          <cell r="D11361" t="str">
            <v>Yelm0</v>
          </cell>
          <cell r="E11361">
            <v>0</v>
          </cell>
        </row>
        <row r="11362">
          <cell r="D11362" t="str">
            <v>Yelm0</v>
          </cell>
          <cell r="E11362">
            <v>0</v>
          </cell>
        </row>
        <row r="11363">
          <cell r="D11363" t="str">
            <v>Yelm0</v>
          </cell>
          <cell r="E11363">
            <v>0</v>
          </cell>
        </row>
        <row r="11364">
          <cell r="D11364" t="str">
            <v>Yelm0</v>
          </cell>
          <cell r="E11364">
            <v>0</v>
          </cell>
        </row>
        <row r="11365">
          <cell r="D11365" t="str">
            <v>Yelm0</v>
          </cell>
          <cell r="E11365">
            <v>0</v>
          </cell>
        </row>
        <row r="11366">
          <cell r="D11366" t="str">
            <v>Yelm0</v>
          </cell>
          <cell r="E11366">
            <v>0</v>
          </cell>
        </row>
        <row r="11367">
          <cell r="D11367" t="str">
            <v>Yelm0</v>
          </cell>
          <cell r="E11367">
            <v>0</v>
          </cell>
        </row>
        <row r="11368">
          <cell r="D11368" t="str">
            <v>Yelm0</v>
          </cell>
          <cell r="E11368">
            <v>0</v>
          </cell>
        </row>
        <row r="11369">
          <cell r="D11369" t="str">
            <v>Yelm0</v>
          </cell>
          <cell r="E11369">
            <v>0</v>
          </cell>
        </row>
        <row r="11370">
          <cell r="D11370" t="str">
            <v>Yelm0</v>
          </cell>
          <cell r="E11370">
            <v>0</v>
          </cell>
        </row>
        <row r="11371">
          <cell r="D11371" t="str">
            <v>Yelm0</v>
          </cell>
          <cell r="E11371">
            <v>0</v>
          </cell>
        </row>
        <row r="11372">
          <cell r="D11372" t="str">
            <v>Yelm0</v>
          </cell>
          <cell r="E11372">
            <v>0</v>
          </cell>
        </row>
        <row r="11373">
          <cell r="D11373" t="str">
            <v>Yelm0</v>
          </cell>
          <cell r="E11373">
            <v>0</v>
          </cell>
        </row>
        <row r="11374">
          <cell r="D11374" t="str">
            <v>Yelm0</v>
          </cell>
          <cell r="E11374">
            <v>0</v>
          </cell>
        </row>
        <row r="11375">
          <cell r="D11375" t="str">
            <v>Yelm0</v>
          </cell>
          <cell r="E11375">
            <v>0</v>
          </cell>
        </row>
        <row r="11376">
          <cell r="D11376" t="str">
            <v>Yelm0</v>
          </cell>
          <cell r="E11376">
            <v>0</v>
          </cell>
        </row>
        <row r="11377">
          <cell r="D11377" t="str">
            <v>Yelm0</v>
          </cell>
          <cell r="E11377">
            <v>0</v>
          </cell>
        </row>
        <row r="11378">
          <cell r="D11378" t="str">
            <v>Yelm0</v>
          </cell>
          <cell r="E11378">
            <v>0</v>
          </cell>
        </row>
        <row r="11379">
          <cell r="D11379" t="str">
            <v>Yelm0</v>
          </cell>
          <cell r="E11379">
            <v>0</v>
          </cell>
        </row>
        <row r="11380">
          <cell r="D11380" t="str">
            <v>Yelm0</v>
          </cell>
          <cell r="E11380">
            <v>0</v>
          </cell>
        </row>
        <row r="11381">
          <cell r="D11381" t="str">
            <v>Yelm0</v>
          </cell>
          <cell r="E11381">
            <v>0</v>
          </cell>
        </row>
        <row r="11382">
          <cell r="D11382" t="str">
            <v>Yelm0</v>
          </cell>
          <cell r="E11382">
            <v>0</v>
          </cell>
        </row>
        <row r="11383">
          <cell r="D11383" t="str">
            <v>Yelm0</v>
          </cell>
          <cell r="E11383">
            <v>0</v>
          </cell>
        </row>
        <row r="11384">
          <cell r="D11384" t="str">
            <v>Yelm0</v>
          </cell>
          <cell r="E11384">
            <v>0</v>
          </cell>
        </row>
        <row r="11385">
          <cell r="D11385" t="str">
            <v>Yelm0</v>
          </cell>
          <cell r="E11385">
            <v>0</v>
          </cell>
        </row>
        <row r="11386">
          <cell r="D11386" t="str">
            <v>Yelm0</v>
          </cell>
          <cell r="E11386">
            <v>0</v>
          </cell>
        </row>
        <row r="11387">
          <cell r="D11387" t="str">
            <v>Yelm0</v>
          </cell>
          <cell r="E11387">
            <v>0</v>
          </cell>
        </row>
        <row r="11388">
          <cell r="D11388" t="str">
            <v>Yelm0</v>
          </cell>
          <cell r="E11388">
            <v>0</v>
          </cell>
        </row>
        <row r="11389">
          <cell r="D11389" t="str">
            <v>Yelm0</v>
          </cell>
          <cell r="E11389">
            <v>0</v>
          </cell>
        </row>
        <row r="11390">
          <cell r="D11390" t="str">
            <v>Yelm0</v>
          </cell>
          <cell r="E11390">
            <v>0</v>
          </cell>
        </row>
        <row r="11391">
          <cell r="D11391" t="str">
            <v>Yelm0</v>
          </cell>
          <cell r="E11391">
            <v>0</v>
          </cell>
        </row>
        <row r="11392">
          <cell r="D11392" t="str">
            <v>Yelm0</v>
          </cell>
          <cell r="E11392">
            <v>0</v>
          </cell>
        </row>
        <row r="11393">
          <cell r="D11393" t="str">
            <v>Yelm0</v>
          </cell>
          <cell r="E11393">
            <v>0</v>
          </cell>
        </row>
        <row r="11394">
          <cell r="D11394" t="str">
            <v>Yelm0</v>
          </cell>
          <cell r="E11394">
            <v>0</v>
          </cell>
        </row>
        <row r="11395">
          <cell r="D11395" t="str">
            <v>Yelm0</v>
          </cell>
          <cell r="E11395">
            <v>0</v>
          </cell>
        </row>
        <row r="11396">
          <cell r="D11396" t="str">
            <v>Yelm0</v>
          </cell>
          <cell r="E11396">
            <v>0</v>
          </cell>
        </row>
        <row r="11397">
          <cell r="D11397" t="str">
            <v>Yelm0</v>
          </cell>
          <cell r="E11397">
            <v>0</v>
          </cell>
        </row>
        <row r="11398">
          <cell r="D11398" t="str">
            <v>Yelm0</v>
          </cell>
          <cell r="E11398">
            <v>0</v>
          </cell>
        </row>
        <row r="11399">
          <cell r="D11399" t="str">
            <v>Yelm0</v>
          </cell>
          <cell r="E11399">
            <v>0</v>
          </cell>
        </row>
        <row r="11400">
          <cell r="D11400" t="str">
            <v>Yelm0</v>
          </cell>
          <cell r="E11400">
            <v>0</v>
          </cell>
        </row>
        <row r="11401">
          <cell r="D11401" t="str">
            <v>Yelm0</v>
          </cell>
          <cell r="E11401">
            <v>0</v>
          </cell>
        </row>
        <row r="11402">
          <cell r="D11402" t="str">
            <v>Yelm0</v>
          </cell>
          <cell r="E11402">
            <v>0</v>
          </cell>
        </row>
        <row r="11403">
          <cell r="D11403" t="str">
            <v>Yelm0</v>
          </cell>
          <cell r="E11403">
            <v>0</v>
          </cell>
        </row>
        <row r="11404">
          <cell r="D11404" t="str">
            <v>Yelm0</v>
          </cell>
          <cell r="E11404">
            <v>0</v>
          </cell>
        </row>
        <row r="11405">
          <cell r="D11405" t="str">
            <v>Yelm0</v>
          </cell>
          <cell r="E11405">
            <v>0</v>
          </cell>
        </row>
        <row r="11406">
          <cell r="D11406" t="str">
            <v>Yelm0</v>
          </cell>
          <cell r="E11406">
            <v>0</v>
          </cell>
        </row>
        <row r="11407">
          <cell r="D11407" t="str">
            <v>Yelm0</v>
          </cell>
          <cell r="E11407">
            <v>0</v>
          </cell>
        </row>
        <row r="11408">
          <cell r="D11408" t="str">
            <v>Yelm0</v>
          </cell>
          <cell r="E11408">
            <v>0</v>
          </cell>
        </row>
        <row r="11409">
          <cell r="D11409" t="str">
            <v>Yelm0</v>
          </cell>
          <cell r="E11409">
            <v>0</v>
          </cell>
        </row>
        <row r="11410">
          <cell r="D11410" t="str">
            <v>Yelm0</v>
          </cell>
          <cell r="E11410">
            <v>0</v>
          </cell>
        </row>
        <row r="11411">
          <cell r="D11411" t="str">
            <v>Yelm0</v>
          </cell>
          <cell r="E11411">
            <v>0</v>
          </cell>
        </row>
        <row r="11412">
          <cell r="D11412" t="str">
            <v>Yelm0</v>
          </cell>
          <cell r="E11412">
            <v>0</v>
          </cell>
        </row>
        <row r="11413">
          <cell r="D11413" t="str">
            <v>Yelm0</v>
          </cell>
          <cell r="E11413">
            <v>0</v>
          </cell>
        </row>
        <row r="11414">
          <cell r="D11414" t="str">
            <v>Yelm0</v>
          </cell>
          <cell r="E11414">
            <v>0</v>
          </cell>
        </row>
        <row r="11415">
          <cell r="D11415" t="str">
            <v>Yelm0</v>
          </cell>
          <cell r="E11415">
            <v>0</v>
          </cell>
        </row>
        <row r="11416">
          <cell r="D11416" t="str">
            <v>Yelm0</v>
          </cell>
          <cell r="E11416">
            <v>0</v>
          </cell>
        </row>
        <row r="11417">
          <cell r="D11417" t="str">
            <v>Yelm0</v>
          </cell>
          <cell r="E11417">
            <v>0</v>
          </cell>
        </row>
        <row r="11418">
          <cell r="D11418" t="str">
            <v>Yelm0</v>
          </cell>
          <cell r="E11418">
            <v>0</v>
          </cell>
        </row>
        <row r="11419">
          <cell r="D11419" t="str">
            <v>Yelm0</v>
          </cell>
          <cell r="E11419">
            <v>0</v>
          </cell>
        </row>
        <row r="11420">
          <cell r="D11420" t="str">
            <v>Yelm0</v>
          </cell>
          <cell r="E11420">
            <v>0</v>
          </cell>
        </row>
        <row r="11421">
          <cell r="D11421" t="str">
            <v>Yelm0</v>
          </cell>
          <cell r="E11421">
            <v>0</v>
          </cell>
        </row>
        <row r="11422">
          <cell r="D11422" t="str">
            <v>Yelm0</v>
          </cell>
          <cell r="E11422">
            <v>0</v>
          </cell>
        </row>
        <row r="11423">
          <cell r="D11423" t="str">
            <v>Yelm0</v>
          </cell>
          <cell r="E11423">
            <v>0</v>
          </cell>
        </row>
        <row r="11424">
          <cell r="D11424" t="str">
            <v>Yelm0</v>
          </cell>
          <cell r="E11424">
            <v>0</v>
          </cell>
        </row>
        <row r="11425">
          <cell r="D11425" t="str">
            <v>Yelm0</v>
          </cell>
          <cell r="E11425">
            <v>0</v>
          </cell>
        </row>
        <row r="11426">
          <cell r="D11426" t="str">
            <v>Yelm0</v>
          </cell>
          <cell r="E11426">
            <v>0</v>
          </cell>
        </row>
        <row r="11427">
          <cell r="D11427" t="str">
            <v>Yelm0</v>
          </cell>
          <cell r="E11427">
            <v>0</v>
          </cell>
        </row>
        <row r="11428">
          <cell r="D11428" t="str">
            <v>Yelm0</v>
          </cell>
          <cell r="E11428">
            <v>0</v>
          </cell>
        </row>
        <row r="11429">
          <cell r="D11429" t="str">
            <v>Yelm0</v>
          </cell>
          <cell r="E11429">
            <v>0</v>
          </cell>
        </row>
        <row r="11430">
          <cell r="D11430" t="str">
            <v>Yelm0</v>
          </cell>
          <cell r="E11430">
            <v>0</v>
          </cell>
        </row>
        <row r="11431">
          <cell r="D11431" t="str">
            <v>Yelm0</v>
          </cell>
          <cell r="E11431">
            <v>0</v>
          </cell>
        </row>
        <row r="11432">
          <cell r="D11432" t="str">
            <v>Yelm0</v>
          </cell>
          <cell r="E11432">
            <v>0</v>
          </cell>
        </row>
        <row r="11433">
          <cell r="D11433" t="str">
            <v>Yelm0</v>
          </cell>
          <cell r="E11433">
            <v>0</v>
          </cell>
        </row>
        <row r="11434">
          <cell r="D11434" t="str">
            <v>Yelm0</v>
          </cell>
          <cell r="E11434">
            <v>0</v>
          </cell>
        </row>
        <row r="11435">
          <cell r="D11435" t="str">
            <v>Yelm0</v>
          </cell>
          <cell r="E11435">
            <v>0</v>
          </cell>
        </row>
        <row r="11436">
          <cell r="D11436" t="str">
            <v>Yelm0</v>
          </cell>
          <cell r="E11436">
            <v>0</v>
          </cell>
        </row>
        <row r="11437">
          <cell r="D11437" t="str">
            <v>Yelm0</v>
          </cell>
          <cell r="E11437">
            <v>0</v>
          </cell>
        </row>
        <row r="11438">
          <cell r="D11438" t="str">
            <v>Yelm0</v>
          </cell>
          <cell r="E11438">
            <v>0</v>
          </cell>
        </row>
        <row r="11439">
          <cell r="D11439" t="str">
            <v>Yelm0</v>
          </cell>
          <cell r="E11439">
            <v>0</v>
          </cell>
        </row>
        <row r="11440">
          <cell r="D11440" t="str">
            <v>Yelm0</v>
          </cell>
          <cell r="E11440">
            <v>0</v>
          </cell>
        </row>
        <row r="11441">
          <cell r="D11441" t="str">
            <v>Yelm0</v>
          </cell>
          <cell r="E11441">
            <v>0</v>
          </cell>
        </row>
        <row r="11442">
          <cell r="D11442" t="str">
            <v>Yelm0</v>
          </cell>
          <cell r="E11442">
            <v>0</v>
          </cell>
        </row>
        <row r="11443">
          <cell r="D11443" t="str">
            <v>Yelm0</v>
          </cell>
          <cell r="E11443">
            <v>0</v>
          </cell>
        </row>
        <row r="11444">
          <cell r="D11444" t="str">
            <v>Yelm0</v>
          </cell>
          <cell r="E11444">
            <v>0</v>
          </cell>
        </row>
        <row r="11445">
          <cell r="D11445" t="str">
            <v>Yelm0</v>
          </cell>
          <cell r="E11445">
            <v>0</v>
          </cell>
        </row>
        <row r="11446">
          <cell r="D11446" t="str">
            <v>Yelm0</v>
          </cell>
          <cell r="E11446">
            <v>0</v>
          </cell>
        </row>
        <row r="11447">
          <cell r="D11447" t="str">
            <v>Yelm0</v>
          </cell>
          <cell r="E11447">
            <v>0</v>
          </cell>
        </row>
        <row r="11448">
          <cell r="D11448" t="str">
            <v>Yelm0</v>
          </cell>
          <cell r="E11448">
            <v>0</v>
          </cell>
        </row>
        <row r="11449">
          <cell r="D11449" t="str">
            <v>Yelm0</v>
          </cell>
          <cell r="E11449">
            <v>0</v>
          </cell>
        </row>
        <row r="11450">
          <cell r="D11450" t="str">
            <v>Yelm0</v>
          </cell>
          <cell r="E11450">
            <v>0</v>
          </cell>
        </row>
        <row r="11451">
          <cell r="D11451" t="str">
            <v>Yelm0</v>
          </cell>
          <cell r="E11451">
            <v>0</v>
          </cell>
        </row>
        <row r="11452">
          <cell r="D11452" t="str">
            <v>Yelm0</v>
          </cell>
          <cell r="E11452">
            <v>0</v>
          </cell>
        </row>
        <row r="11453">
          <cell r="D11453" t="str">
            <v>Yelm0</v>
          </cell>
          <cell r="E11453">
            <v>0</v>
          </cell>
        </row>
        <row r="11454">
          <cell r="D11454" t="str">
            <v>Yelm0</v>
          </cell>
          <cell r="E11454">
            <v>0</v>
          </cell>
        </row>
        <row r="11455">
          <cell r="D11455" t="str">
            <v>Yelm0</v>
          </cell>
          <cell r="E11455">
            <v>0</v>
          </cell>
        </row>
        <row r="11456">
          <cell r="D11456" t="str">
            <v>Yelm0</v>
          </cell>
          <cell r="E11456">
            <v>0</v>
          </cell>
        </row>
        <row r="11457">
          <cell r="D11457" t="str">
            <v>Yelm0</v>
          </cell>
          <cell r="E11457">
            <v>0</v>
          </cell>
        </row>
        <row r="11458">
          <cell r="D11458" t="str">
            <v>Yelm0</v>
          </cell>
          <cell r="E11458">
            <v>0</v>
          </cell>
        </row>
        <row r="11459">
          <cell r="D11459" t="str">
            <v>Yelm0</v>
          </cell>
          <cell r="E11459">
            <v>0</v>
          </cell>
        </row>
        <row r="11460">
          <cell r="D11460" t="str">
            <v>Yelm0</v>
          </cell>
          <cell r="E11460">
            <v>0</v>
          </cell>
        </row>
        <row r="11461">
          <cell r="D11461" t="str">
            <v>Yelm0</v>
          </cell>
          <cell r="E11461">
            <v>0</v>
          </cell>
        </row>
        <row r="11462">
          <cell r="D11462" t="str">
            <v>Yelm0</v>
          </cell>
          <cell r="E11462">
            <v>0</v>
          </cell>
        </row>
        <row r="11463">
          <cell r="D11463" t="str">
            <v>Yelm0</v>
          </cell>
          <cell r="E11463">
            <v>0</v>
          </cell>
        </row>
        <row r="11464">
          <cell r="D11464" t="str">
            <v>Yelm0</v>
          </cell>
          <cell r="E11464">
            <v>0</v>
          </cell>
        </row>
        <row r="11465">
          <cell r="D11465" t="str">
            <v>Yelm0</v>
          </cell>
          <cell r="E11465">
            <v>0</v>
          </cell>
        </row>
        <row r="11466">
          <cell r="D11466" t="str">
            <v>Yelm0</v>
          </cell>
          <cell r="E11466">
            <v>0</v>
          </cell>
        </row>
        <row r="11467">
          <cell r="D11467" t="str">
            <v>Yelm0</v>
          </cell>
          <cell r="E11467">
            <v>0</v>
          </cell>
        </row>
        <row r="11468">
          <cell r="D11468" t="str">
            <v>Yelm0</v>
          </cell>
          <cell r="E11468">
            <v>0</v>
          </cell>
        </row>
        <row r="11469">
          <cell r="D11469" t="str">
            <v>Yelm0</v>
          </cell>
          <cell r="E11469">
            <v>0</v>
          </cell>
        </row>
        <row r="11470">
          <cell r="D11470" t="str">
            <v>Yelm0</v>
          </cell>
          <cell r="E11470">
            <v>0</v>
          </cell>
        </row>
        <row r="11471">
          <cell r="D11471" t="str">
            <v>Yelm0</v>
          </cell>
          <cell r="E11471">
            <v>0</v>
          </cell>
        </row>
        <row r="11472">
          <cell r="D11472" t="str">
            <v>Yelm0</v>
          </cell>
          <cell r="E11472">
            <v>0</v>
          </cell>
        </row>
        <row r="11473">
          <cell r="D11473" t="str">
            <v>Yelm0</v>
          </cell>
          <cell r="E11473">
            <v>0</v>
          </cell>
        </row>
        <row r="11474">
          <cell r="D11474" t="str">
            <v>Yelm0</v>
          </cell>
          <cell r="E11474">
            <v>0</v>
          </cell>
        </row>
        <row r="11475">
          <cell r="D11475" t="str">
            <v>Yelm0</v>
          </cell>
          <cell r="E11475">
            <v>0</v>
          </cell>
        </row>
        <row r="11476">
          <cell r="D11476" t="str">
            <v>Yelm0</v>
          </cell>
          <cell r="E11476">
            <v>0</v>
          </cell>
        </row>
        <row r="11477">
          <cell r="D11477" t="str">
            <v>Yelm0</v>
          </cell>
          <cell r="E11477">
            <v>0</v>
          </cell>
        </row>
        <row r="11478">
          <cell r="D11478" t="str">
            <v>Yelm0</v>
          </cell>
          <cell r="E11478">
            <v>0</v>
          </cell>
        </row>
        <row r="11479">
          <cell r="D11479" t="str">
            <v>Yelm0</v>
          </cell>
          <cell r="E11479">
            <v>0</v>
          </cell>
        </row>
        <row r="11480">
          <cell r="D11480" t="str">
            <v>Yelm0</v>
          </cell>
          <cell r="E11480">
            <v>0</v>
          </cell>
        </row>
        <row r="11481">
          <cell r="D11481" t="str">
            <v>Yelm0</v>
          </cell>
          <cell r="E11481">
            <v>0</v>
          </cell>
        </row>
        <row r="11482">
          <cell r="D11482" t="str">
            <v>Yelm0</v>
          </cell>
          <cell r="E11482">
            <v>0</v>
          </cell>
        </row>
        <row r="11483">
          <cell r="D11483" t="str">
            <v>Yelm0</v>
          </cell>
          <cell r="E11483">
            <v>0</v>
          </cell>
        </row>
        <row r="11484">
          <cell r="D11484" t="str">
            <v>Yelm0</v>
          </cell>
          <cell r="E11484">
            <v>0</v>
          </cell>
        </row>
        <row r="11485">
          <cell r="D11485" t="str">
            <v>Yelm0</v>
          </cell>
          <cell r="E11485">
            <v>0</v>
          </cell>
        </row>
        <row r="11486">
          <cell r="D11486" t="str">
            <v>Yelm0</v>
          </cell>
          <cell r="E11486">
            <v>0</v>
          </cell>
        </row>
        <row r="11487">
          <cell r="D11487" t="str">
            <v>Yelm0</v>
          </cell>
          <cell r="E11487">
            <v>0</v>
          </cell>
        </row>
        <row r="11488">
          <cell r="D11488" t="str">
            <v>Yelm0</v>
          </cell>
          <cell r="E11488">
            <v>0</v>
          </cell>
        </row>
        <row r="11489">
          <cell r="D11489" t="str">
            <v>Yelm0</v>
          </cell>
          <cell r="E11489">
            <v>0</v>
          </cell>
        </row>
        <row r="11490">
          <cell r="D11490" t="str">
            <v>Yelm0</v>
          </cell>
          <cell r="E11490">
            <v>0</v>
          </cell>
        </row>
        <row r="11491">
          <cell r="D11491" t="str">
            <v>Yelm0</v>
          </cell>
          <cell r="E11491">
            <v>0</v>
          </cell>
        </row>
        <row r="11492">
          <cell r="D11492" t="str">
            <v>Yelm0</v>
          </cell>
          <cell r="E11492">
            <v>0</v>
          </cell>
        </row>
        <row r="11493">
          <cell r="D11493" t="str">
            <v>Yelm0</v>
          </cell>
          <cell r="E11493">
            <v>0</v>
          </cell>
        </row>
        <row r="11494">
          <cell r="D11494" t="str">
            <v>Yelm0</v>
          </cell>
          <cell r="E11494">
            <v>0</v>
          </cell>
        </row>
        <row r="11495">
          <cell r="D11495" t="str">
            <v>Yelm0</v>
          </cell>
          <cell r="E11495">
            <v>0</v>
          </cell>
        </row>
        <row r="11496">
          <cell r="D11496" t="str">
            <v>Yelm0</v>
          </cell>
          <cell r="E11496">
            <v>0</v>
          </cell>
        </row>
        <row r="11497">
          <cell r="D11497" t="str">
            <v>Yelm0</v>
          </cell>
          <cell r="E11497">
            <v>0</v>
          </cell>
        </row>
        <row r="11498">
          <cell r="D11498" t="str">
            <v>Yelm0</v>
          </cell>
          <cell r="E11498">
            <v>0</v>
          </cell>
        </row>
        <row r="11499">
          <cell r="D11499" t="str">
            <v>Yelm0</v>
          </cell>
          <cell r="E11499">
            <v>0</v>
          </cell>
        </row>
        <row r="11500">
          <cell r="D11500" t="str">
            <v>Yelm0</v>
          </cell>
          <cell r="E11500">
            <v>0</v>
          </cell>
        </row>
        <row r="11501">
          <cell r="D11501" t="str">
            <v>Yelm0</v>
          </cell>
          <cell r="E11501">
            <v>0</v>
          </cell>
        </row>
        <row r="11502">
          <cell r="D11502" t="str">
            <v>Yelm0</v>
          </cell>
          <cell r="E11502">
            <v>0</v>
          </cell>
        </row>
        <row r="11503">
          <cell r="D11503" t="str">
            <v>Yelm0</v>
          </cell>
          <cell r="E11503">
            <v>0</v>
          </cell>
        </row>
        <row r="11504">
          <cell r="D11504" t="str">
            <v>Yelm0</v>
          </cell>
          <cell r="E11504">
            <v>0</v>
          </cell>
        </row>
        <row r="11505">
          <cell r="D11505" t="str">
            <v>Yelm0</v>
          </cell>
          <cell r="E11505">
            <v>0</v>
          </cell>
        </row>
        <row r="11506">
          <cell r="D11506" t="str">
            <v>Yelm0</v>
          </cell>
          <cell r="E11506">
            <v>0</v>
          </cell>
        </row>
        <row r="11507">
          <cell r="D11507" t="str">
            <v>Yelm0</v>
          </cell>
          <cell r="E11507">
            <v>0</v>
          </cell>
        </row>
        <row r="11508">
          <cell r="D11508" t="str">
            <v>Yelm0</v>
          </cell>
          <cell r="E11508">
            <v>0</v>
          </cell>
        </row>
        <row r="11509">
          <cell r="D11509" t="str">
            <v>Yelm0</v>
          </cell>
          <cell r="E11509">
            <v>0</v>
          </cell>
        </row>
        <row r="11510">
          <cell r="D11510" t="str">
            <v>Yelm0</v>
          </cell>
          <cell r="E11510">
            <v>0</v>
          </cell>
        </row>
        <row r="11511">
          <cell r="D11511" t="str">
            <v>Yelm0</v>
          </cell>
          <cell r="E11511">
            <v>0</v>
          </cell>
        </row>
        <row r="11512">
          <cell r="D11512" t="str">
            <v>Yelm0</v>
          </cell>
          <cell r="E11512">
            <v>0</v>
          </cell>
        </row>
        <row r="11513">
          <cell r="D11513" t="str">
            <v>Yelm0</v>
          </cell>
          <cell r="E11513">
            <v>0</v>
          </cell>
        </row>
        <row r="11514">
          <cell r="D11514" t="str">
            <v>Yelm0</v>
          </cell>
          <cell r="E11514">
            <v>0</v>
          </cell>
        </row>
        <row r="11515">
          <cell r="D11515" t="str">
            <v>Yelm0</v>
          </cell>
          <cell r="E11515">
            <v>0</v>
          </cell>
        </row>
        <row r="11516">
          <cell r="D11516" t="str">
            <v>Yelm0</v>
          </cell>
          <cell r="E11516">
            <v>0</v>
          </cell>
        </row>
        <row r="11517">
          <cell r="D11517" t="str">
            <v>Yelm0</v>
          </cell>
          <cell r="E11517">
            <v>0</v>
          </cell>
        </row>
        <row r="11518">
          <cell r="D11518" t="str">
            <v>Yelm0</v>
          </cell>
          <cell r="E11518">
            <v>0</v>
          </cell>
        </row>
        <row r="11519">
          <cell r="D11519" t="str">
            <v>Yelm0</v>
          </cell>
          <cell r="E11519">
            <v>0</v>
          </cell>
        </row>
        <row r="11520">
          <cell r="D11520" t="str">
            <v>Yelm0</v>
          </cell>
          <cell r="E11520">
            <v>0</v>
          </cell>
        </row>
        <row r="11521">
          <cell r="D11521" t="str">
            <v>Yelm0</v>
          </cell>
          <cell r="E11521">
            <v>0</v>
          </cell>
        </row>
        <row r="11522">
          <cell r="D11522" t="str">
            <v>Yelm0</v>
          </cell>
          <cell r="E11522">
            <v>0</v>
          </cell>
        </row>
        <row r="11523">
          <cell r="D11523" t="str">
            <v>Yelm0</v>
          </cell>
          <cell r="E11523">
            <v>0</v>
          </cell>
        </row>
        <row r="11524">
          <cell r="D11524" t="str">
            <v>Yelm0</v>
          </cell>
          <cell r="E11524">
            <v>0</v>
          </cell>
        </row>
        <row r="11525">
          <cell r="D11525" t="str">
            <v>Yelm0</v>
          </cell>
          <cell r="E11525">
            <v>0</v>
          </cell>
        </row>
        <row r="11526">
          <cell r="D11526" t="str">
            <v>Yelm0</v>
          </cell>
          <cell r="E11526">
            <v>0</v>
          </cell>
        </row>
        <row r="11527">
          <cell r="D11527" t="str">
            <v>Yelm0</v>
          </cell>
          <cell r="E11527">
            <v>0</v>
          </cell>
        </row>
        <row r="11528">
          <cell r="D11528" t="str">
            <v>Yelm0</v>
          </cell>
          <cell r="E11528">
            <v>0</v>
          </cell>
        </row>
        <row r="11529">
          <cell r="D11529" t="str">
            <v>Yelm0</v>
          </cell>
          <cell r="E11529">
            <v>0</v>
          </cell>
        </row>
        <row r="11530">
          <cell r="D11530" t="str">
            <v>Yelm0</v>
          </cell>
          <cell r="E11530">
            <v>0</v>
          </cell>
        </row>
        <row r="11531">
          <cell r="D11531" t="str">
            <v>Yelm0</v>
          </cell>
          <cell r="E11531">
            <v>0</v>
          </cell>
        </row>
        <row r="11532">
          <cell r="D11532" t="str">
            <v>Yelm0</v>
          </cell>
          <cell r="E11532">
            <v>0</v>
          </cell>
        </row>
        <row r="11533">
          <cell r="D11533" t="str">
            <v>Yelm0</v>
          </cell>
          <cell r="E11533">
            <v>0</v>
          </cell>
        </row>
        <row r="11534">
          <cell r="D11534" t="str">
            <v>Yelm0</v>
          </cell>
          <cell r="E11534">
            <v>0</v>
          </cell>
        </row>
        <row r="11535">
          <cell r="D11535" t="str">
            <v>Yelm0</v>
          </cell>
          <cell r="E11535">
            <v>0</v>
          </cell>
        </row>
        <row r="11536">
          <cell r="D11536" t="str">
            <v>Yelm0</v>
          </cell>
          <cell r="E11536">
            <v>0</v>
          </cell>
        </row>
        <row r="11537">
          <cell r="D11537" t="str">
            <v>Yelm0</v>
          </cell>
          <cell r="E11537">
            <v>0</v>
          </cell>
        </row>
        <row r="11538">
          <cell r="D11538" t="str">
            <v>Yelm0</v>
          </cell>
          <cell r="E11538">
            <v>0</v>
          </cell>
        </row>
        <row r="11539">
          <cell r="D11539" t="str">
            <v>Yelm0</v>
          </cell>
          <cell r="E11539">
            <v>0</v>
          </cell>
        </row>
        <row r="11540">
          <cell r="D11540" t="str">
            <v>Yelm0</v>
          </cell>
          <cell r="E11540">
            <v>0</v>
          </cell>
        </row>
        <row r="11541">
          <cell r="D11541" t="str">
            <v>Yelm0</v>
          </cell>
          <cell r="E11541">
            <v>0</v>
          </cell>
        </row>
        <row r="11542">
          <cell r="D11542" t="str">
            <v>Yelm0</v>
          </cell>
          <cell r="E11542">
            <v>0</v>
          </cell>
        </row>
        <row r="11543">
          <cell r="D11543" t="str">
            <v>Yelm0</v>
          </cell>
          <cell r="E11543">
            <v>0</v>
          </cell>
        </row>
        <row r="11544">
          <cell r="D11544" t="str">
            <v>Yelm0</v>
          </cell>
          <cell r="E11544">
            <v>0</v>
          </cell>
        </row>
        <row r="11545">
          <cell r="D11545" t="str">
            <v>Yelm0</v>
          </cell>
          <cell r="E11545">
            <v>0</v>
          </cell>
        </row>
        <row r="11546">
          <cell r="D11546" t="str">
            <v>Yelm0</v>
          </cell>
          <cell r="E11546">
            <v>0</v>
          </cell>
        </row>
        <row r="11547">
          <cell r="D11547" t="str">
            <v>Yelm0</v>
          </cell>
          <cell r="E11547">
            <v>0</v>
          </cell>
        </row>
        <row r="11548">
          <cell r="D11548" t="str">
            <v>Yelm0</v>
          </cell>
          <cell r="E11548">
            <v>0</v>
          </cell>
        </row>
        <row r="11549">
          <cell r="D11549" t="str">
            <v>Yelm0</v>
          </cell>
          <cell r="E11549">
            <v>0</v>
          </cell>
        </row>
        <row r="11550">
          <cell r="D11550" t="str">
            <v>Yelm0</v>
          </cell>
          <cell r="E11550">
            <v>0</v>
          </cell>
        </row>
        <row r="11551">
          <cell r="D11551" t="str">
            <v>Yelm0</v>
          </cell>
          <cell r="E11551">
            <v>0</v>
          </cell>
        </row>
        <row r="11552">
          <cell r="D11552" t="str">
            <v>Yelm0</v>
          </cell>
          <cell r="E11552">
            <v>0</v>
          </cell>
        </row>
        <row r="11553">
          <cell r="D11553" t="str">
            <v>Yelm0</v>
          </cell>
          <cell r="E11553">
            <v>0</v>
          </cell>
        </row>
        <row r="11554">
          <cell r="D11554" t="str">
            <v>Yelm0</v>
          </cell>
          <cell r="E11554">
            <v>0</v>
          </cell>
        </row>
        <row r="11555">
          <cell r="D11555" t="str">
            <v>Yelm0</v>
          </cell>
          <cell r="E11555">
            <v>0</v>
          </cell>
        </row>
        <row r="11556">
          <cell r="D11556" t="str">
            <v>Yelm0</v>
          </cell>
          <cell r="E11556">
            <v>0</v>
          </cell>
        </row>
        <row r="11557">
          <cell r="D11557" t="str">
            <v>Yelm0</v>
          </cell>
          <cell r="E11557">
            <v>0</v>
          </cell>
        </row>
        <row r="11558">
          <cell r="D11558" t="str">
            <v>Yelm0</v>
          </cell>
          <cell r="E11558">
            <v>0</v>
          </cell>
        </row>
        <row r="11559">
          <cell r="D11559" t="str">
            <v>Yelm0</v>
          </cell>
          <cell r="E11559">
            <v>0</v>
          </cell>
        </row>
        <row r="11560">
          <cell r="D11560" t="str">
            <v>Yelm0</v>
          </cell>
          <cell r="E11560">
            <v>0</v>
          </cell>
        </row>
        <row r="11561">
          <cell r="D11561" t="str">
            <v>Yelm0</v>
          </cell>
          <cell r="E11561">
            <v>0</v>
          </cell>
        </row>
        <row r="11562">
          <cell r="D11562" t="str">
            <v>Yelm0</v>
          </cell>
          <cell r="E11562">
            <v>0</v>
          </cell>
        </row>
        <row r="11563">
          <cell r="D11563" t="str">
            <v>Yelm0</v>
          </cell>
          <cell r="E11563">
            <v>0</v>
          </cell>
        </row>
        <row r="11564">
          <cell r="D11564" t="str">
            <v>Yelm0</v>
          </cell>
          <cell r="E11564">
            <v>0</v>
          </cell>
        </row>
        <row r="11565">
          <cell r="D11565" t="str">
            <v>Yelm0</v>
          </cell>
          <cell r="E11565">
            <v>0</v>
          </cell>
        </row>
        <row r="11566">
          <cell r="D11566" t="str">
            <v>Yelm0</v>
          </cell>
          <cell r="E11566">
            <v>0</v>
          </cell>
        </row>
        <row r="11567">
          <cell r="D11567" t="str">
            <v>Yelm0</v>
          </cell>
          <cell r="E11567">
            <v>0</v>
          </cell>
        </row>
        <row r="11568">
          <cell r="D11568" t="str">
            <v>Yelm0</v>
          </cell>
          <cell r="E11568">
            <v>0</v>
          </cell>
        </row>
        <row r="11569">
          <cell r="D11569" t="str">
            <v>Yelm0</v>
          </cell>
          <cell r="E11569">
            <v>0</v>
          </cell>
        </row>
        <row r="11570">
          <cell r="D11570" t="str">
            <v>Yelm0</v>
          </cell>
          <cell r="E11570">
            <v>0</v>
          </cell>
        </row>
        <row r="11571">
          <cell r="D11571" t="str">
            <v>Yelm0</v>
          </cell>
          <cell r="E11571">
            <v>0</v>
          </cell>
        </row>
        <row r="11572">
          <cell r="D11572" t="str">
            <v>Yelm0</v>
          </cell>
          <cell r="E11572">
            <v>0</v>
          </cell>
        </row>
        <row r="11573">
          <cell r="D11573" t="str">
            <v>Yelm0</v>
          </cell>
          <cell r="E11573">
            <v>0</v>
          </cell>
        </row>
        <row r="11574">
          <cell r="D11574" t="str">
            <v>Yelm0</v>
          </cell>
          <cell r="E11574">
            <v>0</v>
          </cell>
        </row>
        <row r="11575">
          <cell r="D11575" t="str">
            <v>Yelm0</v>
          </cell>
          <cell r="E11575">
            <v>0</v>
          </cell>
        </row>
        <row r="11576">
          <cell r="D11576" t="str">
            <v>Yelm0</v>
          </cell>
          <cell r="E11576">
            <v>0</v>
          </cell>
        </row>
        <row r="11577">
          <cell r="D11577" t="str">
            <v>Yelm0</v>
          </cell>
          <cell r="E11577">
            <v>0</v>
          </cell>
        </row>
        <row r="11578">
          <cell r="D11578" t="str">
            <v>Yelm0</v>
          </cell>
          <cell r="E11578">
            <v>0</v>
          </cell>
        </row>
        <row r="11579">
          <cell r="D11579" t="str">
            <v>Yelm0</v>
          </cell>
          <cell r="E11579">
            <v>0</v>
          </cell>
        </row>
        <row r="11580">
          <cell r="D11580" t="str">
            <v>Yelm0</v>
          </cell>
          <cell r="E11580">
            <v>0</v>
          </cell>
        </row>
        <row r="11581">
          <cell r="D11581" t="str">
            <v>Yelm0</v>
          </cell>
          <cell r="E11581">
            <v>0</v>
          </cell>
        </row>
        <row r="11582">
          <cell r="D11582" t="str">
            <v>Yelm0</v>
          </cell>
          <cell r="E11582">
            <v>0</v>
          </cell>
        </row>
        <row r="11583">
          <cell r="D11583" t="str">
            <v>Yelm0</v>
          </cell>
          <cell r="E11583">
            <v>0</v>
          </cell>
        </row>
        <row r="11584">
          <cell r="D11584" t="str">
            <v>Yelm0</v>
          </cell>
          <cell r="E11584">
            <v>0</v>
          </cell>
        </row>
        <row r="11585">
          <cell r="D11585" t="str">
            <v>Yelm0</v>
          </cell>
          <cell r="E11585">
            <v>0</v>
          </cell>
        </row>
        <row r="11586">
          <cell r="D11586" t="str">
            <v>Yelm0</v>
          </cell>
          <cell r="E11586">
            <v>0</v>
          </cell>
        </row>
        <row r="11587">
          <cell r="D11587" t="str">
            <v>Yelm0</v>
          </cell>
          <cell r="E11587">
            <v>0</v>
          </cell>
        </row>
        <row r="11588">
          <cell r="D11588" t="str">
            <v>Yelm0</v>
          </cell>
          <cell r="E11588">
            <v>0</v>
          </cell>
        </row>
        <row r="11589">
          <cell r="D11589" t="str">
            <v>Yelm0</v>
          </cell>
          <cell r="E11589">
            <v>0</v>
          </cell>
        </row>
        <row r="11590">
          <cell r="D11590" t="str">
            <v>Yelm0</v>
          </cell>
          <cell r="E11590">
            <v>0</v>
          </cell>
        </row>
        <row r="11591">
          <cell r="D11591" t="str">
            <v>Yelm0</v>
          </cell>
          <cell r="E11591">
            <v>0</v>
          </cell>
        </row>
        <row r="11592">
          <cell r="D11592" t="str">
            <v>Yelm0</v>
          </cell>
          <cell r="E11592">
            <v>0</v>
          </cell>
        </row>
        <row r="11593">
          <cell r="D11593" t="str">
            <v>Yelm0</v>
          </cell>
          <cell r="E11593">
            <v>0</v>
          </cell>
        </row>
        <row r="11594">
          <cell r="D11594" t="str">
            <v>Yelm0</v>
          </cell>
          <cell r="E11594">
            <v>0</v>
          </cell>
        </row>
        <row r="11595">
          <cell r="D11595" t="str">
            <v>Yelm0</v>
          </cell>
          <cell r="E11595">
            <v>0</v>
          </cell>
        </row>
        <row r="11596">
          <cell r="D11596" t="str">
            <v>Yelm0</v>
          </cell>
          <cell r="E11596">
            <v>0</v>
          </cell>
        </row>
        <row r="11597">
          <cell r="D11597" t="str">
            <v>Yelm0</v>
          </cell>
          <cell r="E11597">
            <v>0</v>
          </cell>
        </row>
        <row r="11598">
          <cell r="D11598" t="str">
            <v>Yelm0</v>
          </cell>
          <cell r="E11598">
            <v>0</v>
          </cell>
        </row>
        <row r="11599">
          <cell r="D11599" t="str">
            <v>Yelm0</v>
          </cell>
          <cell r="E11599">
            <v>0</v>
          </cell>
        </row>
        <row r="11600">
          <cell r="D11600" t="str">
            <v>Yelm0</v>
          </cell>
          <cell r="E11600">
            <v>0</v>
          </cell>
        </row>
        <row r="11601">
          <cell r="D11601" t="str">
            <v>Yelm0</v>
          </cell>
          <cell r="E11601">
            <v>0</v>
          </cell>
        </row>
        <row r="11602">
          <cell r="D11602" t="str">
            <v>Yelm0</v>
          </cell>
          <cell r="E11602">
            <v>0</v>
          </cell>
        </row>
        <row r="11603">
          <cell r="D11603" t="str">
            <v>Yelm0</v>
          </cell>
          <cell r="E11603">
            <v>0</v>
          </cell>
        </row>
        <row r="11604">
          <cell r="D11604" t="str">
            <v>Yelm0</v>
          </cell>
          <cell r="E11604">
            <v>0</v>
          </cell>
        </row>
        <row r="11605">
          <cell r="D11605" t="str">
            <v>Yelm0</v>
          </cell>
          <cell r="E11605">
            <v>0</v>
          </cell>
        </row>
        <row r="11606">
          <cell r="D11606" t="str">
            <v>Yelm0</v>
          </cell>
          <cell r="E11606">
            <v>0</v>
          </cell>
        </row>
        <row r="11607">
          <cell r="D11607" t="str">
            <v>Yelm0</v>
          </cell>
          <cell r="E11607">
            <v>0</v>
          </cell>
        </row>
        <row r="11608">
          <cell r="D11608" t="str">
            <v>Yelm0</v>
          </cell>
          <cell r="E11608">
            <v>0</v>
          </cell>
        </row>
        <row r="11609">
          <cell r="D11609" t="str">
            <v>Yelm0</v>
          </cell>
          <cell r="E11609">
            <v>0</v>
          </cell>
        </row>
        <row r="11610">
          <cell r="D11610" t="str">
            <v>Yelm0</v>
          </cell>
          <cell r="E11610">
            <v>0</v>
          </cell>
        </row>
        <row r="11611">
          <cell r="D11611" t="str">
            <v>Yelm0</v>
          </cell>
          <cell r="E11611">
            <v>0</v>
          </cell>
        </row>
        <row r="11612">
          <cell r="D11612" t="str">
            <v>Yelm0</v>
          </cell>
          <cell r="E11612">
            <v>0</v>
          </cell>
        </row>
        <row r="11613">
          <cell r="D11613" t="str">
            <v>Yelm0</v>
          </cell>
          <cell r="E11613">
            <v>0</v>
          </cell>
        </row>
        <row r="11614">
          <cell r="D11614" t="str">
            <v>Yelm0</v>
          </cell>
          <cell r="E11614">
            <v>0</v>
          </cell>
        </row>
        <row r="11615">
          <cell r="D11615" t="str">
            <v>Yelm0</v>
          </cell>
          <cell r="E11615">
            <v>0</v>
          </cell>
        </row>
        <row r="11616">
          <cell r="D11616" t="str">
            <v>Yelm0</v>
          </cell>
          <cell r="E11616">
            <v>0</v>
          </cell>
        </row>
        <row r="11617">
          <cell r="D11617" t="str">
            <v>Yelm0</v>
          </cell>
          <cell r="E11617">
            <v>0</v>
          </cell>
        </row>
        <row r="11618">
          <cell r="D11618" t="str">
            <v>Yelm0</v>
          </cell>
          <cell r="E11618">
            <v>0</v>
          </cell>
        </row>
        <row r="11619">
          <cell r="D11619" t="str">
            <v>Yelm0</v>
          </cell>
          <cell r="E11619">
            <v>0</v>
          </cell>
        </row>
        <row r="11620">
          <cell r="D11620" t="str">
            <v>Yelm0</v>
          </cell>
          <cell r="E11620">
            <v>0</v>
          </cell>
        </row>
        <row r="11621">
          <cell r="D11621" t="str">
            <v>Yelm0</v>
          </cell>
          <cell r="E11621">
            <v>0</v>
          </cell>
        </row>
        <row r="11622">
          <cell r="D11622" t="str">
            <v>Yelm0</v>
          </cell>
          <cell r="E11622">
            <v>0</v>
          </cell>
        </row>
        <row r="11623">
          <cell r="D11623" t="str">
            <v>Yelm0</v>
          </cell>
          <cell r="E11623">
            <v>0</v>
          </cell>
        </row>
        <row r="11624">
          <cell r="D11624" t="str">
            <v>Yelm0</v>
          </cell>
          <cell r="E11624">
            <v>0</v>
          </cell>
        </row>
        <row r="11625">
          <cell r="D11625" t="str">
            <v>Yelm0</v>
          </cell>
          <cell r="E11625">
            <v>0</v>
          </cell>
        </row>
        <row r="11626">
          <cell r="D11626" t="str">
            <v>Yelm0</v>
          </cell>
          <cell r="E11626">
            <v>0</v>
          </cell>
        </row>
        <row r="11627">
          <cell r="D11627" t="str">
            <v>Yelm0</v>
          </cell>
          <cell r="E11627">
            <v>0</v>
          </cell>
        </row>
        <row r="11628">
          <cell r="D11628" t="str">
            <v>Yelm0</v>
          </cell>
          <cell r="E11628">
            <v>0</v>
          </cell>
        </row>
        <row r="11629">
          <cell r="D11629" t="str">
            <v>Yelm0</v>
          </cell>
          <cell r="E11629">
            <v>0</v>
          </cell>
        </row>
        <row r="11630">
          <cell r="D11630" t="str">
            <v>Yelm0</v>
          </cell>
          <cell r="E11630">
            <v>0</v>
          </cell>
        </row>
        <row r="11631">
          <cell r="D11631" t="str">
            <v>Yelm0</v>
          </cell>
          <cell r="E11631">
            <v>0</v>
          </cell>
        </row>
        <row r="11632">
          <cell r="D11632" t="str">
            <v>Yelm0</v>
          </cell>
          <cell r="E11632">
            <v>0</v>
          </cell>
        </row>
        <row r="11633">
          <cell r="D11633" t="str">
            <v>Yelm0</v>
          </cell>
          <cell r="E11633">
            <v>0</v>
          </cell>
        </row>
        <row r="11634">
          <cell r="D11634" t="str">
            <v>Yelm0</v>
          </cell>
          <cell r="E11634">
            <v>0</v>
          </cell>
        </row>
        <row r="11635">
          <cell r="D11635" t="str">
            <v>Yelm0</v>
          </cell>
          <cell r="E11635">
            <v>0</v>
          </cell>
        </row>
        <row r="11636">
          <cell r="D11636" t="str">
            <v>Yelm0</v>
          </cell>
          <cell r="E11636">
            <v>0</v>
          </cell>
        </row>
        <row r="11637">
          <cell r="D11637" t="str">
            <v>Yelm0</v>
          </cell>
          <cell r="E11637">
            <v>0</v>
          </cell>
        </row>
        <row r="11638">
          <cell r="D11638" t="str">
            <v>Yelm0</v>
          </cell>
          <cell r="E11638">
            <v>0</v>
          </cell>
        </row>
        <row r="11639">
          <cell r="D11639" t="str">
            <v>Yelm0</v>
          </cell>
          <cell r="E11639">
            <v>0</v>
          </cell>
        </row>
        <row r="11640">
          <cell r="D11640" t="str">
            <v>Yelm0</v>
          </cell>
          <cell r="E11640">
            <v>0</v>
          </cell>
        </row>
        <row r="11641">
          <cell r="D11641" t="str">
            <v>Yelm0</v>
          </cell>
          <cell r="E11641">
            <v>0</v>
          </cell>
        </row>
        <row r="11642">
          <cell r="D11642" t="str">
            <v>Yelm0</v>
          </cell>
          <cell r="E11642">
            <v>0</v>
          </cell>
        </row>
        <row r="11643">
          <cell r="D11643" t="str">
            <v>Yelm0</v>
          </cell>
          <cell r="E11643">
            <v>0</v>
          </cell>
        </row>
        <row r="11644">
          <cell r="D11644" t="str">
            <v>Yelm0</v>
          </cell>
          <cell r="E11644">
            <v>0</v>
          </cell>
        </row>
        <row r="11645">
          <cell r="D11645" t="str">
            <v>Yelm0</v>
          </cell>
          <cell r="E11645">
            <v>0</v>
          </cell>
        </row>
        <row r="11646">
          <cell r="D11646" t="str">
            <v>Yelm0</v>
          </cell>
          <cell r="E11646">
            <v>0</v>
          </cell>
        </row>
        <row r="11647">
          <cell r="D11647" t="str">
            <v>Yelm0</v>
          </cell>
          <cell r="E11647">
            <v>0</v>
          </cell>
        </row>
        <row r="11648">
          <cell r="D11648" t="str">
            <v>Yelm0</v>
          </cell>
          <cell r="E11648">
            <v>0</v>
          </cell>
        </row>
        <row r="11649">
          <cell r="D11649" t="str">
            <v>Yelm0</v>
          </cell>
          <cell r="E11649">
            <v>0</v>
          </cell>
        </row>
        <row r="11650">
          <cell r="D11650" t="str">
            <v>Yelm0</v>
          </cell>
          <cell r="E11650">
            <v>0</v>
          </cell>
        </row>
        <row r="11651">
          <cell r="D11651" t="str">
            <v>Yelm0</v>
          </cell>
          <cell r="E11651">
            <v>0</v>
          </cell>
        </row>
        <row r="11652">
          <cell r="D11652" t="str">
            <v>Yelm0</v>
          </cell>
          <cell r="E11652">
            <v>0</v>
          </cell>
        </row>
        <row r="11653">
          <cell r="D11653" t="str">
            <v>Yelm0</v>
          </cell>
          <cell r="E11653">
            <v>0</v>
          </cell>
        </row>
        <row r="11654">
          <cell r="D11654" t="str">
            <v>Yelm0</v>
          </cell>
          <cell r="E11654">
            <v>0</v>
          </cell>
        </row>
        <row r="11655">
          <cell r="D11655" t="str">
            <v>Yelm0</v>
          </cell>
          <cell r="E11655">
            <v>0</v>
          </cell>
        </row>
        <row r="11656">
          <cell r="D11656" t="str">
            <v>Yelm0</v>
          </cell>
          <cell r="E11656">
            <v>0</v>
          </cell>
        </row>
        <row r="11657">
          <cell r="D11657" t="str">
            <v>Yelm0</v>
          </cell>
          <cell r="E11657">
            <v>0</v>
          </cell>
        </row>
        <row r="11658">
          <cell r="D11658" t="str">
            <v>Yelm0</v>
          </cell>
          <cell r="E11658">
            <v>0</v>
          </cell>
        </row>
        <row r="11659">
          <cell r="D11659" t="str">
            <v>Yelm0</v>
          </cell>
          <cell r="E11659">
            <v>0</v>
          </cell>
        </row>
        <row r="11660">
          <cell r="D11660" t="str">
            <v>Yelm0</v>
          </cell>
          <cell r="E11660">
            <v>0</v>
          </cell>
        </row>
        <row r="11661">
          <cell r="D11661" t="str">
            <v>Yelm0</v>
          </cell>
          <cell r="E11661">
            <v>0</v>
          </cell>
        </row>
        <row r="11662">
          <cell r="D11662" t="str">
            <v>Yelm0</v>
          </cell>
          <cell r="E11662">
            <v>0</v>
          </cell>
        </row>
        <row r="11663">
          <cell r="D11663" t="str">
            <v>Yelm0</v>
          </cell>
          <cell r="E11663">
            <v>0</v>
          </cell>
        </row>
        <row r="11664">
          <cell r="D11664" t="str">
            <v>Yelm0</v>
          </cell>
          <cell r="E11664">
            <v>0</v>
          </cell>
        </row>
        <row r="11665">
          <cell r="D11665" t="str">
            <v>Yelm0</v>
          </cell>
          <cell r="E11665">
            <v>0</v>
          </cell>
        </row>
        <row r="11666">
          <cell r="D11666" t="str">
            <v>Yelm0</v>
          </cell>
          <cell r="E11666">
            <v>0</v>
          </cell>
        </row>
        <row r="11667">
          <cell r="D11667" t="str">
            <v>Yelm0</v>
          </cell>
          <cell r="E11667">
            <v>0</v>
          </cell>
        </row>
        <row r="11668">
          <cell r="D11668" t="str">
            <v>Yelm0</v>
          </cell>
          <cell r="E11668">
            <v>0</v>
          </cell>
        </row>
        <row r="11669">
          <cell r="D11669" t="str">
            <v>Yelm0</v>
          </cell>
          <cell r="E11669">
            <v>0</v>
          </cell>
        </row>
        <row r="11670">
          <cell r="D11670" t="str">
            <v>Yelm0</v>
          </cell>
          <cell r="E11670">
            <v>0</v>
          </cell>
        </row>
        <row r="11671">
          <cell r="D11671" t="str">
            <v>Yelm0</v>
          </cell>
          <cell r="E11671">
            <v>0</v>
          </cell>
        </row>
        <row r="11672">
          <cell r="D11672" t="str">
            <v>Yelm0</v>
          </cell>
          <cell r="E11672">
            <v>0</v>
          </cell>
        </row>
        <row r="11673">
          <cell r="D11673" t="str">
            <v>Yelm0</v>
          </cell>
          <cell r="E11673">
            <v>0</v>
          </cell>
        </row>
        <row r="11674">
          <cell r="D11674" t="str">
            <v>Yelm0</v>
          </cell>
          <cell r="E11674">
            <v>0</v>
          </cell>
        </row>
        <row r="11675">
          <cell r="D11675" t="str">
            <v>Yelm0</v>
          </cell>
          <cell r="E11675">
            <v>0</v>
          </cell>
        </row>
        <row r="11676">
          <cell r="D11676" t="str">
            <v>Yelm0</v>
          </cell>
          <cell r="E11676">
            <v>0</v>
          </cell>
        </row>
        <row r="11677">
          <cell r="D11677" t="str">
            <v>Yelm0</v>
          </cell>
          <cell r="E11677">
            <v>0</v>
          </cell>
        </row>
        <row r="11678">
          <cell r="D11678" t="str">
            <v>Yelm0</v>
          </cell>
          <cell r="E11678">
            <v>0</v>
          </cell>
        </row>
        <row r="11679">
          <cell r="D11679" t="str">
            <v>Yelm0</v>
          </cell>
          <cell r="E11679">
            <v>0</v>
          </cell>
        </row>
        <row r="11680">
          <cell r="D11680" t="str">
            <v>Yelm0</v>
          </cell>
          <cell r="E11680">
            <v>0</v>
          </cell>
        </row>
        <row r="11681">
          <cell r="D11681" t="str">
            <v>Yelm0</v>
          </cell>
          <cell r="E11681">
            <v>0</v>
          </cell>
        </row>
        <row r="11682">
          <cell r="D11682" t="str">
            <v>Yelm0</v>
          </cell>
          <cell r="E11682">
            <v>0</v>
          </cell>
        </row>
        <row r="11683">
          <cell r="D11683" t="str">
            <v>Yelm0</v>
          </cell>
          <cell r="E11683">
            <v>0</v>
          </cell>
        </row>
        <row r="11684">
          <cell r="D11684" t="str">
            <v>Yelm0</v>
          </cell>
          <cell r="E11684">
            <v>0</v>
          </cell>
        </row>
        <row r="11685">
          <cell r="D11685" t="str">
            <v>Yelm0</v>
          </cell>
          <cell r="E11685">
            <v>0</v>
          </cell>
        </row>
        <row r="11686">
          <cell r="D11686" t="str">
            <v>Yelm0</v>
          </cell>
          <cell r="E11686">
            <v>0</v>
          </cell>
        </row>
        <row r="11687">
          <cell r="D11687" t="str">
            <v>Yelm0</v>
          </cell>
          <cell r="E11687">
            <v>0</v>
          </cell>
        </row>
        <row r="11688">
          <cell r="D11688" t="str">
            <v>Yelm0</v>
          </cell>
          <cell r="E11688">
            <v>0</v>
          </cell>
        </row>
        <row r="11689">
          <cell r="D11689" t="str">
            <v>Yelm0</v>
          </cell>
          <cell r="E11689">
            <v>0</v>
          </cell>
        </row>
        <row r="11690">
          <cell r="D11690" t="str">
            <v>Yelm0</v>
          </cell>
          <cell r="E11690">
            <v>0</v>
          </cell>
        </row>
        <row r="11691">
          <cell r="D11691" t="str">
            <v>Yelm0</v>
          </cell>
          <cell r="E11691">
            <v>0</v>
          </cell>
        </row>
        <row r="11692">
          <cell r="D11692" t="str">
            <v>Yelm0</v>
          </cell>
          <cell r="E11692">
            <v>0</v>
          </cell>
        </row>
        <row r="11693">
          <cell r="D11693" t="str">
            <v>Yelm0</v>
          </cell>
          <cell r="E11693">
            <v>0</v>
          </cell>
        </row>
        <row r="11694">
          <cell r="D11694" t="str">
            <v>Yelm0</v>
          </cell>
          <cell r="E11694">
            <v>0</v>
          </cell>
        </row>
        <row r="11695">
          <cell r="D11695" t="str">
            <v>Yelm0</v>
          </cell>
          <cell r="E11695">
            <v>0</v>
          </cell>
        </row>
        <row r="11696">
          <cell r="D11696" t="str">
            <v>Yelm0</v>
          </cell>
          <cell r="E11696">
            <v>0</v>
          </cell>
        </row>
        <row r="11697">
          <cell r="D11697" t="str">
            <v>Yelm0</v>
          </cell>
          <cell r="E11697">
            <v>0</v>
          </cell>
        </row>
        <row r="11698">
          <cell r="D11698" t="str">
            <v>Yelm0</v>
          </cell>
          <cell r="E11698">
            <v>0</v>
          </cell>
        </row>
        <row r="11699">
          <cell r="D11699" t="str">
            <v>Yelm0</v>
          </cell>
          <cell r="E11699">
            <v>0</v>
          </cell>
        </row>
        <row r="11700">
          <cell r="D11700" t="str">
            <v>Yelm0</v>
          </cell>
          <cell r="E11700">
            <v>0</v>
          </cell>
        </row>
        <row r="11701">
          <cell r="D11701" t="str">
            <v>Yelm0</v>
          </cell>
          <cell r="E11701">
            <v>0</v>
          </cell>
        </row>
        <row r="11702">
          <cell r="D11702" t="str">
            <v>Yelm0</v>
          </cell>
          <cell r="E11702">
            <v>0</v>
          </cell>
        </row>
        <row r="11703">
          <cell r="D11703" t="str">
            <v>Yelm0</v>
          </cell>
          <cell r="E11703">
            <v>0</v>
          </cell>
        </row>
        <row r="11704">
          <cell r="D11704" t="str">
            <v>Yelm0</v>
          </cell>
          <cell r="E11704">
            <v>0</v>
          </cell>
        </row>
        <row r="11705">
          <cell r="D11705" t="str">
            <v>Yelm0</v>
          </cell>
          <cell r="E11705">
            <v>0</v>
          </cell>
        </row>
        <row r="11706">
          <cell r="D11706" t="str">
            <v>Yelm0</v>
          </cell>
          <cell r="E11706">
            <v>0</v>
          </cell>
        </row>
        <row r="11707">
          <cell r="D11707" t="str">
            <v>Yelm0</v>
          </cell>
          <cell r="E11707">
            <v>0</v>
          </cell>
        </row>
        <row r="11708">
          <cell r="D11708" t="str">
            <v>Yelm0</v>
          </cell>
          <cell r="E11708">
            <v>0</v>
          </cell>
        </row>
        <row r="11709">
          <cell r="D11709" t="str">
            <v>Yelm0</v>
          </cell>
          <cell r="E11709">
            <v>0</v>
          </cell>
        </row>
        <row r="11710">
          <cell r="D11710" t="str">
            <v>Yelm0</v>
          </cell>
          <cell r="E11710">
            <v>0</v>
          </cell>
        </row>
        <row r="11711">
          <cell r="D11711" t="str">
            <v>Yelm0</v>
          </cell>
          <cell r="E11711">
            <v>0</v>
          </cell>
        </row>
        <row r="11712">
          <cell r="D11712" t="str">
            <v>Yelm0</v>
          </cell>
          <cell r="E11712">
            <v>0</v>
          </cell>
        </row>
        <row r="11713">
          <cell r="D11713" t="str">
            <v>Yelm0</v>
          </cell>
          <cell r="E11713">
            <v>0</v>
          </cell>
        </row>
        <row r="11714">
          <cell r="D11714" t="str">
            <v>Yelm0</v>
          </cell>
          <cell r="E11714">
            <v>0</v>
          </cell>
        </row>
        <row r="11715">
          <cell r="D11715" t="str">
            <v>Yelm0</v>
          </cell>
          <cell r="E11715">
            <v>0</v>
          </cell>
        </row>
        <row r="11716">
          <cell r="D11716" t="str">
            <v>Yelm0</v>
          </cell>
          <cell r="E11716">
            <v>0</v>
          </cell>
        </row>
        <row r="11717">
          <cell r="D11717" t="str">
            <v>Yelm0</v>
          </cell>
          <cell r="E11717">
            <v>0</v>
          </cell>
        </row>
        <row r="11718">
          <cell r="D11718" t="str">
            <v>Yelm0</v>
          </cell>
          <cell r="E11718">
            <v>0</v>
          </cell>
        </row>
        <row r="11719">
          <cell r="D11719" t="str">
            <v>Yelm0</v>
          </cell>
          <cell r="E11719">
            <v>0</v>
          </cell>
        </row>
        <row r="11720">
          <cell r="D11720" t="str">
            <v>Yelm0</v>
          </cell>
          <cell r="E11720">
            <v>0</v>
          </cell>
        </row>
        <row r="11721">
          <cell r="D11721" t="str">
            <v>Yelm0</v>
          </cell>
          <cell r="E11721">
            <v>0</v>
          </cell>
        </row>
        <row r="11722">
          <cell r="D11722" t="str">
            <v>Yelm0</v>
          </cell>
          <cell r="E11722">
            <v>0</v>
          </cell>
        </row>
        <row r="11723">
          <cell r="D11723" t="str">
            <v>Yelm0</v>
          </cell>
          <cell r="E11723">
            <v>0</v>
          </cell>
        </row>
        <row r="11724">
          <cell r="D11724" t="str">
            <v>Yelm0</v>
          </cell>
          <cell r="E11724">
            <v>0</v>
          </cell>
        </row>
        <row r="11725">
          <cell r="D11725" t="str">
            <v>Yelm0</v>
          </cell>
          <cell r="E11725">
            <v>0</v>
          </cell>
        </row>
        <row r="11726">
          <cell r="D11726" t="str">
            <v>Yelm0</v>
          </cell>
          <cell r="E11726">
            <v>0</v>
          </cell>
        </row>
        <row r="11727">
          <cell r="D11727" t="str">
            <v>Yelm0</v>
          </cell>
          <cell r="E11727">
            <v>0</v>
          </cell>
        </row>
        <row r="11728">
          <cell r="D11728" t="str">
            <v>Yelm0</v>
          </cell>
          <cell r="E11728">
            <v>0</v>
          </cell>
        </row>
        <row r="11729">
          <cell r="D11729" t="str">
            <v>Yelm0</v>
          </cell>
          <cell r="E11729">
            <v>0</v>
          </cell>
        </row>
        <row r="11730">
          <cell r="D11730" t="str">
            <v>Yelm0</v>
          </cell>
          <cell r="E11730">
            <v>0</v>
          </cell>
        </row>
        <row r="11731">
          <cell r="D11731" t="str">
            <v>Yelm0</v>
          </cell>
          <cell r="E11731">
            <v>0</v>
          </cell>
        </row>
        <row r="11732">
          <cell r="D11732" t="str">
            <v>Yelm0</v>
          </cell>
          <cell r="E11732">
            <v>0</v>
          </cell>
        </row>
        <row r="11733">
          <cell r="D11733" t="str">
            <v>Yelm0</v>
          </cell>
          <cell r="E11733">
            <v>0</v>
          </cell>
        </row>
        <row r="11734">
          <cell r="D11734" t="str">
            <v>Yelm0</v>
          </cell>
          <cell r="E11734">
            <v>0</v>
          </cell>
        </row>
        <row r="11735">
          <cell r="D11735" t="str">
            <v>Yelm0</v>
          </cell>
          <cell r="E11735">
            <v>0</v>
          </cell>
        </row>
        <row r="11736">
          <cell r="D11736" t="str">
            <v>Yelm0</v>
          </cell>
          <cell r="E11736">
            <v>0</v>
          </cell>
        </row>
        <row r="11737">
          <cell r="D11737" t="str">
            <v>Yelm0</v>
          </cell>
          <cell r="E11737">
            <v>0</v>
          </cell>
        </row>
        <row r="11738">
          <cell r="D11738" t="str">
            <v>Yelm0</v>
          </cell>
          <cell r="E11738">
            <v>0</v>
          </cell>
        </row>
        <row r="11739">
          <cell r="D11739" t="str">
            <v>Yelm0</v>
          </cell>
          <cell r="E11739">
            <v>0</v>
          </cell>
        </row>
        <row r="11740">
          <cell r="D11740" t="str">
            <v>Yelm0</v>
          </cell>
          <cell r="E11740">
            <v>0</v>
          </cell>
        </row>
        <row r="11741">
          <cell r="D11741" t="str">
            <v>Yelm0</v>
          </cell>
          <cell r="E11741">
            <v>0</v>
          </cell>
        </row>
        <row r="11742">
          <cell r="D11742" t="str">
            <v>Yelm0</v>
          </cell>
          <cell r="E11742">
            <v>0</v>
          </cell>
        </row>
        <row r="11743">
          <cell r="D11743" t="str">
            <v>Yelm0</v>
          </cell>
          <cell r="E11743">
            <v>0</v>
          </cell>
        </row>
        <row r="11744">
          <cell r="D11744" t="str">
            <v>Yelm0</v>
          </cell>
          <cell r="E11744">
            <v>0</v>
          </cell>
        </row>
        <row r="11745">
          <cell r="D11745" t="str">
            <v>Yelm0</v>
          </cell>
          <cell r="E11745">
            <v>0</v>
          </cell>
        </row>
        <row r="11746">
          <cell r="D11746" t="str">
            <v>Yelm0</v>
          </cell>
          <cell r="E11746">
            <v>0</v>
          </cell>
        </row>
        <row r="11747">
          <cell r="D11747" t="str">
            <v>Yelm0</v>
          </cell>
          <cell r="E11747">
            <v>0</v>
          </cell>
        </row>
        <row r="11748">
          <cell r="D11748" t="str">
            <v>Yelm0</v>
          </cell>
          <cell r="E11748">
            <v>0</v>
          </cell>
        </row>
        <row r="11749">
          <cell r="D11749" t="str">
            <v>Yelm0</v>
          </cell>
          <cell r="E11749">
            <v>0</v>
          </cell>
        </row>
        <row r="11750">
          <cell r="D11750" t="str">
            <v>Yelm0</v>
          </cell>
          <cell r="E11750">
            <v>0</v>
          </cell>
        </row>
        <row r="11751">
          <cell r="D11751" t="str">
            <v>Yelm0</v>
          </cell>
          <cell r="E11751">
            <v>0</v>
          </cell>
        </row>
        <row r="11752">
          <cell r="D11752" t="str">
            <v>Yelm0</v>
          </cell>
          <cell r="E11752">
            <v>0</v>
          </cell>
        </row>
        <row r="11753">
          <cell r="D11753" t="str">
            <v>Yelm0</v>
          </cell>
          <cell r="E11753">
            <v>0</v>
          </cell>
        </row>
        <row r="11754">
          <cell r="D11754" t="str">
            <v>Yelm0</v>
          </cell>
          <cell r="E11754">
            <v>0</v>
          </cell>
        </row>
        <row r="11755">
          <cell r="D11755" t="str">
            <v>Yelm0</v>
          </cell>
          <cell r="E11755">
            <v>0</v>
          </cell>
        </row>
        <row r="11756">
          <cell r="D11756" t="str">
            <v>Yelm0</v>
          </cell>
          <cell r="E11756">
            <v>0</v>
          </cell>
        </row>
        <row r="11757">
          <cell r="D11757" t="str">
            <v>Yelm0</v>
          </cell>
          <cell r="E11757">
            <v>0</v>
          </cell>
        </row>
        <row r="11758">
          <cell r="D11758" t="str">
            <v>Yelm0</v>
          </cell>
          <cell r="E11758">
            <v>0</v>
          </cell>
        </row>
        <row r="11759">
          <cell r="D11759" t="str">
            <v>Yelm0</v>
          </cell>
          <cell r="E11759">
            <v>0</v>
          </cell>
        </row>
        <row r="11760">
          <cell r="D11760" t="str">
            <v>Yelm0</v>
          </cell>
          <cell r="E11760">
            <v>0</v>
          </cell>
        </row>
        <row r="11761">
          <cell r="D11761" t="str">
            <v>Yelm0</v>
          </cell>
          <cell r="E11761">
            <v>0</v>
          </cell>
        </row>
        <row r="11762">
          <cell r="D11762" t="str">
            <v>Yelm0</v>
          </cell>
          <cell r="E11762">
            <v>0</v>
          </cell>
        </row>
        <row r="11763">
          <cell r="D11763" t="str">
            <v>Yelm0</v>
          </cell>
          <cell r="E11763">
            <v>0</v>
          </cell>
        </row>
        <row r="11764">
          <cell r="D11764" t="str">
            <v>Yelm0</v>
          </cell>
          <cell r="E11764">
            <v>0</v>
          </cell>
        </row>
        <row r="11765">
          <cell r="D11765" t="str">
            <v>Yelm0</v>
          </cell>
          <cell r="E11765">
            <v>0</v>
          </cell>
        </row>
        <row r="11766">
          <cell r="D11766" t="str">
            <v>Yelm0</v>
          </cell>
          <cell r="E11766">
            <v>0</v>
          </cell>
        </row>
        <row r="11767">
          <cell r="D11767" t="str">
            <v>Yelm0</v>
          </cell>
          <cell r="E11767">
            <v>0</v>
          </cell>
        </row>
        <row r="11768">
          <cell r="D11768" t="str">
            <v>Yelm0</v>
          </cell>
          <cell r="E11768">
            <v>0</v>
          </cell>
        </row>
        <row r="11769">
          <cell r="D11769" t="str">
            <v>Yelm0</v>
          </cell>
          <cell r="E11769">
            <v>0</v>
          </cell>
        </row>
        <row r="11770">
          <cell r="D11770" t="str">
            <v>Yelm0</v>
          </cell>
          <cell r="E11770">
            <v>0</v>
          </cell>
        </row>
        <row r="11771">
          <cell r="D11771" t="str">
            <v>Yelm0</v>
          </cell>
          <cell r="E11771">
            <v>0</v>
          </cell>
        </row>
        <row r="11772">
          <cell r="D11772" t="str">
            <v>Yelm0</v>
          </cell>
          <cell r="E11772">
            <v>0</v>
          </cell>
        </row>
        <row r="11773">
          <cell r="D11773" t="str">
            <v>Yelm0</v>
          </cell>
          <cell r="E11773">
            <v>0</v>
          </cell>
        </row>
        <row r="11774">
          <cell r="D11774" t="str">
            <v>Yelm0</v>
          </cell>
          <cell r="E11774">
            <v>0</v>
          </cell>
        </row>
        <row r="11775">
          <cell r="D11775" t="str">
            <v>Yelm0</v>
          </cell>
          <cell r="E11775">
            <v>0</v>
          </cell>
        </row>
        <row r="11776">
          <cell r="D11776" t="str">
            <v>Yelm0</v>
          </cell>
          <cell r="E11776">
            <v>0</v>
          </cell>
        </row>
        <row r="11777">
          <cell r="D11777" t="str">
            <v>Yelm0</v>
          </cell>
          <cell r="E11777">
            <v>0</v>
          </cell>
        </row>
        <row r="11778">
          <cell r="D11778" t="str">
            <v>Yelm0</v>
          </cell>
          <cell r="E11778">
            <v>0</v>
          </cell>
        </row>
        <row r="11779">
          <cell r="D11779" t="str">
            <v>Yelm0</v>
          </cell>
          <cell r="E11779">
            <v>0</v>
          </cell>
        </row>
        <row r="11780">
          <cell r="D11780" t="str">
            <v>Yelm0</v>
          </cell>
          <cell r="E11780">
            <v>0</v>
          </cell>
        </row>
        <row r="11781">
          <cell r="D11781" t="str">
            <v>Yelm0</v>
          </cell>
          <cell r="E11781">
            <v>0</v>
          </cell>
        </row>
        <row r="11782">
          <cell r="D11782" t="str">
            <v>Yelm0</v>
          </cell>
          <cell r="E11782">
            <v>0</v>
          </cell>
        </row>
        <row r="11783">
          <cell r="D11783" t="str">
            <v>Yelm0</v>
          </cell>
          <cell r="E11783">
            <v>0</v>
          </cell>
        </row>
        <row r="11784">
          <cell r="D11784" t="str">
            <v>Yelm0</v>
          </cell>
          <cell r="E11784">
            <v>0</v>
          </cell>
        </row>
        <row r="11785">
          <cell r="D11785" t="str">
            <v>Yelm0</v>
          </cell>
          <cell r="E11785">
            <v>0</v>
          </cell>
        </row>
        <row r="11786">
          <cell r="D11786" t="str">
            <v>Yelm0</v>
          </cell>
          <cell r="E11786">
            <v>0</v>
          </cell>
        </row>
        <row r="11787">
          <cell r="D11787" t="str">
            <v>Yelm0</v>
          </cell>
          <cell r="E11787">
            <v>0</v>
          </cell>
        </row>
        <row r="11788">
          <cell r="D11788" t="str">
            <v>Yelm0</v>
          </cell>
          <cell r="E11788">
            <v>0</v>
          </cell>
        </row>
        <row r="11789">
          <cell r="D11789" t="str">
            <v>Yelm0</v>
          </cell>
          <cell r="E11789">
            <v>0</v>
          </cell>
        </row>
        <row r="11790">
          <cell r="D11790" t="str">
            <v>Yelm0</v>
          </cell>
          <cell r="E11790">
            <v>0</v>
          </cell>
        </row>
        <row r="11791">
          <cell r="D11791" t="str">
            <v>Yelm0</v>
          </cell>
          <cell r="E11791">
            <v>0</v>
          </cell>
        </row>
        <row r="11792">
          <cell r="D11792" t="str">
            <v>Yelm0</v>
          </cell>
          <cell r="E11792">
            <v>0</v>
          </cell>
        </row>
        <row r="11793">
          <cell r="D11793" t="str">
            <v>Yelm0</v>
          </cell>
          <cell r="E11793">
            <v>0</v>
          </cell>
        </row>
        <row r="11794">
          <cell r="D11794" t="str">
            <v>Yelm0</v>
          </cell>
          <cell r="E11794">
            <v>0</v>
          </cell>
        </row>
        <row r="11795">
          <cell r="D11795" t="str">
            <v>Yelm0</v>
          </cell>
          <cell r="E11795">
            <v>0</v>
          </cell>
        </row>
        <row r="11796">
          <cell r="D11796" t="str">
            <v>Yelm0</v>
          </cell>
          <cell r="E11796">
            <v>0</v>
          </cell>
        </row>
        <row r="11797">
          <cell r="D11797" t="str">
            <v>Yelm0</v>
          </cell>
          <cell r="E11797">
            <v>0</v>
          </cell>
        </row>
        <row r="11798">
          <cell r="D11798" t="str">
            <v>Yelm0</v>
          </cell>
          <cell r="E11798">
            <v>0</v>
          </cell>
        </row>
        <row r="11799">
          <cell r="D11799" t="str">
            <v>Yelm0</v>
          </cell>
          <cell r="E11799">
            <v>0</v>
          </cell>
        </row>
        <row r="11800">
          <cell r="D11800" t="str">
            <v>Yelm0</v>
          </cell>
          <cell r="E11800">
            <v>0</v>
          </cell>
        </row>
        <row r="11801">
          <cell r="D11801" t="str">
            <v>Yelm0</v>
          </cell>
          <cell r="E11801">
            <v>0</v>
          </cell>
        </row>
        <row r="11802">
          <cell r="D11802" t="str">
            <v>Yelm0</v>
          </cell>
          <cell r="E11802">
            <v>0</v>
          </cell>
        </row>
        <row r="11803">
          <cell r="D11803" t="str">
            <v>Yelm0</v>
          </cell>
          <cell r="E11803">
            <v>0</v>
          </cell>
        </row>
        <row r="11804">
          <cell r="D11804" t="str">
            <v>Yelm0</v>
          </cell>
          <cell r="E11804">
            <v>0</v>
          </cell>
        </row>
        <row r="11805">
          <cell r="D11805" t="str">
            <v>Yelm0</v>
          </cell>
          <cell r="E11805">
            <v>0</v>
          </cell>
        </row>
        <row r="11806">
          <cell r="D11806" t="str">
            <v>Yelm0</v>
          </cell>
          <cell r="E11806">
            <v>0</v>
          </cell>
        </row>
        <row r="11807">
          <cell r="D11807" t="str">
            <v>Yelm0</v>
          </cell>
          <cell r="E11807">
            <v>0</v>
          </cell>
        </row>
        <row r="11808">
          <cell r="D11808" t="str">
            <v>Yelm0</v>
          </cell>
          <cell r="E11808">
            <v>0</v>
          </cell>
        </row>
        <row r="11809">
          <cell r="D11809" t="str">
            <v>Yelm0</v>
          </cell>
          <cell r="E11809">
            <v>0</v>
          </cell>
        </row>
        <row r="11810">
          <cell r="D11810" t="str">
            <v>Yelm0</v>
          </cell>
          <cell r="E11810">
            <v>0</v>
          </cell>
        </row>
        <row r="11811">
          <cell r="D11811" t="str">
            <v>Yelm0</v>
          </cell>
          <cell r="E11811">
            <v>0</v>
          </cell>
        </row>
        <row r="11812">
          <cell r="D11812" t="str">
            <v>Yelm0</v>
          </cell>
          <cell r="E11812">
            <v>0</v>
          </cell>
        </row>
        <row r="11813">
          <cell r="D11813" t="str">
            <v>Yelm0</v>
          </cell>
          <cell r="E11813">
            <v>0</v>
          </cell>
        </row>
        <row r="11814">
          <cell r="D11814" t="str">
            <v>Yelm0</v>
          </cell>
          <cell r="E11814">
            <v>0</v>
          </cell>
        </row>
        <row r="11815">
          <cell r="D11815" t="str">
            <v>Yelm0</v>
          </cell>
          <cell r="E11815">
            <v>0</v>
          </cell>
        </row>
        <row r="11816">
          <cell r="D11816" t="str">
            <v>Yelm0</v>
          </cell>
          <cell r="E11816">
            <v>0</v>
          </cell>
        </row>
        <row r="11817">
          <cell r="D11817" t="str">
            <v>Yelm0</v>
          </cell>
          <cell r="E11817">
            <v>0</v>
          </cell>
        </row>
        <row r="11818">
          <cell r="D11818" t="str">
            <v>Yelm0</v>
          </cell>
          <cell r="E11818">
            <v>0</v>
          </cell>
        </row>
        <row r="11819">
          <cell r="D11819" t="str">
            <v>Yelm0</v>
          </cell>
          <cell r="E11819">
            <v>0</v>
          </cell>
        </row>
        <row r="11820">
          <cell r="D11820" t="str">
            <v>Yelm0</v>
          </cell>
          <cell r="E11820">
            <v>0</v>
          </cell>
        </row>
        <row r="11821">
          <cell r="D11821" t="str">
            <v>Yelm0</v>
          </cell>
          <cell r="E11821">
            <v>0</v>
          </cell>
        </row>
        <row r="11822">
          <cell r="D11822" t="str">
            <v>Yelm0</v>
          </cell>
          <cell r="E11822">
            <v>0</v>
          </cell>
        </row>
        <row r="11823">
          <cell r="D11823" t="str">
            <v>Yelm0</v>
          </cell>
          <cell r="E11823">
            <v>0</v>
          </cell>
        </row>
        <row r="11824">
          <cell r="D11824" t="str">
            <v>Yelm0</v>
          </cell>
          <cell r="E11824">
            <v>0</v>
          </cell>
        </row>
        <row r="11825">
          <cell r="D11825" t="str">
            <v>Yelm0</v>
          </cell>
          <cell r="E11825">
            <v>0</v>
          </cell>
        </row>
        <row r="11826">
          <cell r="D11826" t="str">
            <v>Yelm0</v>
          </cell>
          <cell r="E11826">
            <v>0</v>
          </cell>
        </row>
        <row r="11827">
          <cell r="D11827" t="str">
            <v>Yelm0</v>
          </cell>
          <cell r="E11827">
            <v>0</v>
          </cell>
        </row>
        <row r="11828">
          <cell r="D11828" t="str">
            <v>Yelm0</v>
          </cell>
          <cell r="E11828">
            <v>0</v>
          </cell>
        </row>
        <row r="11829">
          <cell r="D11829" t="str">
            <v>Yelm0</v>
          </cell>
          <cell r="E11829">
            <v>0</v>
          </cell>
        </row>
        <row r="11830">
          <cell r="D11830" t="str">
            <v>Yelm0</v>
          </cell>
          <cell r="E11830">
            <v>0</v>
          </cell>
        </row>
        <row r="11831">
          <cell r="D11831" t="str">
            <v>Yelm0</v>
          </cell>
          <cell r="E11831">
            <v>0</v>
          </cell>
        </row>
        <row r="11832">
          <cell r="D11832" t="str">
            <v>Yelm0</v>
          </cell>
          <cell r="E11832">
            <v>0</v>
          </cell>
        </row>
        <row r="11833">
          <cell r="D11833" t="str">
            <v>Yelm0</v>
          </cell>
          <cell r="E11833">
            <v>0</v>
          </cell>
        </row>
        <row r="11834">
          <cell r="D11834" t="str">
            <v>Yelm0</v>
          </cell>
          <cell r="E11834">
            <v>0</v>
          </cell>
        </row>
        <row r="11835">
          <cell r="D11835" t="str">
            <v>Yelm0</v>
          </cell>
          <cell r="E11835">
            <v>0</v>
          </cell>
        </row>
        <row r="11836">
          <cell r="D11836" t="str">
            <v>Yelm0</v>
          </cell>
          <cell r="E11836">
            <v>0</v>
          </cell>
        </row>
        <row r="11837">
          <cell r="D11837" t="str">
            <v>Yelm0</v>
          </cell>
          <cell r="E11837">
            <v>0</v>
          </cell>
        </row>
        <row r="11838">
          <cell r="D11838" t="str">
            <v>Yelm0</v>
          </cell>
          <cell r="E11838">
            <v>0</v>
          </cell>
        </row>
        <row r="11839">
          <cell r="D11839" t="str">
            <v>Yelm0</v>
          </cell>
          <cell r="E11839">
            <v>0</v>
          </cell>
        </row>
        <row r="11840">
          <cell r="D11840" t="str">
            <v>Yelm0</v>
          </cell>
          <cell r="E11840">
            <v>0</v>
          </cell>
        </row>
        <row r="11841">
          <cell r="D11841" t="str">
            <v>Yelm0</v>
          </cell>
          <cell r="E11841">
            <v>0</v>
          </cell>
        </row>
        <row r="11842">
          <cell r="D11842" t="str">
            <v>Yelm0</v>
          </cell>
          <cell r="E11842">
            <v>0</v>
          </cell>
        </row>
        <row r="11843">
          <cell r="D11843" t="str">
            <v>Yelm0</v>
          </cell>
          <cell r="E11843">
            <v>0</v>
          </cell>
        </row>
        <row r="11844">
          <cell r="D11844" t="str">
            <v>Yelm0</v>
          </cell>
          <cell r="E11844">
            <v>0</v>
          </cell>
        </row>
        <row r="11845">
          <cell r="D11845" t="str">
            <v>Yelm0</v>
          </cell>
          <cell r="E11845">
            <v>0</v>
          </cell>
        </row>
        <row r="11846">
          <cell r="D11846" t="str">
            <v>Yelm0</v>
          </cell>
          <cell r="E11846">
            <v>0</v>
          </cell>
        </row>
        <row r="11847">
          <cell r="D11847" t="str">
            <v>Yelm0</v>
          </cell>
          <cell r="E11847">
            <v>0</v>
          </cell>
        </row>
        <row r="11848">
          <cell r="D11848" t="str">
            <v>Yelm0</v>
          </cell>
          <cell r="E11848">
            <v>0</v>
          </cell>
        </row>
        <row r="11849">
          <cell r="D11849" t="str">
            <v>Yelm0</v>
          </cell>
          <cell r="E11849">
            <v>0</v>
          </cell>
        </row>
        <row r="11850">
          <cell r="D11850" t="str">
            <v>Yelm0</v>
          </cell>
          <cell r="E11850">
            <v>0</v>
          </cell>
        </row>
        <row r="11851">
          <cell r="D11851" t="str">
            <v>Yelm0</v>
          </cell>
          <cell r="E11851">
            <v>0</v>
          </cell>
        </row>
        <row r="11852">
          <cell r="D11852" t="str">
            <v>Yelm0</v>
          </cell>
          <cell r="E11852">
            <v>0</v>
          </cell>
        </row>
        <row r="11853">
          <cell r="D11853" t="str">
            <v>Yelm0</v>
          </cell>
          <cell r="E11853">
            <v>0</v>
          </cell>
        </row>
        <row r="11854">
          <cell r="D11854" t="str">
            <v>Yelm0</v>
          </cell>
          <cell r="E11854">
            <v>0</v>
          </cell>
        </row>
        <row r="11855">
          <cell r="D11855" t="str">
            <v>Yelm0</v>
          </cell>
          <cell r="E11855">
            <v>0</v>
          </cell>
        </row>
        <row r="11856">
          <cell r="D11856" t="str">
            <v>Yelm0</v>
          </cell>
          <cell r="E11856">
            <v>0</v>
          </cell>
        </row>
        <row r="11857">
          <cell r="D11857" t="str">
            <v>Yelm0</v>
          </cell>
          <cell r="E11857">
            <v>0</v>
          </cell>
        </row>
        <row r="11858">
          <cell r="D11858" t="str">
            <v>Yelm0</v>
          </cell>
          <cell r="E11858">
            <v>0</v>
          </cell>
        </row>
        <row r="11859">
          <cell r="D11859" t="str">
            <v>Yelm0</v>
          </cell>
          <cell r="E11859">
            <v>0</v>
          </cell>
        </row>
        <row r="11860">
          <cell r="D11860" t="str">
            <v>Yelm0</v>
          </cell>
          <cell r="E11860">
            <v>0</v>
          </cell>
        </row>
        <row r="11861">
          <cell r="D11861" t="str">
            <v>Yelm0</v>
          </cell>
          <cell r="E11861">
            <v>0</v>
          </cell>
        </row>
        <row r="11862">
          <cell r="D11862" t="str">
            <v>Yelm0</v>
          </cell>
          <cell r="E11862">
            <v>0</v>
          </cell>
        </row>
        <row r="11863">
          <cell r="D11863" t="str">
            <v>Yelm0</v>
          </cell>
          <cell r="E11863">
            <v>0</v>
          </cell>
        </row>
        <row r="11864">
          <cell r="D11864" t="str">
            <v>Yelm0</v>
          </cell>
          <cell r="E11864">
            <v>0</v>
          </cell>
        </row>
        <row r="11865">
          <cell r="D11865" t="str">
            <v>Yelm0</v>
          </cell>
          <cell r="E11865">
            <v>0</v>
          </cell>
        </row>
        <row r="11866">
          <cell r="D11866" t="str">
            <v>Yelm0</v>
          </cell>
          <cell r="E11866">
            <v>0</v>
          </cell>
        </row>
        <row r="11867">
          <cell r="D11867" t="str">
            <v>Yelm0</v>
          </cell>
          <cell r="E11867">
            <v>0</v>
          </cell>
        </row>
        <row r="11868">
          <cell r="D11868" t="str">
            <v>Yelm0</v>
          </cell>
          <cell r="E11868">
            <v>0</v>
          </cell>
        </row>
        <row r="11869">
          <cell r="D11869" t="str">
            <v>Yelm0</v>
          </cell>
          <cell r="E11869">
            <v>0</v>
          </cell>
        </row>
        <row r="11870">
          <cell r="D11870" t="str">
            <v>Yelm0</v>
          </cell>
          <cell r="E11870">
            <v>0</v>
          </cell>
        </row>
        <row r="11871">
          <cell r="D11871" t="str">
            <v>Yelm0</v>
          </cell>
          <cell r="E11871">
            <v>0</v>
          </cell>
        </row>
        <row r="11872">
          <cell r="D11872" t="str">
            <v>Yelm0</v>
          </cell>
          <cell r="E11872">
            <v>0</v>
          </cell>
        </row>
        <row r="11873">
          <cell r="D11873" t="str">
            <v>Yelm0</v>
          </cell>
          <cell r="E11873">
            <v>0</v>
          </cell>
        </row>
        <row r="11874">
          <cell r="D11874" t="str">
            <v>Yelm0</v>
          </cell>
          <cell r="E11874">
            <v>0</v>
          </cell>
        </row>
        <row r="11875">
          <cell r="D11875" t="str">
            <v>Yelm0</v>
          </cell>
          <cell r="E11875">
            <v>0</v>
          </cell>
        </row>
        <row r="11876">
          <cell r="D11876" t="str">
            <v>Yelm0</v>
          </cell>
          <cell r="E11876">
            <v>0</v>
          </cell>
        </row>
        <row r="11877">
          <cell r="D11877" t="str">
            <v>Yelm0</v>
          </cell>
          <cell r="E11877">
            <v>0</v>
          </cell>
        </row>
        <row r="11878">
          <cell r="D11878" t="str">
            <v>Yelm0</v>
          </cell>
          <cell r="E11878">
            <v>0</v>
          </cell>
        </row>
        <row r="11879">
          <cell r="D11879" t="str">
            <v>Yelm0</v>
          </cell>
          <cell r="E11879">
            <v>0</v>
          </cell>
        </row>
        <row r="11880">
          <cell r="D11880" t="str">
            <v>Yelm0</v>
          </cell>
          <cell r="E11880">
            <v>0</v>
          </cell>
        </row>
        <row r="11881">
          <cell r="D11881" t="str">
            <v>Yelm0</v>
          </cell>
          <cell r="E11881">
            <v>0</v>
          </cell>
        </row>
        <row r="11882">
          <cell r="D11882" t="str">
            <v>Yelm0</v>
          </cell>
          <cell r="E11882">
            <v>0</v>
          </cell>
        </row>
        <row r="11883">
          <cell r="D11883" t="str">
            <v>Yelm0</v>
          </cell>
          <cell r="E11883">
            <v>0</v>
          </cell>
        </row>
        <row r="11884">
          <cell r="D11884" t="str">
            <v>Yelm0</v>
          </cell>
          <cell r="E11884">
            <v>0</v>
          </cell>
        </row>
        <row r="11885">
          <cell r="D11885" t="str">
            <v>Yelm0</v>
          </cell>
          <cell r="E11885">
            <v>0</v>
          </cell>
        </row>
        <row r="11886">
          <cell r="D11886" t="str">
            <v>Yelm0</v>
          </cell>
          <cell r="E11886">
            <v>0</v>
          </cell>
        </row>
        <row r="11887">
          <cell r="D11887" t="str">
            <v>Yelm0</v>
          </cell>
          <cell r="E11887">
            <v>0</v>
          </cell>
        </row>
        <row r="11888">
          <cell r="D11888" t="str">
            <v>Yelm0</v>
          </cell>
          <cell r="E11888">
            <v>0</v>
          </cell>
        </row>
        <row r="11889">
          <cell r="D11889" t="str">
            <v>Yelm0</v>
          </cell>
          <cell r="E11889">
            <v>0</v>
          </cell>
        </row>
        <row r="11890">
          <cell r="D11890" t="str">
            <v>Yelm0</v>
          </cell>
          <cell r="E11890">
            <v>0</v>
          </cell>
        </row>
        <row r="11891">
          <cell r="D11891" t="str">
            <v>Yelm0</v>
          </cell>
          <cell r="E11891">
            <v>0</v>
          </cell>
        </row>
        <row r="11892">
          <cell r="D11892" t="str">
            <v>Yelm0</v>
          </cell>
          <cell r="E11892">
            <v>0</v>
          </cell>
        </row>
        <row r="11893">
          <cell r="D11893" t="str">
            <v>Yelm0</v>
          </cell>
          <cell r="E11893">
            <v>0</v>
          </cell>
        </row>
        <row r="11894">
          <cell r="D11894" t="str">
            <v>Yelm0</v>
          </cell>
          <cell r="E11894">
            <v>0</v>
          </cell>
        </row>
        <row r="11895">
          <cell r="D11895" t="str">
            <v>Yelm0</v>
          </cell>
          <cell r="E11895">
            <v>0</v>
          </cell>
        </row>
        <row r="11896">
          <cell r="D11896" t="str">
            <v>Yelm0</v>
          </cell>
          <cell r="E11896">
            <v>0</v>
          </cell>
        </row>
        <row r="11897">
          <cell r="D11897" t="str">
            <v>Yelm0</v>
          </cell>
          <cell r="E11897">
            <v>0</v>
          </cell>
        </row>
        <row r="11898">
          <cell r="D11898" t="str">
            <v>Yelm0</v>
          </cell>
          <cell r="E11898">
            <v>0</v>
          </cell>
        </row>
        <row r="11899">
          <cell r="D11899" t="str">
            <v>Yelm0</v>
          </cell>
          <cell r="E11899">
            <v>0</v>
          </cell>
        </row>
        <row r="11900">
          <cell r="D11900" t="str">
            <v>Yelm0</v>
          </cell>
          <cell r="E11900">
            <v>0</v>
          </cell>
        </row>
        <row r="11901">
          <cell r="D11901" t="str">
            <v>Yelm0</v>
          </cell>
          <cell r="E11901">
            <v>0</v>
          </cell>
        </row>
        <row r="11902">
          <cell r="D11902" t="str">
            <v>Yelm0</v>
          </cell>
          <cell r="E11902">
            <v>0</v>
          </cell>
        </row>
        <row r="11903">
          <cell r="D11903" t="str">
            <v>Yelm0</v>
          </cell>
          <cell r="E11903">
            <v>0</v>
          </cell>
        </row>
        <row r="11904">
          <cell r="D11904" t="str">
            <v>Yelm0</v>
          </cell>
          <cell r="E11904">
            <v>0</v>
          </cell>
        </row>
        <row r="11905">
          <cell r="D11905" t="str">
            <v>Yelm0</v>
          </cell>
          <cell r="E11905">
            <v>0</v>
          </cell>
        </row>
        <row r="11906">
          <cell r="D11906" t="str">
            <v>Yelm0</v>
          </cell>
          <cell r="E11906">
            <v>0</v>
          </cell>
        </row>
        <row r="11907">
          <cell r="D11907" t="str">
            <v>Yelm0</v>
          </cell>
          <cell r="E11907">
            <v>0</v>
          </cell>
        </row>
        <row r="11908">
          <cell r="D11908" t="str">
            <v>Yelm0</v>
          </cell>
          <cell r="E11908">
            <v>0</v>
          </cell>
        </row>
        <row r="11909">
          <cell r="D11909" t="str">
            <v>Yelm0</v>
          </cell>
          <cell r="E11909">
            <v>0</v>
          </cell>
        </row>
        <row r="11910">
          <cell r="D11910" t="str">
            <v>Yelm0</v>
          </cell>
          <cell r="E11910">
            <v>0</v>
          </cell>
        </row>
        <row r="11911">
          <cell r="D11911" t="str">
            <v>Yelm0</v>
          </cell>
          <cell r="E11911">
            <v>0</v>
          </cell>
        </row>
        <row r="11912">
          <cell r="D11912" t="str">
            <v>Yelm0</v>
          </cell>
          <cell r="E11912">
            <v>0</v>
          </cell>
        </row>
        <row r="11913">
          <cell r="D11913" t="str">
            <v>Yelm0</v>
          </cell>
          <cell r="E11913">
            <v>0</v>
          </cell>
        </row>
        <row r="11914">
          <cell r="D11914" t="str">
            <v>Yelm0</v>
          </cell>
          <cell r="E11914">
            <v>0</v>
          </cell>
        </row>
        <row r="11915">
          <cell r="D11915" t="str">
            <v>Yelm0</v>
          </cell>
          <cell r="E11915">
            <v>0</v>
          </cell>
        </row>
        <row r="11916">
          <cell r="D11916" t="str">
            <v>Yelm0</v>
          </cell>
          <cell r="E11916">
            <v>0</v>
          </cell>
        </row>
        <row r="11917">
          <cell r="D11917" t="str">
            <v>Yelm0</v>
          </cell>
          <cell r="E11917">
            <v>0</v>
          </cell>
        </row>
        <row r="11918">
          <cell r="D11918" t="str">
            <v>Yelm0</v>
          </cell>
          <cell r="E11918">
            <v>0</v>
          </cell>
        </row>
        <row r="11919">
          <cell r="D11919" t="str">
            <v>Yelm0</v>
          </cell>
          <cell r="E11919">
            <v>0</v>
          </cell>
        </row>
        <row r="11920">
          <cell r="D11920" t="str">
            <v>Yelm0</v>
          </cell>
          <cell r="E11920">
            <v>0</v>
          </cell>
        </row>
        <row r="11921">
          <cell r="D11921" t="str">
            <v>Yelm0</v>
          </cell>
          <cell r="E11921">
            <v>0</v>
          </cell>
        </row>
        <row r="11922">
          <cell r="D11922" t="str">
            <v>Yelm0</v>
          </cell>
          <cell r="E11922">
            <v>0</v>
          </cell>
        </row>
        <row r="11923">
          <cell r="D11923" t="str">
            <v>Yelm0</v>
          </cell>
          <cell r="E11923">
            <v>0</v>
          </cell>
        </row>
        <row r="11924">
          <cell r="D11924" t="str">
            <v>Yelm0</v>
          </cell>
          <cell r="E11924">
            <v>0</v>
          </cell>
        </row>
        <row r="11925">
          <cell r="D11925" t="str">
            <v>Yelm0</v>
          </cell>
          <cell r="E11925">
            <v>0</v>
          </cell>
        </row>
        <row r="11926">
          <cell r="D11926" t="str">
            <v>Yelm0</v>
          </cell>
          <cell r="E11926">
            <v>0</v>
          </cell>
        </row>
        <row r="11927">
          <cell r="D11927" t="str">
            <v>Yelm0</v>
          </cell>
          <cell r="E11927">
            <v>0</v>
          </cell>
        </row>
        <row r="11928">
          <cell r="D11928" t="str">
            <v>Yelm0</v>
          </cell>
          <cell r="E11928">
            <v>0</v>
          </cell>
        </row>
        <row r="11929">
          <cell r="D11929" t="str">
            <v>Yelm0</v>
          </cell>
          <cell r="E11929">
            <v>0</v>
          </cell>
        </row>
        <row r="11930">
          <cell r="D11930" t="str">
            <v>Yelm0</v>
          </cell>
          <cell r="E11930">
            <v>0</v>
          </cell>
        </row>
        <row r="11931">
          <cell r="D11931" t="str">
            <v>Yelm0</v>
          </cell>
          <cell r="E11931">
            <v>0</v>
          </cell>
        </row>
        <row r="11932">
          <cell r="D11932" t="str">
            <v>Yelm0</v>
          </cell>
          <cell r="E11932">
            <v>0</v>
          </cell>
        </row>
        <row r="11933">
          <cell r="D11933" t="str">
            <v>Yelm0</v>
          </cell>
          <cell r="E11933">
            <v>0</v>
          </cell>
        </row>
        <row r="11934">
          <cell r="D11934" t="str">
            <v>Yelm0</v>
          </cell>
          <cell r="E11934">
            <v>0</v>
          </cell>
        </row>
        <row r="11935">
          <cell r="D11935" t="str">
            <v>Yelm0</v>
          </cell>
          <cell r="E11935">
            <v>0</v>
          </cell>
        </row>
        <row r="11936">
          <cell r="D11936" t="str">
            <v>Yelm0</v>
          </cell>
          <cell r="E11936">
            <v>0</v>
          </cell>
        </row>
        <row r="11937">
          <cell r="D11937" t="str">
            <v>Yelm0</v>
          </cell>
          <cell r="E11937">
            <v>0</v>
          </cell>
        </row>
        <row r="11938">
          <cell r="D11938" t="str">
            <v>Yelm0</v>
          </cell>
          <cell r="E11938">
            <v>0</v>
          </cell>
        </row>
        <row r="11939">
          <cell r="D11939" t="str">
            <v>Yelm0</v>
          </cell>
          <cell r="E11939">
            <v>0</v>
          </cell>
        </row>
        <row r="11940">
          <cell r="D11940" t="str">
            <v>Yelm0</v>
          </cell>
          <cell r="E11940">
            <v>0</v>
          </cell>
        </row>
        <row r="11941">
          <cell r="D11941" t="str">
            <v>Yelm0</v>
          </cell>
          <cell r="E11941">
            <v>0</v>
          </cell>
        </row>
        <row r="11942">
          <cell r="D11942" t="str">
            <v>Yelm0</v>
          </cell>
          <cell r="E11942">
            <v>0</v>
          </cell>
        </row>
        <row r="11943">
          <cell r="D11943" t="str">
            <v>Yelm0</v>
          </cell>
          <cell r="E11943">
            <v>0</v>
          </cell>
        </row>
        <row r="11944">
          <cell r="D11944" t="str">
            <v>Yelm0</v>
          </cell>
          <cell r="E11944">
            <v>0</v>
          </cell>
        </row>
        <row r="11945">
          <cell r="D11945" t="str">
            <v>Yelm0</v>
          </cell>
          <cell r="E11945">
            <v>0</v>
          </cell>
        </row>
        <row r="11946">
          <cell r="D11946" t="str">
            <v>Yelm0</v>
          </cell>
          <cell r="E11946">
            <v>0</v>
          </cell>
        </row>
        <row r="11947">
          <cell r="D11947" t="str">
            <v>Yelm0</v>
          </cell>
          <cell r="E11947">
            <v>0</v>
          </cell>
        </row>
        <row r="11948">
          <cell r="D11948" t="str">
            <v>Yelm0</v>
          </cell>
          <cell r="E11948">
            <v>0</v>
          </cell>
        </row>
        <row r="11949">
          <cell r="D11949" t="str">
            <v>Yelm0</v>
          </cell>
          <cell r="E11949">
            <v>0</v>
          </cell>
        </row>
        <row r="11950">
          <cell r="D11950" t="str">
            <v>Yelm0</v>
          </cell>
          <cell r="E11950">
            <v>0</v>
          </cell>
        </row>
        <row r="11951">
          <cell r="D11951" t="str">
            <v>Yelm0</v>
          </cell>
          <cell r="E11951">
            <v>0</v>
          </cell>
        </row>
        <row r="11952">
          <cell r="D11952" t="str">
            <v>Yelm0</v>
          </cell>
          <cell r="E11952">
            <v>0</v>
          </cell>
        </row>
        <row r="11953">
          <cell r="D11953" t="str">
            <v>Yelm0</v>
          </cell>
          <cell r="E11953">
            <v>0</v>
          </cell>
        </row>
        <row r="11954">
          <cell r="D11954" t="str">
            <v>Yelm0</v>
          </cell>
          <cell r="E11954">
            <v>0</v>
          </cell>
        </row>
        <row r="11955">
          <cell r="D11955" t="str">
            <v>Yelm0</v>
          </cell>
          <cell r="E11955">
            <v>0</v>
          </cell>
        </row>
        <row r="11956">
          <cell r="D11956" t="str">
            <v>Yelm0</v>
          </cell>
          <cell r="E11956">
            <v>0</v>
          </cell>
        </row>
        <row r="11957">
          <cell r="D11957" t="str">
            <v>Yelm0</v>
          </cell>
          <cell r="E11957">
            <v>0</v>
          </cell>
        </row>
        <row r="11958">
          <cell r="D11958" t="str">
            <v>Yelm0</v>
          </cell>
          <cell r="E11958">
            <v>0</v>
          </cell>
        </row>
        <row r="11959">
          <cell r="D11959" t="str">
            <v>Yelm0</v>
          </cell>
          <cell r="E11959">
            <v>0</v>
          </cell>
        </row>
        <row r="11960">
          <cell r="D11960" t="str">
            <v>Yelm0</v>
          </cell>
          <cell r="E11960">
            <v>0</v>
          </cell>
        </row>
        <row r="11961">
          <cell r="D11961" t="str">
            <v>Yelm0</v>
          </cell>
          <cell r="E11961">
            <v>0</v>
          </cell>
        </row>
        <row r="11962">
          <cell r="D11962" t="str">
            <v>Yelm0</v>
          </cell>
          <cell r="E11962">
            <v>0</v>
          </cell>
        </row>
        <row r="11963">
          <cell r="D11963" t="str">
            <v>Yelm0</v>
          </cell>
          <cell r="E11963">
            <v>0</v>
          </cell>
        </row>
        <row r="11964">
          <cell r="D11964" t="str">
            <v>Yelm0</v>
          </cell>
          <cell r="E11964">
            <v>0</v>
          </cell>
        </row>
        <row r="11965">
          <cell r="D11965" t="str">
            <v>Yelm0</v>
          </cell>
          <cell r="E11965">
            <v>0</v>
          </cell>
        </row>
        <row r="11966">
          <cell r="D11966" t="str">
            <v>Yelm0</v>
          </cell>
          <cell r="E11966">
            <v>0</v>
          </cell>
        </row>
        <row r="11967">
          <cell r="D11967" t="str">
            <v>Yelm0</v>
          </cell>
          <cell r="E11967">
            <v>0</v>
          </cell>
        </row>
        <row r="11968">
          <cell r="D11968" t="str">
            <v>Yelm0</v>
          </cell>
          <cell r="E11968">
            <v>0</v>
          </cell>
        </row>
        <row r="11969">
          <cell r="D11969" t="str">
            <v>Yelm0</v>
          </cell>
          <cell r="E11969">
            <v>0</v>
          </cell>
        </row>
        <row r="11970">
          <cell r="D11970" t="str">
            <v>Yelm0</v>
          </cell>
          <cell r="E11970">
            <v>0</v>
          </cell>
        </row>
        <row r="11971">
          <cell r="D11971" t="str">
            <v>Yelm0</v>
          </cell>
          <cell r="E11971">
            <v>0</v>
          </cell>
        </row>
        <row r="11972">
          <cell r="D11972" t="str">
            <v>Yelm0</v>
          </cell>
          <cell r="E11972">
            <v>0</v>
          </cell>
        </row>
        <row r="11973">
          <cell r="D11973" t="str">
            <v>Yelm0</v>
          </cell>
          <cell r="E11973">
            <v>0</v>
          </cell>
        </row>
        <row r="11974">
          <cell r="D11974" t="str">
            <v>Yelm0</v>
          </cell>
          <cell r="E11974">
            <v>0</v>
          </cell>
        </row>
        <row r="11975">
          <cell r="D11975" t="str">
            <v>Yelm0</v>
          </cell>
          <cell r="E11975">
            <v>0</v>
          </cell>
        </row>
        <row r="11976">
          <cell r="D11976" t="str">
            <v>Yelm0</v>
          </cell>
          <cell r="E11976">
            <v>0</v>
          </cell>
        </row>
        <row r="11977">
          <cell r="D11977" t="str">
            <v>Yelm0</v>
          </cell>
          <cell r="E11977">
            <v>0</v>
          </cell>
        </row>
        <row r="11978">
          <cell r="D11978" t="str">
            <v>Yelm0</v>
          </cell>
          <cell r="E11978">
            <v>0</v>
          </cell>
        </row>
        <row r="11979">
          <cell r="D11979" t="str">
            <v>Yelm0</v>
          </cell>
          <cell r="E11979">
            <v>0</v>
          </cell>
        </row>
        <row r="11980">
          <cell r="D11980" t="str">
            <v>Yelm0</v>
          </cell>
          <cell r="E11980">
            <v>0</v>
          </cell>
        </row>
        <row r="11981">
          <cell r="D11981" t="str">
            <v>Yelm0</v>
          </cell>
          <cell r="E11981">
            <v>0</v>
          </cell>
        </row>
        <row r="11982">
          <cell r="D11982" t="str">
            <v>Yelm0</v>
          </cell>
          <cell r="E11982">
            <v>0</v>
          </cell>
        </row>
        <row r="11983">
          <cell r="D11983" t="str">
            <v>Yelm0</v>
          </cell>
          <cell r="E11983">
            <v>0</v>
          </cell>
        </row>
        <row r="11984">
          <cell r="D11984" t="str">
            <v>Yelm0</v>
          </cell>
          <cell r="E11984">
            <v>0</v>
          </cell>
        </row>
        <row r="11985">
          <cell r="D11985" t="str">
            <v>Yelm0</v>
          </cell>
          <cell r="E11985">
            <v>0</v>
          </cell>
        </row>
        <row r="11986">
          <cell r="D11986" t="str">
            <v>Yelm0</v>
          </cell>
          <cell r="E11986">
            <v>0</v>
          </cell>
        </row>
        <row r="11987">
          <cell r="D11987" t="str">
            <v>Yelm0</v>
          </cell>
          <cell r="E11987">
            <v>0</v>
          </cell>
        </row>
        <row r="11988">
          <cell r="D11988" t="str">
            <v>Yelm0</v>
          </cell>
          <cell r="E11988">
            <v>0</v>
          </cell>
        </row>
        <row r="11989">
          <cell r="D11989" t="str">
            <v>Yelm0</v>
          </cell>
          <cell r="E11989">
            <v>0</v>
          </cell>
        </row>
        <row r="11990">
          <cell r="D11990" t="str">
            <v>Yelm0</v>
          </cell>
          <cell r="E11990">
            <v>0</v>
          </cell>
        </row>
        <row r="11991">
          <cell r="D11991" t="str">
            <v>Yelm0</v>
          </cell>
          <cell r="E11991">
            <v>0</v>
          </cell>
        </row>
        <row r="11992">
          <cell r="D11992" t="str">
            <v>Yelm0</v>
          </cell>
          <cell r="E11992">
            <v>0</v>
          </cell>
        </row>
        <row r="11993">
          <cell r="D11993" t="str">
            <v>Yelm0</v>
          </cell>
          <cell r="E11993">
            <v>0</v>
          </cell>
        </row>
        <row r="11994">
          <cell r="D11994" t="str">
            <v>Yelm0</v>
          </cell>
          <cell r="E11994">
            <v>0</v>
          </cell>
        </row>
        <row r="11995">
          <cell r="D11995" t="str">
            <v>Yelm0</v>
          </cell>
          <cell r="E11995">
            <v>0</v>
          </cell>
        </row>
        <row r="11996">
          <cell r="D11996" t="str">
            <v>Yelm0</v>
          </cell>
          <cell r="E11996">
            <v>0</v>
          </cell>
        </row>
        <row r="11997">
          <cell r="D11997" t="str">
            <v>Yelm0</v>
          </cell>
          <cell r="E11997">
            <v>0</v>
          </cell>
        </row>
        <row r="11998">
          <cell r="D11998" t="str">
            <v>Yelm0</v>
          </cell>
          <cell r="E11998">
            <v>0</v>
          </cell>
        </row>
        <row r="11999">
          <cell r="D11999" t="str">
            <v>Yelm0</v>
          </cell>
          <cell r="E11999">
            <v>0</v>
          </cell>
        </row>
        <row r="12000">
          <cell r="D12000" t="str">
            <v>Yelm0</v>
          </cell>
          <cell r="E12000">
            <v>0</v>
          </cell>
        </row>
        <row r="12001">
          <cell r="D12001" t="str">
            <v>Yelm0</v>
          </cell>
          <cell r="E12001">
            <v>0</v>
          </cell>
        </row>
        <row r="12002">
          <cell r="D12002" t="str">
            <v>Yelm0</v>
          </cell>
          <cell r="E12002">
            <v>0</v>
          </cell>
        </row>
        <row r="12003">
          <cell r="D12003" t="str">
            <v>Yelm0</v>
          </cell>
          <cell r="E12003">
            <v>0</v>
          </cell>
        </row>
        <row r="12004">
          <cell r="D12004" t="str">
            <v>Yelm0</v>
          </cell>
          <cell r="E12004">
            <v>0</v>
          </cell>
        </row>
        <row r="12005">
          <cell r="D12005" t="str">
            <v>Yelm0</v>
          </cell>
          <cell r="E12005">
            <v>0</v>
          </cell>
        </row>
        <row r="12006">
          <cell r="D12006" t="str">
            <v>Yelm0</v>
          </cell>
          <cell r="E12006">
            <v>0</v>
          </cell>
        </row>
        <row r="12007">
          <cell r="D12007" t="str">
            <v>Yelm0</v>
          </cell>
          <cell r="E12007">
            <v>0</v>
          </cell>
        </row>
        <row r="12008">
          <cell r="D12008" t="str">
            <v>Yelm0</v>
          </cell>
          <cell r="E12008">
            <v>0</v>
          </cell>
        </row>
        <row r="12009">
          <cell r="D12009" t="str">
            <v>Yelm0</v>
          </cell>
          <cell r="E12009">
            <v>0</v>
          </cell>
        </row>
        <row r="12010">
          <cell r="D12010" t="str">
            <v>Yelm0</v>
          </cell>
          <cell r="E12010">
            <v>0</v>
          </cell>
        </row>
        <row r="12011">
          <cell r="D12011" t="str">
            <v>Yelm0</v>
          </cell>
          <cell r="E12011">
            <v>0</v>
          </cell>
        </row>
        <row r="12012">
          <cell r="D12012" t="str">
            <v>Yelm0</v>
          </cell>
          <cell r="E12012">
            <v>0</v>
          </cell>
        </row>
        <row r="12013">
          <cell r="D12013" t="str">
            <v>Yelm0</v>
          </cell>
          <cell r="E12013">
            <v>0</v>
          </cell>
        </row>
        <row r="12014">
          <cell r="D12014" t="str">
            <v>Yelm0</v>
          </cell>
          <cell r="E12014">
            <v>0</v>
          </cell>
        </row>
        <row r="12015">
          <cell r="D12015" t="str">
            <v>Yelm0</v>
          </cell>
          <cell r="E12015">
            <v>0</v>
          </cell>
        </row>
        <row r="12016">
          <cell r="D12016" t="str">
            <v>Yelm0</v>
          </cell>
          <cell r="E12016">
            <v>0</v>
          </cell>
        </row>
        <row r="12017">
          <cell r="D12017" t="str">
            <v>Yelm0</v>
          </cell>
          <cell r="E12017">
            <v>0</v>
          </cell>
        </row>
        <row r="12018">
          <cell r="D12018" t="str">
            <v>Yelm0</v>
          </cell>
          <cell r="E12018">
            <v>0</v>
          </cell>
        </row>
        <row r="12019">
          <cell r="D12019" t="str">
            <v>Yelm0</v>
          </cell>
          <cell r="E12019">
            <v>0</v>
          </cell>
        </row>
        <row r="12020">
          <cell r="D12020" t="str">
            <v>Yelm0</v>
          </cell>
          <cell r="E12020">
            <v>0</v>
          </cell>
        </row>
        <row r="12021">
          <cell r="D12021" t="str">
            <v>Yelm0</v>
          </cell>
          <cell r="E12021">
            <v>0</v>
          </cell>
        </row>
        <row r="12022">
          <cell r="D12022" t="str">
            <v>Yelm0</v>
          </cell>
          <cell r="E12022">
            <v>0</v>
          </cell>
        </row>
        <row r="12023">
          <cell r="D12023" t="str">
            <v>Yelm0</v>
          </cell>
          <cell r="E12023">
            <v>0</v>
          </cell>
        </row>
        <row r="12024">
          <cell r="D12024" t="str">
            <v>Yelm0</v>
          </cell>
          <cell r="E12024">
            <v>0</v>
          </cell>
        </row>
        <row r="12025">
          <cell r="D12025" t="str">
            <v>Yelm0</v>
          </cell>
          <cell r="E12025">
            <v>0</v>
          </cell>
        </row>
        <row r="12026">
          <cell r="D12026" t="str">
            <v>Yelm0</v>
          </cell>
          <cell r="E12026">
            <v>0</v>
          </cell>
        </row>
        <row r="12027">
          <cell r="D12027" t="str">
            <v>Yelm0</v>
          </cell>
          <cell r="E12027">
            <v>0</v>
          </cell>
        </row>
        <row r="12028">
          <cell r="D12028" t="str">
            <v>Yelm0</v>
          </cell>
          <cell r="E12028">
            <v>0</v>
          </cell>
        </row>
        <row r="12029">
          <cell r="D12029" t="str">
            <v>Yelm0</v>
          </cell>
          <cell r="E12029">
            <v>0</v>
          </cell>
        </row>
        <row r="12030">
          <cell r="D12030" t="str">
            <v>Yelm0</v>
          </cell>
          <cell r="E12030">
            <v>0</v>
          </cell>
        </row>
        <row r="12031">
          <cell r="D12031" t="str">
            <v>Yelm0</v>
          </cell>
          <cell r="E12031">
            <v>0</v>
          </cell>
        </row>
        <row r="12032">
          <cell r="D12032" t="str">
            <v>Yelm0</v>
          </cell>
          <cell r="E12032">
            <v>0</v>
          </cell>
        </row>
        <row r="12033">
          <cell r="D12033" t="str">
            <v>Yelm0</v>
          </cell>
          <cell r="E12033">
            <v>0</v>
          </cell>
        </row>
        <row r="12034">
          <cell r="D12034" t="str">
            <v>Yelm0</v>
          </cell>
          <cell r="E12034">
            <v>0</v>
          </cell>
        </row>
        <row r="12035">
          <cell r="D12035" t="str">
            <v>Yelm0</v>
          </cell>
          <cell r="E12035">
            <v>0</v>
          </cell>
        </row>
        <row r="12036">
          <cell r="D12036" t="str">
            <v>Yelm0</v>
          </cell>
          <cell r="E12036">
            <v>0</v>
          </cell>
        </row>
        <row r="12037">
          <cell r="D12037" t="str">
            <v>Yelm0</v>
          </cell>
          <cell r="E12037">
            <v>0</v>
          </cell>
        </row>
        <row r="12038">
          <cell r="D12038" t="str">
            <v>Yelm0</v>
          </cell>
          <cell r="E12038">
            <v>0</v>
          </cell>
        </row>
        <row r="12039">
          <cell r="D12039" t="str">
            <v>Yelm0</v>
          </cell>
          <cell r="E12039">
            <v>0</v>
          </cell>
        </row>
        <row r="12040">
          <cell r="D12040" t="str">
            <v>Yelm0</v>
          </cell>
          <cell r="E12040">
            <v>0</v>
          </cell>
        </row>
        <row r="12041">
          <cell r="D12041" t="str">
            <v>Yelm0</v>
          </cell>
          <cell r="E12041">
            <v>0</v>
          </cell>
        </row>
        <row r="12042">
          <cell r="D12042" t="str">
            <v>Yelm0</v>
          </cell>
          <cell r="E12042">
            <v>0</v>
          </cell>
        </row>
        <row r="12043">
          <cell r="D12043" t="str">
            <v>Yelm0</v>
          </cell>
          <cell r="E12043">
            <v>0</v>
          </cell>
        </row>
        <row r="12044">
          <cell r="D12044" t="str">
            <v>Yelm0</v>
          </cell>
          <cell r="E12044">
            <v>0</v>
          </cell>
        </row>
        <row r="12045">
          <cell r="D12045" t="str">
            <v>Yelm0</v>
          </cell>
          <cell r="E12045">
            <v>0</v>
          </cell>
        </row>
        <row r="12046">
          <cell r="D12046" t="str">
            <v>Yelm0</v>
          </cell>
          <cell r="E12046">
            <v>0</v>
          </cell>
        </row>
        <row r="12047">
          <cell r="D12047" t="str">
            <v>Yelm0</v>
          </cell>
          <cell r="E12047">
            <v>0</v>
          </cell>
        </row>
        <row r="12048">
          <cell r="D12048" t="str">
            <v>Yelm0</v>
          </cell>
          <cell r="E12048">
            <v>0</v>
          </cell>
        </row>
        <row r="12049">
          <cell r="D12049" t="str">
            <v>Yelm0</v>
          </cell>
          <cell r="E12049">
            <v>0</v>
          </cell>
        </row>
        <row r="12050">
          <cell r="D12050" t="str">
            <v>Yelm0</v>
          </cell>
          <cell r="E12050">
            <v>0</v>
          </cell>
        </row>
        <row r="12051">
          <cell r="D12051" t="str">
            <v>Yelm0</v>
          </cell>
          <cell r="E12051">
            <v>0</v>
          </cell>
        </row>
        <row r="12052">
          <cell r="D12052" t="str">
            <v>Yelm0</v>
          </cell>
          <cell r="E12052">
            <v>0</v>
          </cell>
        </row>
        <row r="12053">
          <cell r="D12053" t="str">
            <v>Yelm0</v>
          </cell>
          <cell r="E12053">
            <v>0</v>
          </cell>
        </row>
        <row r="12054">
          <cell r="D12054" t="str">
            <v>Yelm0</v>
          </cell>
          <cell r="E12054">
            <v>0</v>
          </cell>
        </row>
        <row r="12055">
          <cell r="D12055" t="str">
            <v>Yelm0</v>
          </cell>
          <cell r="E12055">
            <v>0</v>
          </cell>
        </row>
        <row r="12056">
          <cell r="D12056" t="str">
            <v>Yelm0</v>
          </cell>
          <cell r="E12056">
            <v>0</v>
          </cell>
        </row>
        <row r="12057">
          <cell r="D12057" t="str">
            <v>Yelm0</v>
          </cell>
          <cell r="E12057">
            <v>0</v>
          </cell>
        </row>
        <row r="12058">
          <cell r="D12058" t="str">
            <v>Yelm0</v>
          </cell>
          <cell r="E12058">
            <v>0</v>
          </cell>
        </row>
        <row r="12059">
          <cell r="D12059" t="str">
            <v>Yelm0</v>
          </cell>
          <cell r="E12059">
            <v>0</v>
          </cell>
        </row>
        <row r="12060">
          <cell r="D12060" t="str">
            <v>Yelm0</v>
          </cell>
          <cell r="E12060">
            <v>0</v>
          </cell>
        </row>
        <row r="12061">
          <cell r="D12061" t="str">
            <v>Yelm0</v>
          </cell>
          <cell r="E12061">
            <v>0</v>
          </cell>
        </row>
        <row r="12062">
          <cell r="D12062" t="str">
            <v>Yelm0</v>
          </cell>
          <cell r="E12062">
            <v>0</v>
          </cell>
        </row>
        <row r="12063">
          <cell r="D12063" t="str">
            <v>Yelm0</v>
          </cell>
          <cell r="E12063">
            <v>0</v>
          </cell>
        </row>
        <row r="12064">
          <cell r="D12064" t="str">
            <v>Yelm0</v>
          </cell>
          <cell r="E12064">
            <v>0</v>
          </cell>
        </row>
        <row r="12065">
          <cell r="D12065" t="str">
            <v>Yelm0</v>
          </cell>
          <cell r="E12065">
            <v>0</v>
          </cell>
        </row>
        <row r="12066">
          <cell r="D12066" t="str">
            <v>Yelm0</v>
          </cell>
          <cell r="E12066">
            <v>0</v>
          </cell>
        </row>
        <row r="12067">
          <cell r="D12067" t="str">
            <v>Yelm0</v>
          </cell>
          <cell r="E12067">
            <v>0</v>
          </cell>
        </row>
        <row r="12068">
          <cell r="D12068" t="str">
            <v>Yelm0</v>
          </cell>
          <cell r="E12068">
            <v>0</v>
          </cell>
        </row>
        <row r="12069">
          <cell r="D12069" t="str">
            <v>Yelm0</v>
          </cell>
          <cell r="E12069">
            <v>0</v>
          </cell>
        </row>
        <row r="12070">
          <cell r="D12070" t="str">
            <v>Yelm0</v>
          </cell>
          <cell r="E12070">
            <v>0</v>
          </cell>
        </row>
        <row r="12071">
          <cell r="D12071" t="str">
            <v>Yelm0</v>
          </cell>
          <cell r="E12071">
            <v>0</v>
          </cell>
        </row>
        <row r="12072">
          <cell r="D12072" t="str">
            <v>Yelm0</v>
          </cell>
          <cell r="E12072">
            <v>0</v>
          </cell>
        </row>
        <row r="12073">
          <cell r="D12073" t="str">
            <v>Yelm0</v>
          </cell>
          <cell r="E12073">
            <v>0</v>
          </cell>
        </row>
        <row r="12074">
          <cell r="D12074" t="str">
            <v>Yelm0</v>
          </cell>
          <cell r="E12074">
            <v>0</v>
          </cell>
        </row>
        <row r="12075">
          <cell r="D12075" t="str">
            <v>Yelm0</v>
          </cell>
          <cell r="E12075">
            <v>0</v>
          </cell>
        </row>
        <row r="12076">
          <cell r="D12076" t="str">
            <v>Yelm0</v>
          </cell>
          <cell r="E12076">
            <v>0</v>
          </cell>
        </row>
        <row r="12077">
          <cell r="D12077" t="str">
            <v>Yelm0</v>
          </cell>
          <cell r="E12077">
            <v>0</v>
          </cell>
        </row>
        <row r="12078">
          <cell r="D12078" t="str">
            <v>Yelm0</v>
          </cell>
          <cell r="E12078">
            <v>0</v>
          </cell>
        </row>
        <row r="12079">
          <cell r="D12079" t="str">
            <v>Yelm0</v>
          </cell>
          <cell r="E12079">
            <v>0</v>
          </cell>
        </row>
        <row r="12080">
          <cell r="D12080" t="str">
            <v>Yelm0</v>
          </cell>
          <cell r="E12080">
            <v>0</v>
          </cell>
        </row>
        <row r="12081">
          <cell r="D12081" t="str">
            <v>Yelm0</v>
          </cell>
          <cell r="E12081">
            <v>0</v>
          </cell>
        </row>
        <row r="12082">
          <cell r="D12082" t="str">
            <v>Yelm0</v>
          </cell>
          <cell r="E12082">
            <v>0</v>
          </cell>
        </row>
        <row r="12083">
          <cell r="D12083" t="str">
            <v>Yelm0</v>
          </cell>
          <cell r="E12083">
            <v>0</v>
          </cell>
        </row>
        <row r="12084">
          <cell r="D12084" t="str">
            <v>Yelm0</v>
          </cell>
          <cell r="E12084">
            <v>0</v>
          </cell>
        </row>
        <row r="12085">
          <cell r="D12085" t="str">
            <v>Yelm0</v>
          </cell>
          <cell r="E12085">
            <v>0</v>
          </cell>
        </row>
        <row r="12086">
          <cell r="D12086" t="str">
            <v>Yelm0</v>
          </cell>
          <cell r="E12086">
            <v>0</v>
          </cell>
        </row>
        <row r="12087">
          <cell r="D12087" t="str">
            <v>Yelm0</v>
          </cell>
          <cell r="E12087">
            <v>0</v>
          </cell>
        </row>
        <row r="12088">
          <cell r="D12088" t="str">
            <v>Yelm0</v>
          </cell>
          <cell r="E12088">
            <v>0</v>
          </cell>
        </row>
        <row r="12089">
          <cell r="D12089" t="str">
            <v>Yelm0</v>
          </cell>
          <cell r="E12089">
            <v>0</v>
          </cell>
        </row>
        <row r="12090">
          <cell r="D12090" t="str">
            <v>Yelm0</v>
          </cell>
          <cell r="E12090">
            <v>0</v>
          </cell>
        </row>
        <row r="12091">
          <cell r="D12091" t="str">
            <v>Yelm0</v>
          </cell>
          <cell r="E12091">
            <v>0</v>
          </cell>
        </row>
        <row r="12092">
          <cell r="D12092" t="str">
            <v>Yelm0</v>
          </cell>
          <cell r="E12092">
            <v>0</v>
          </cell>
        </row>
        <row r="12093">
          <cell r="D12093" t="str">
            <v>Yelm0</v>
          </cell>
          <cell r="E12093">
            <v>0</v>
          </cell>
        </row>
        <row r="12094">
          <cell r="D12094" t="str">
            <v>Yelm0</v>
          </cell>
          <cell r="E12094">
            <v>0</v>
          </cell>
        </row>
        <row r="12095">
          <cell r="D12095" t="str">
            <v>Yelm0</v>
          </cell>
          <cell r="E12095">
            <v>0</v>
          </cell>
        </row>
        <row r="12096">
          <cell r="D12096" t="str">
            <v>Yelm0</v>
          </cell>
          <cell r="E12096">
            <v>0</v>
          </cell>
        </row>
        <row r="12097">
          <cell r="D12097" t="str">
            <v>Yelm0</v>
          </cell>
          <cell r="E12097">
            <v>0</v>
          </cell>
        </row>
        <row r="12098">
          <cell r="D12098" t="str">
            <v>Yelm0</v>
          </cell>
          <cell r="E12098">
            <v>0</v>
          </cell>
        </row>
        <row r="12099">
          <cell r="D12099" t="str">
            <v>Yelm0</v>
          </cell>
          <cell r="E12099">
            <v>0</v>
          </cell>
        </row>
        <row r="12100">
          <cell r="D12100" t="str">
            <v>Yelm0</v>
          </cell>
          <cell r="E12100">
            <v>0</v>
          </cell>
        </row>
        <row r="12101">
          <cell r="D12101" t="str">
            <v>Yelm0</v>
          </cell>
          <cell r="E12101">
            <v>0</v>
          </cell>
        </row>
        <row r="12102">
          <cell r="D12102" t="str">
            <v>Yelm0</v>
          </cell>
          <cell r="E12102">
            <v>0</v>
          </cell>
        </row>
        <row r="12103">
          <cell r="D12103" t="str">
            <v>Yelm0</v>
          </cell>
          <cell r="E12103">
            <v>0</v>
          </cell>
        </row>
        <row r="12104">
          <cell r="D12104" t="str">
            <v>Yelm0</v>
          </cell>
          <cell r="E12104">
            <v>0</v>
          </cell>
        </row>
        <row r="12105">
          <cell r="D12105" t="str">
            <v>Yelm0</v>
          </cell>
          <cell r="E12105">
            <v>0</v>
          </cell>
        </row>
        <row r="12106">
          <cell r="D12106" t="str">
            <v>Yelm0</v>
          </cell>
          <cell r="E12106">
            <v>0</v>
          </cell>
        </row>
        <row r="12107">
          <cell r="D12107" t="str">
            <v>Yelm0</v>
          </cell>
          <cell r="E12107">
            <v>0</v>
          </cell>
        </row>
        <row r="12108">
          <cell r="D12108" t="str">
            <v>Yelm0</v>
          </cell>
          <cell r="E12108">
            <v>0</v>
          </cell>
        </row>
        <row r="12109">
          <cell r="D12109" t="str">
            <v>Yelm0</v>
          </cell>
          <cell r="E12109">
            <v>0</v>
          </cell>
        </row>
        <row r="12110">
          <cell r="D12110" t="str">
            <v>Yelm0</v>
          </cell>
          <cell r="E12110">
            <v>0</v>
          </cell>
        </row>
        <row r="12111">
          <cell r="D12111" t="str">
            <v>Yelm0</v>
          </cell>
          <cell r="E12111">
            <v>0</v>
          </cell>
        </row>
        <row r="12112">
          <cell r="D12112" t="str">
            <v>Yelm0</v>
          </cell>
          <cell r="E12112">
            <v>0</v>
          </cell>
        </row>
        <row r="12113">
          <cell r="D12113" t="str">
            <v>Yelm0</v>
          </cell>
          <cell r="E12113">
            <v>0</v>
          </cell>
        </row>
        <row r="12114">
          <cell r="D12114" t="str">
            <v>Yelm0</v>
          </cell>
          <cell r="E12114">
            <v>0</v>
          </cell>
        </row>
        <row r="12115">
          <cell r="D12115" t="str">
            <v>Yelm0</v>
          </cell>
          <cell r="E12115">
            <v>0</v>
          </cell>
        </row>
        <row r="12116">
          <cell r="D12116" t="str">
            <v>Yelm0</v>
          </cell>
          <cell r="E12116">
            <v>0</v>
          </cell>
        </row>
        <row r="12117">
          <cell r="D12117" t="str">
            <v>Yelm0</v>
          </cell>
          <cell r="E12117">
            <v>0</v>
          </cell>
        </row>
        <row r="12118">
          <cell r="D12118" t="str">
            <v>Yelm0</v>
          </cell>
          <cell r="E12118">
            <v>0</v>
          </cell>
        </row>
        <row r="12119">
          <cell r="D12119" t="str">
            <v>Yelm0</v>
          </cell>
          <cell r="E12119">
            <v>0</v>
          </cell>
        </row>
        <row r="12120">
          <cell r="D12120" t="str">
            <v>Yelm0</v>
          </cell>
          <cell r="E12120">
            <v>0</v>
          </cell>
        </row>
        <row r="12121">
          <cell r="D12121" t="str">
            <v>Yelm0</v>
          </cell>
          <cell r="E12121">
            <v>0</v>
          </cell>
        </row>
        <row r="12122">
          <cell r="D12122" t="str">
            <v>Yelm0</v>
          </cell>
          <cell r="E12122">
            <v>0</v>
          </cell>
        </row>
        <row r="12123">
          <cell r="D12123" t="str">
            <v>Yelm0</v>
          </cell>
          <cell r="E12123">
            <v>0</v>
          </cell>
        </row>
        <row r="12124">
          <cell r="D12124" t="str">
            <v>Yelm0</v>
          </cell>
          <cell r="E12124">
            <v>0</v>
          </cell>
        </row>
        <row r="12125">
          <cell r="D12125" t="str">
            <v>Yelm0</v>
          </cell>
          <cell r="E12125">
            <v>0</v>
          </cell>
        </row>
        <row r="12126">
          <cell r="D12126" t="str">
            <v>Yelm0</v>
          </cell>
          <cell r="E12126">
            <v>0</v>
          </cell>
        </row>
        <row r="12127">
          <cell r="D12127" t="str">
            <v>Yelm0</v>
          </cell>
          <cell r="E12127">
            <v>0</v>
          </cell>
        </row>
        <row r="12128">
          <cell r="D12128" t="str">
            <v>Yelm0</v>
          </cell>
          <cell r="E12128">
            <v>0</v>
          </cell>
        </row>
        <row r="12129">
          <cell r="D12129" t="str">
            <v>Yelm0</v>
          </cell>
          <cell r="E12129">
            <v>0</v>
          </cell>
        </row>
        <row r="12130">
          <cell r="D12130" t="str">
            <v>Yelm0</v>
          </cell>
          <cell r="E12130">
            <v>0</v>
          </cell>
        </row>
        <row r="12131">
          <cell r="D12131" t="str">
            <v>Yelm0</v>
          </cell>
          <cell r="E12131">
            <v>0</v>
          </cell>
        </row>
        <row r="12132">
          <cell r="D12132" t="str">
            <v>Yelm0</v>
          </cell>
          <cell r="E12132">
            <v>0</v>
          </cell>
        </row>
        <row r="12133">
          <cell r="D12133" t="str">
            <v>Yelm0</v>
          </cell>
          <cell r="E12133">
            <v>0</v>
          </cell>
        </row>
        <row r="12134">
          <cell r="D12134" t="str">
            <v>Yelm0</v>
          </cell>
          <cell r="E12134">
            <v>0</v>
          </cell>
        </row>
        <row r="12135">
          <cell r="D12135" t="str">
            <v>Yelm0</v>
          </cell>
          <cell r="E12135">
            <v>0</v>
          </cell>
        </row>
        <row r="12136">
          <cell r="D12136" t="str">
            <v>Yelm0</v>
          </cell>
          <cell r="E12136">
            <v>0</v>
          </cell>
        </row>
        <row r="12137">
          <cell r="D12137" t="str">
            <v>Yelm0</v>
          </cell>
          <cell r="E12137">
            <v>0</v>
          </cell>
        </row>
        <row r="12138">
          <cell r="D12138" t="str">
            <v>Yelm0</v>
          </cell>
          <cell r="E12138">
            <v>0</v>
          </cell>
        </row>
        <row r="12139">
          <cell r="D12139" t="str">
            <v>Yelm0</v>
          </cell>
          <cell r="E12139">
            <v>0</v>
          </cell>
        </row>
        <row r="12140">
          <cell r="D12140" t="str">
            <v>Yelm0</v>
          </cell>
          <cell r="E12140">
            <v>0</v>
          </cell>
        </row>
        <row r="12141">
          <cell r="D12141" t="str">
            <v>Yelm0</v>
          </cell>
          <cell r="E12141">
            <v>0</v>
          </cell>
        </row>
        <row r="12142">
          <cell r="D12142" t="str">
            <v>Yelm0</v>
          </cell>
          <cell r="E12142">
            <v>0</v>
          </cell>
        </row>
        <row r="12143">
          <cell r="D12143" t="str">
            <v>Yelm0</v>
          </cell>
          <cell r="E12143">
            <v>0</v>
          </cell>
        </row>
        <row r="12144">
          <cell r="D12144" t="str">
            <v>Yelm0</v>
          </cell>
          <cell r="E12144">
            <v>0</v>
          </cell>
        </row>
        <row r="12145">
          <cell r="D12145" t="str">
            <v>Yelm0</v>
          </cell>
          <cell r="E12145">
            <v>0</v>
          </cell>
        </row>
        <row r="12146">
          <cell r="D12146" t="str">
            <v>Yelm0</v>
          </cell>
          <cell r="E12146">
            <v>0</v>
          </cell>
        </row>
        <row r="12147">
          <cell r="D12147" t="str">
            <v>Yelm0</v>
          </cell>
          <cell r="E12147">
            <v>0</v>
          </cell>
        </row>
        <row r="12148">
          <cell r="D12148" t="str">
            <v>Yelm0</v>
          </cell>
          <cell r="E12148">
            <v>0</v>
          </cell>
        </row>
        <row r="12149">
          <cell r="D12149" t="str">
            <v>Yelm0</v>
          </cell>
          <cell r="E12149">
            <v>0</v>
          </cell>
        </row>
        <row r="12150">
          <cell r="D12150" t="str">
            <v>Yelm0</v>
          </cell>
          <cell r="E12150">
            <v>0</v>
          </cell>
        </row>
        <row r="12151">
          <cell r="D12151" t="str">
            <v>Yelm0</v>
          </cell>
          <cell r="E12151">
            <v>0</v>
          </cell>
        </row>
        <row r="12152">
          <cell r="D12152" t="str">
            <v>Yelm0</v>
          </cell>
          <cell r="E12152">
            <v>0</v>
          </cell>
        </row>
        <row r="12153">
          <cell r="D12153" t="str">
            <v>Yelm0</v>
          </cell>
          <cell r="E12153">
            <v>0</v>
          </cell>
        </row>
        <row r="12154">
          <cell r="D12154" t="str">
            <v>Yelm0</v>
          </cell>
          <cell r="E12154">
            <v>0</v>
          </cell>
        </row>
        <row r="12155">
          <cell r="D12155" t="str">
            <v>Yelm0</v>
          </cell>
          <cell r="E12155">
            <v>0</v>
          </cell>
        </row>
        <row r="12156">
          <cell r="D12156" t="str">
            <v>Yelm0</v>
          </cell>
          <cell r="E12156">
            <v>0</v>
          </cell>
        </row>
        <row r="12157">
          <cell r="D12157" t="str">
            <v>Yelm0</v>
          </cell>
          <cell r="E12157">
            <v>0</v>
          </cell>
        </row>
        <row r="12158">
          <cell r="D12158" t="str">
            <v>Yelm0</v>
          </cell>
          <cell r="E12158">
            <v>0</v>
          </cell>
        </row>
        <row r="12159">
          <cell r="D12159" t="str">
            <v>Yelm0</v>
          </cell>
          <cell r="E12159">
            <v>0</v>
          </cell>
        </row>
        <row r="12160">
          <cell r="D12160" t="str">
            <v>Yelm0</v>
          </cell>
          <cell r="E12160">
            <v>0</v>
          </cell>
        </row>
        <row r="12161">
          <cell r="D12161" t="str">
            <v>Yelm0</v>
          </cell>
          <cell r="E12161">
            <v>0</v>
          </cell>
        </row>
        <row r="12162">
          <cell r="D12162" t="str">
            <v>Yelm0</v>
          </cell>
          <cell r="E12162">
            <v>0</v>
          </cell>
        </row>
        <row r="12163">
          <cell r="D12163" t="str">
            <v>Yelm0</v>
          </cell>
          <cell r="E12163">
            <v>0</v>
          </cell>
        </row>
        <row r="12164">
          <cell r="D12164" t="str">
            <v>Yelm0</v>
          </cell>
          <cell r="E12164">
            <v>0</v>
          </cell>
        </row>
        <row r="12165">
          <cell r="D12165" t="str">
            <v>Yelm0</v>
          </cell>
          <cell r="E12165">
            <v>0</v>
          </cell>
        </row>
        <row r="12166">
          <cell r="D12166" t="str">
            <v>Yelm0</v>
          </cell>
          <cell r="E12166">
            <v>0</v>
          </cell>
        </row>
        <row r="12167">
          <cell r="D12167" t="str">
            <v>Yelm0</v>
          </cell>
          <cell r="E12167">
            <v>0</v>
          </cell>
        </row>
        <row r="12168">
          <cell r="D12168" t="str">
            <v>Yelm0</v>
          </cell>
          <cell r="E12168">
            <v>0</v>
          </cell>
        </row>
        <row r="12169">
          <cell r="D12169" t="str">
            <v>Yelm0</v>
          </cell>
          <cell r="E12169">
            <v>0</v>
          </cell>
        </row>
        <row r="12170">
          <cell r="D12170" t="str">
            <v>Yelm0</v>
          </cell>
          <cell r="E12170">
            <v>0</v>
          </cell>
        </row>
        <row r="12171">
          <cell r="D12171" t="str">
            <v>Yelm0</v>
          </cell>
          <cell r="E12171">
            <v>0</v>
          </cell>
        </row>
        <row r="12172">
          <cell r="D12172" t="str">
            <v>Yelm0</v>
          </cell>
          <cell r="E12172">
            <v>0</v>
          </cell>
        </row>
        <row r="12173">
          <cell r="D12173" t="str">
            <v>Yelm0</v>
          </cell>
          <cell r="E12173">
            <v>0</v>
          </cell>
        </row>
        <row r="12174">
          <cell r="D12174" t="str">
            <v>Yelm0</v>
          </cell>
          <cell r="E12174">
            <v>0</v>
          </cell>
        </row>
        <row r="12175">
          <cell r="D12175" t="str">
            <v>Yelm0</v>
          </cell>
          <cell r="E12175">
            <v>0</v>
          </cell>
        </row>
        <row r="12176">
          <cell r="D12176" t="str">
            <v>Yelm0</v>
          </cell>
          <cell r="E12176">
            <v>0</v>
          </cell>
        </row>
        <row r="12177">
          <cell r="D12177" t="str">
            <v>Yelm0</v>
          </cell>
          <cell r="E12177">
            <v>0</v>
          </cell>
        </row>
        <row r="12178">
          <cell r="D12178" t="str">
            <v>Yelm0</v>
          </cell>
          <cell r="E12178">
            <v>0</v>
          </cell>
        </row>
        <row r="12179">
          <cell r="D12179" t="str">
            <v>Yelm0</v>
          </cell>
          <cell r="E12179">
            <v>0</v>
          </cell>
        </row>
        <row r="12180">
          <cell r="D12180" t="str">
            <v>Yelm0</v>
          </cell>
          <cell r="E12180">
            <v>0</v>
          </cell>
        </row>
        <row r="12181">
          <cell r="D12181" t="str">
            <v>Yelm0</v>
          </cell>
          <cell r="E12181">
            <v>0</v>
          </cell>
        </row>
        <row r="12182">
          <cell r="D12182" t="str">
            <v>Yelm0</v>
          </cell>
          <cell r="E12182">
            <v>0</v>
          </cell>
        </row>
        <row r="12183">
          <cell r="D12183" t="str">
            <v>Yelm0</v>
          </cell>
          <cell r="E12183">
            <v>0</v>
          </cell>
        </row>
        <row r="12184">
          <cell r="D12184" t="str">
            <v>Yelm0</v>
          </cell>
          <cell r="E12184">
            <v>0</v>
          </cell>
        </row>
        <row r="12185">
          <cell r="D12185" t="str">
            <v>Yelm0</v>
          </cell>
          <cell r="E12185">
            <v>0</v>
          </cell>
        </row>
        <row r="12186">
          <cell r="D12186" t="str">
            <v>Yelm0</v>
          </cell>
          <cell r="E12186">
            <v>0</v>
          </cell>
        </row>
        <row r="12187">
          <cell r="D12187" t="str">
            <v>Yelm0</v>
          </cell>
          <cell r="E12187">
            <v>0</v>
          </cell>
        </row>
        <row r="12188">
          <cell r="D12188" t="str">
            <v>Yelm0</v>
          </cell>
          <cell r="E12188">
            <v>0</v>
          </cell>
        </row>
        <row r="12189">
          <cell r="D12189" t="str">
            <v>Yelm0</v>
          </cell>
          <cell r="E12189">
            <v>0</v>
          </cell>
        </row>
        <row r="12190">
          <cell r="D12190" t="str">
            <v>Yelm0</v>
          </cell>
          <cell r="E12190">
            <v>0</v>
          </cell>
        </row>
        <row r="12191">
          <cell r="D12191" t="str">
            <v>Yelm0</v>
          </cell>
          <cell r="E12191">
            <v>0</v>
          </cell>
        </row>
        <row r="12192">
          <cell r="D12192" t="str">
            <v>Yelm0</v>
          </cell>
          <cell r="E12192">
            <v>0</v>
          </cell>
        </row>
        <row r="12193">
          <cell r="D12193" t="str">
            <v>Yelm0</v>
          </cell>
          <cell r="E12193">
            <v>0</v>
          </cell>
        </row>
        <row r="12194">
          <cell r="D12194" t="str">
            <v>Yelm0</v>
          </cell>
          <cell r="E12194">
            <v>0</v>
          </cell>
        </row>
        <row r="12195">
          <cell r="D12195" t="str">
            <v>Yelm0</v>
          </cell>
          <cell r="E12195">
            <v>0</v>
          </cell>
        </row>
        <row r="12196">
          <cell r="D12196" t="str">
            <v>Yelm0</v>
          </cell>
          <cell r="E12196">
            <v>0</v>
          </cell>
        </row>
        <row r="12197">
          <cell r="D12197" t="str">
            <v>Yelm0</v>
          </cell>
          <cell r="E12197">
            <v>0</v>
          </cell>
        </row>
        <row r="12198">
          <cell r="D12198" t="str">
            <v>Yelm0</v>
          </cell>
          <cell r="E12198">
            <v>0</v>
          </cell>
        </row>
        <row r="12199">
          <cell r="D12199" t="str">
            <v>Yelm0</v>
          </cell>
          <cell r="E12199">
            <v>0</v>
          </cell>
        </row>
        <row r="12200">
          <cell r="D12200" t="str">
            <v>Yelm0</v>
          </cell>
          <cell r="E12200">
            <v>0</v>
          </cell>
        </row>
        <row r="12201">
          <cell r="D12201" t="str">
            <v>Yelm0</v>
          </cell>
          <cell r="E12201">
            <v>0</v>
          </cell>
        </row>
        <row r="12202">
          <cell r="D12202" t="str">
            <v>Yelm0</v>
          </cell>
          <cell r="E12202">
            <v>0</v>
          </cell>
        </row>
        <row r="12203">
          <cell r="D12203" t="str">
            <v>Yelm0</v>
          </cell>
          <cell r="E12203">
            <v>0</v>
          </cell>
        </row>
        <row r="12204">
          <cell r="D12204" t="str">
            <v>Yelm0</v>
          </cell>
          <cell r="E12204">
            <v>0</v>
          </cell>
        </row>
        <row r="12205">
          <cell r="D12205" t="str">
            <v>Yelm0</v>
          </cell>
          <cell r="E12205">
            <v>0</v>
          </cell>
        </row>
        <row r="12206">
          <cell r="D12206" t="str">
            <v>Yelm0</v>
          </cell>
          <cell r="E12206">
            <v>0</v>
          </cell>
        </row>
        <row r="12207">
          <cell r="D12207" t="str">
            <v>Yelm0</v>
          </cell>
          <cell r="E12207">
            <v>0</v>
          </cell>
        </row>
        <row r="12208">
          <cell r="D12208" t="str">
            <v>Yelm0</v>
          </cell>
          <cell r="E12208">
            <v>0</v>
          </cell>
        </row>
        <row r="12209">
          <cell r="D12209" t="str">
            <v>Yelm0</v>
          </cell>
          <cell r="E12209">
            <v>0</v>
          </cell>
        </row>
        <row r="12210">
          <cell r="D12210" t="str">
            <v>Yelm0</v>
          </cell>
          <cell r="E12210">
            <v>0</v>
          </cell>
        </row>
        <row r="12211">
          <cell r="D12211" t="str">
            <v>Yelm0</v>
          </cell>
          <cell r="E12211">
            <v>0</v>
          </cell>
        </row>
        <row r="12212">
          <cell r="D12212" t="str">
            <v>Yelm0</v>
          </cell>
          <cell r="E12212">
            <v>0</v>
          </cell>
        </row>
        <row r="12213">
          <cell r="D12213" t="str">
            <v>Yelm0</v>
          </cell>
          <cell r="E12213">
            <v>0</v>
          </cell>
        </row>
        <row r="12214">
          <cell r="D12214" t="str">
            <v>Yelm0</v>
          </cell>
          <cell r="E12214">
            <v>0</v>
          </cell>
        </row>
        <row r="12215">
          <cell r="D12215" t="str">
            <v>Yelm0</v>
          </cell>
          <cell r="E12215">
            <v>0</v>
          </cell>
        </row>
        <row r="12216">
          <cell r="D12216" t="str">
            <v>Yelm0</v>
          </cell>
          <cell r="E12216">
            <v>0</v>
          </cell>
        </row>
        <row r="12217">
          <cell r="D12217" t="str">
            <v>Yelm0</v>
          </cell>
          <cell r="E12217">
            <v>0</v>
          </cell>
        </row>
        <row r="12218">
          <cell r="D12218" t="str">
            <v>Yelm0</v>
          </cell>
          <cell r="E12218">
            <v>0</v>
          </cell>
        </row>
        <row r="12219">
          <cell r="D12219" t="str">
            <v>Yelm0</v>
          </cell>
          <cell r="E12219">
            <v>0</v>
          </cell>
        </row>
        <row r="12220">
          <cell r="D12220" t="str">
            <v>Yelm0</v>
          </cell>
          <cell r="E12220">
            <v>0</v>
          </cell>
        </row>
        <row r="12221">
          <cell r="D12221" t="str">
            <v>Yelm0</v>
          </cell>
          <cell r="E12221">
            <v>0</v>
          </cell>
        </row>
        <row r="12222">
          <cell r="D12222" t="str">
            <v>Yelm0</v>
          </cell>
          <cell r="E12222">
            <v>0</v>
          </cell>
        </row>
        <row r="12223">
          <cell r="D12223" t="str">
            <v>Yelm0</v>
          </cell>
          <cell r="E12223">
            <v>0</v>
          </cell>
        </row>
        <row r="12224">
          <cell r="D12224" t="str">
            <v>Yelm0</v>
          </cell>
          <cell r="E12224">
            <v>0</v>
          </cell>
        </row>
        <row r="12225">
          <cell r="D12225" t="str">
            <v>Yelm0</v>
          </cell>
          <cell r="E12225">
            <v>0</v>
          </cell>
        </row>
        <row r="12226">
          <cell r="D12226" t="str">
            <v>Yelm0</v>
          </cell>
          <cell r="E12226">
            <v>0</v>
          </cell>
        </row>
        <row r="12227">
          <cell r="D12227" t="str">
            <v>Yelm0</v>
          </cell>
          <cell r="E12227">
            <v>0</v>
          </cell>
        </row>
        <row r="12228">
          <cell r="D12228" t="str">
            <v>Yelm0</v>
          </cell>
          <cell r="E12228">
            <v>0</v>
          </cell>
        </row>
        <row r="12229">
          <cell r="D12229" t="str">
            <v>Yelm0</v>
          </cell>
          <cell r="E12229">
            <v>0</v>
          </cell>
        </row>
        <row r="12230">
          <cell r="D12230" t="str">
            <v>Yelm0</v>
          </cell>
          <cell r="E12230">
            <v>0</v>
          </cell>
        </row>
        <row r="12231">
          <cell r="D12231" t="str">
            <v>Yelm0</v>
          </cell>
          <cell r="E12231">
            <v>0</v>
          </cell>
        </row>
        <row r="12232">
          <cell r="D12232" t="str">
            <v>Yelm0</v>
          </cell>
          <cell r="E12232">
            <v>0</v>
          </cell>
        </row>
        <row r="12233">
          <cell r="D12233" t="str">
            <v>Yelm0</v>
          </cell>
          <cell r="E12233">
            <v>0</v>
          </cell>
        </row>
        <row r="12234">
          <cell r="D12234" t="str">
            <v>Yelm0</v>
          </cell>
          <cell r="E12234">
            <v>0</v>
          </cell>
        </row>
        <row r="12235">
          <cell r="D12235" t="str">
            <v>Yelm0</v>
          </cell>
          <cell r="E12235">
            <v>0</v>
          </cell>
        </row>
        <row r="12236">
          <cell r="D12236" t="str">
            <v>Yelm0</v>
          </cell>
          <cell r="E12236">
            <v>0</v>
          </cell>
        </row>
        <row r="12237">
          <cell r="D12237" t="str">
            <v>Yelm0</v>
          </cell>
          <cell r="E12237">
            <v>0</v>
          </cell>
        </row>
        <row r="12238">
          <cell r="D12238" t="str">
            <v>Yelm0</v>
          </cell>
          <cell r="E12238">
            <v>0</v>
          </cell>
        </row>
        <row r="12239">
          <cell r="D12239" t="str">
            <v>Yelm0</v>
          </cell>
          <cell r="E12239">
            <v>0</v>
          </cell>
        </row>
        <row r="12240">
          <cell r="D12240" t="str">
            <v>Yelm0</v>
          </cell>
          <cell r="E12240">
            <v>0</v>
          </cell>
        </row>
        <row r="12241">
          <cell r="D12241" t="str">
            <v>Yelm0</v>
          </cell>
          <cell r="E12241">
            <v>0</v>
          </cell>
        </row>
        <row r="12242">
          <cell r="D12242" t="str">
            <v>Yelm0</v>
          </cell>
          <cell r="E12242">
            <v>0</v>
          </cell>
        </row>
        <row r="12243">
          <cell r="D12243" t="str">
            <v>Yelm0</v>
          </cell>
          <cell r="E12243">
            <v>0</v>
          </cell>
        </row>
        <row r="12244">
          <cell r="D12244" t="str">
            <v>Yelm0</v>
          </cell>
          <cell r="E12244">
            <v>0</v>
          </cell>
        </row>
        <row r="12245">
          <cell r="D12245" t="str">
            <v>Yelm0</v>
          </cell>
          <cell r="E12245">
            <v>0</v>
          </cell>
        </row>
        <row r="12246">
          <cell r="D12246" t="str">
            <v>Yelm0</v>
          </cell>
          <cell r="E12246">
            <v>0</v>
          </cell>
        </row>
        <row r="12247">
          <cell r="D12247" t="str">
            <v>Yelm0</v>
          </cell>
          <cell r="E12247">
            <v>0</v>
          </cell>
        </row>
        <row r="12248">
          <cell r="D12248" t="str">
            <v>Yelm0</v>
          </cell>
          <cell r="E12248">
            <v>0</v>
          </cell>
        </row>
        <row r="12249">
          <cell r="D12249" t="str">
            <v>Yelm0</v>
          </cell>
          <cell r="E12249">
            <v>0</v>
          </cell>
        </row>
        <row r="12250">
          <cell r="D12250" t="str">
            <v>Yelm0</v>
          </cell>
          <cell r="E12250">
            <v>0</v>
          </cell>
        </row>
        <row r="12251">
          <cell r="D12251" t="str">
            <v>Yelm0</v>
          </cell>
          <cell r="E12251">
            <v>0</v>
          </cell>
        </row>
        <row r="12252">
          <cell r="D12252" t="str">
            <v>Yelm0</v>
          </cell>
          <cell r="E12252">
            <v>0</v>
          </cell>
        </row>
        <row r="12253">
          <cell r="D12253" t="str">
            <v>Yelm0</v>
          </cell>
          <cell r="E12253">
            <v>0</v>
          </cell>
        </row>
        <row r="12254">
          <cell r="D12254" t="str">
            <v>Yelm0</v>
          </cell>
          <cell r="E12254">
            <v>0</v>
          </cell>
        </row>
        <row r="12255">
          <cell r="D12255" t="str">
            <v>Yelm0</v>
          </cell>
          <cell r="E12255">
            <v>0</v>
          </cell>
        </row>
        <row r="12256">
          <cell r="D12256" t="str">
            <v>Yelm0</v>
          </cell>
          <cell r="E12256">
            <v>0</v>
          </cell>
        </row>
        <row r="12257">
          <cell r="D12257" t="str">
            <v>Yelm0</v>
          </cell>
          <cell r="E12257">
            <v>0</v>
          </cell>
        </row>
        <row r="12258">
          <cell r="D12258" t="str">
            <v>Yelm0</v>
          </cell>
          <cell r="E12258">
            <v>0</v>
          </cell>
        </row>
        <row r="12259">
          <cell r="D12259" t="str">
            <v>Yelm0</v>
          </cell>
          <cell r="E12259">
            <v>0</v>
          </cell>
        </row>
        <row r="12260">
          <cell r="D12260" t="str">
            <v>Yelm0</v>
          </cell>
          <cell r="E12260">
            <v>0</v>
          </cell>
        </row>
        <row r="12261">
          <cell r="D12261" t="str">
            <v>Yelm0</v>
          </cell>
          <cell r="E12261">
            <v>0</v>
          </cell>
        </row>
        <row r="12262">
          <cell r="D12262" t="str">
            <v>Yelm0</v>
          </cell>
          <cell r="E12262">
            <v>0</v>
          </cell>
        </row>
        <row r="12263">
          <cell r="D12263" t="str">
            <v>Yelm0</v>
          </cell>
          <cell r="E12263">
            <v>0</v>
          </cell>
        </row>
        <row r="12264">
          <cell r="D12264" t="str">
            <v>Yelm0</v>
          </cell>
          <cell r="E12264">
            <v>0</v>
          </cell>
        </row>
        <row r="12265">
          <cell r="D12265" t="str">
            <v>Yelm0</v>
          </cell>
          <cell r="E12265">
            <v>0</v>
          </cell>
        </row>
        <row r="12266">
          <cell r="D12266" t="str">
            <v>Yelm0</v>
          </cell>
          <cell r="E12266">
            <v>0</v>
          </cell>
        </row>
        <row r="12267">
          <cell r="D12267" t="str">
            <v>Yelm0</v>
          </cell>
          <cell r="E12267">
            <v>0</v>
          </cell>
        </row>
        <row r="12268">
          <cell r="D12268" t="str">
            <v>Yelm0</v>
          </cell>
          <cell r="E12268">
            <v>0</v>
          </cell>
        </row>
        <row r="12269">
          <cell r="D12269" t="str">
            <v>Yelm0</v>
          </cell>
          <cell r="E12269">
            <v>0</v>
          </cell>
        </row>
        <row r="12270">
          <cell r="D12270" t="str">
            <v>Yelm0</v>
          </cell>
          <cell r="E12270">
            <v>0</v>
          </cell>
        </row>
        <row r="12271">
          <cell r="D12271" t="str">
            <v>Yelm0</v>
          </cell>
          <cell r="E12271">
            <v>0</v>
          </cell>
        </row>
        <row r="12272">
          <cell r="D12272" t="str">
            <v>Yelm0</v>
          </cell>
          <cell r="E12272">
            <v>0</v>
          </cell>
        </row>
        <row r="12273">
          <cell r="D12273" t="str">
            <v>Yelm0</v>
          </cell>
          <cell r="E12273">
            <v>0</v>
          </cell>
        </row>
        <row r="12274">
          <cell r="D12274" t="str">
            <v>Yelm0</v>
          </cell>
          <cell r="E12274">
            <v>0</v>
          </cell>
        </row>
        <row r="12275">
          <cell r="D12275" t="str">
            <v>Yelm0</v>
          </cell>
          <cell r="E12275">
            <v>0</v>
          </cell>
        </row>
        <row r="12276">
          <cell r="D12276" t="str">
            <v>Yelm0</v>
          </cell>
          <cell r="E12276">
            <v>0</v>
          </cell>
        </row>
        <row r="12277">
          <cell r="D12277" t="str">
            <v>Yelm0</v>
          </cell>
          <cell r="E12277">
            <v>0</v>
          </cell>
        </row>
        <row r="12278">
          <cell r="D12278" t="str">
            <v>Yelm0</v>
          </cell>
          <cell r="E12278">
            <v>0</v>
          </cell>
        </row>
        <row r="12279">
          <cell r="D12279" t="str">
            <v>Yelm0</v>
          </cell>
          <cell r="E12279">
            <v>0</v>
          </cell>
        </row>
        <row r="12280">
          <cell r="D12280" t="str">
            <v>Yelm0</v>
          </cell>
          <cell r="E12280">
            <v>0</v>
          </cell>
        </row>
        <row r="12281">
          <cell r="D12281" t="str">
            <v>Yelm0</v>
          </cell>
          <cell r="E12281">
            <v>0</v>
          </cell>
        </row>
        <row r="12282">
          <cell r="D12282" t="str">
            <v>Yelm0</v>
          </cell>
          <cell r="E12282">
            <v>0</v>
          </cell>
        </row>
        <row r="12283">
          <cell r="D12283" t="str">
            <v>Yelm0</v>
          </cell>
          <cell r="E12283">
            <v>0</v>
          </cell>
        </row>
        <row r="12284">
          <cell r="D12284" t="str">
            <v>Yelm0</v>
          </cell>
          <cell r="E12284">
            <v>0</v>
          </cell>
        </row>
        <row r="12285">
          <cell r="D12285" t="str">
            <v>Yelm0</v>
          </cell>
          <cell r="E12285">
            <v>0</v>
          </cell>
        </row>
        <row r="12286">
          <cell r="D12286" t="str">
            <v>Yelm0</v>
          </cell>
          <cell r="E12286">
            <v>0</v>
          </cell>
        </row>
        <row r="12287">
          <cell r="D12287" t="str">
            <v>Yelm0</v>
          </cell>
          <cell r="E12287">
            <v>0</v>
          </cell>
        </row>
        <row r="12288">
          <cell r="D12288" t="str">
            <v>Yelm0</v>
          </cell>
          <cell r="E12288">
            <v>0</v>
          </cell>
        </row>
        <row r="12289">
          <cell r="D12289" t="str">
            <v>Yelm0</v>
          </cell>
          <cell r="E12289">
            <v>0</v>
          </cell>
        </row>
        <row r="12290">
          <cell r="D12290" t="str">
            <v>Yelm0</v>
          </cell>
          <cell r="E12290">
            <v>0</v>
          </cell>
        </row>
        <row r="12291">
          <cell r="D12291" t="str">
            <v>Yelm0</v>
          </cell>
          <cell r="E12291">
            <v>0</v>
          </cell>
        </row>
        <row r="12292">
          <cell r="D12292" t="str">
            <v>Yelm0</v>
          </cell>
          <cell r="E12292">
            <v>0</v>
          </cell>
        </row>
        <row r="12293">
          <cell r="D12293" t="str">
            <v>Yelm0</v>
          </cell>
          <cell r="E12293">
            <v>0</v>
          </cell>
        </row>
        <row r="12294">
          <cell r="D12294" t="str">
            <v>Yelm0</v>
          </cell>
          <cell r="E12294">
            <v>0</v>
          </cell>
        </row>
        <row r="12295">
          <cell r="D12295" t="str">
            <v>Yelm0</v>
          </cell>
          <cell r="E12295">
            <v>0</v>
          </cell>
        </row>
        <row r="12296">
          <cell r="D12296" t="str">
            <v>Yelm0</v>
          </cell>
          <cell r="E12296">
            <v>0</v>
          </cell>
        </row>
        <row r="12297">
          <cell r="D12297" t="str">
            <v>Yelm0</v>
          </cell>
          <cell r="E12297">
            <v>0</v>
          </cell>
        </row>
        <row r="12298">
          <cell r="D12298" t="str">
            <v>Yelm0</v>
          </cell>
          <cell r="E12298">
            <v>0</v>
          </cell>
        </row>
        <row r="12299">
          <cell r="D12299" t="str">
            <v>Yelm0</v>
          </cell>
          <cell r="E12299">
            <v>0</v>
          </cell>
        </row>
        <row r="12300">
          <cell r="D12300" t="str">
            <v>Yelm0</v>
          </cell>
          <cell r="E12300">
            <v>0</v>
          </cell>
        </row>
        <row r="12301">
          <cell r="D12301" t="str">
            <v>Yelm0</v>
          </cell>
          <cell r="E12301">
            <v>0</v>
          </cell>
        </row>
        <row r="12302">
          <cell r="D12302" t="str">
            <v>Yelm0</v>
          </cell>
          <cell r="E12302">
            <v>0</v>
          </cell>
        </row>
        <row r="12303">
          <cell r="D12303" t="str">
            <v>Yelm0</v>
          </cell>
          <cell r="E12303">
            <v>0</v>
          </cell>
        </row>
        <row r="12304">
          <cell r="D12304" t="str">
            <v>Yelm0</v>
          </cell>
          <cell r="E12304">
            <v>0</v>
          </cell>
        </row>
        <row r="12305">
          <cell r="D12305" t="str">
            <v>Yelm0</v>
          </cell>
          <cell r="E12305">
            <v>0</v>
          </cell>
        </row>
        <row r="12306">
          <cell r="D12306" t="str">
            <v>Yelm0</v>
          </cell>
          <cell r="E12306">
            <v>0</v>
          </cell>
        </row>
        <row r="12307">
          <cell r="D12307" t="str">
            <v>Yelm0</v>
          </cell>
          <cell r="E12307">
            <v>0</v>
          </cell>
        </row>
        <row r="12308">
          <cell r="D12308" t="str">
            <v>Yelm0</v>
          </cell>
          <cell r="E12308">
            <v>0</v>
          </cell>
        </row>
        <row r="12309">
          <cell r="D12309" t="str">
            <v>Yelm0</v>
          </cell>
          <cell r="E12309">
            <v>0</v>
          </cell>
        </row>
        <row r="12310">
          <cell r="D12310" t="str">
            <v>Yelm0</v>
          </cell>
          <cell r="E12310">
            <v>0</v>
          </cell>
        </row>
        <row r="12311">
          <cell r="D12311" t="str">
            <v>Yelm0</v>
          </cell>
          <cell r="E12311">
            <v>0</v>
          </cell>
        </row>
        <row r="12312">
          <cell r="D12312" t="str">
            <v>Yelm0</v>
          </cell>
          <cell r="E12312">
            <v>0</v>
          </cell>
        </row>
        <row r="12313">
          <cell r="D12313" t="str">
            <v>Yelm0</v>
          </cell>
          <cell r="E12313">
            <v>0</v>
          </cell>
        </row>
        <row r="12314">
          <cell r="D12314" t="str">
            <v>Yelm0</v>
          </cell>
          <cell r="E12314">
            <v>0</v>
          </cell>
        </row>
        <row r="12315">
          <cell r="D12315" t="str">
            <v>Yelm0</v>
          </cell>
          <cell r="E12315">
            <v>0</v>
          </cell>
        </row>
        <row r="12316">
          <cell r="D12316" t="str">
            <v>Yelm0</v>
          </cell>
          <cell r="E12316">
            <v>0</v>
          </cell>
        </row>
        <row r="12317">
          <cell r="D12317" t="str">
            <v>Yelm0</v>
          </cell>
          <cell r="E12317">
            <v>0</v>
          </cell>
        </row>
        <row r="12318">
          <cell r="D12318" t="str">
            <v>Yelm0</v>
          </cell>
          <cell r="E12318">
            <v>0</v>
          </cell>
        </row>
        <row r="12319">
          <cell r="D12319" t="str">
            <v>Yelm0</v>
          </cell>
          <cell r="E12319">
            <v>0</v>
          </cell>
        </row>
        <row r="12320">
          <cell r="D12320" t="str">
            <v>Yelm0</v>
          </cell>
          <cell r="E12320">
            <v>0</v>
          </cell>
        </row>
        <row r="12321">
          <cell r="D12321" t="str">
            <v>Yelm0</v>
          </cell>
          <cell r="E12321">
            <v>0</v>
          </cell>
        </row>
        <row r="12322">
          <cell r="D12322" t="str">
            <v>Yelm0</v>
          </cell>
          <cell r="E12322">
            <v>0</v>
          </cell>
        </row>
        <row r="12323">
          <cell r="D12323" t="str">
            <v>Yelm0</v>
          </cell>
          <cell r="E12323">
            <v>0</v>
          </cell>
        </row>
        <row r="12324">
          <cell r="D12324" t="str">
            <v>Yelm0</v>
          </cell>
          <cell r="E12324">
            <v>0</v>
          </cell>
        </row>
        <row r="12325">
          <cell r="D12325" t="str">
            <v>Yelm0</v>
          </cell>
          <cell r="E12325">
            <v>0</v>
          </cell>
        </row>
        <row r="12326">
          <cell r="D12326" t="str">
            <v>Yelm0</v>
          </cell>
          <cell r="E12326">
            <v>0</v>
          </cell>
        </row>
        <row r="12327">
          <cell r="D12327" t="str">
            <v>Yelm0</v>
          </cell>
          <cell r="E12327">
            <v>0</v>
          </cell>
        </row>
        <row r="12328">
          <cell r="D12328" t="str">
            <v>Yelm0</v>
          </cell>
          <cell r="E12328">
            <v>0</v>
          </cell>
        </row>
        <row r="12329">
          <cell r="D12329" t="str">
            <v>Yelm0</v>
          </cell>
          <cell r="E12329">
            <v>0</v>
          </cell>
        </row>
        <row r="12330">
          <cell r="D12330" t="str">
            <v>Yelm0</v>
          </cell>
          <cell r="E12330">
            <v>0</v>
          </cell>
        </row>
        <row r="12331">
          <cell r="D12331" t="str">
            <v>Yelm0</v>
          </cell>
          <cell r="E12331">
            <v>0</v>
          </cell>
        </row>
        <row r="12332">
          <cell r="D12332" t="str">
            <v>Yelm0</v>
          </cell>
          <cell r="E12332">
            <v>0</v>
          </cell>
        </row>
        <row r="12333">
          <cell r="D12333" t="str">
            <v>Yelm0</v>
          </cell>
          <cell r="E12333">
            <v>0</v>
          </cell>
        </row>
        <row r="12334">
          <cell r="D12334" t="str">
            <v>Yelm0</v>
          </cell>
          <cell r="E12334">
            <v>0</v>
          </cell>
        </row>
        <row r="12335">
          <cell r="D12335" t="str">
            <v>Yelm0</v>
          </cell>
          <cell r="E12335">
            <v>0</v>
          </cell>
        </row>
        <row r="12336">
          <cell r="D12336" t="str">
            <v>Yelm0</v>
          </cell>
          <cell r="E12336">
            <v>0</v>
          </cell>
        </row>
        <row r="12337">
          <cell r="D12337" t="str">
            <v>Yelm0</v>
          </cell>
          <cell r="E12337">
            <v>0</v>
          </cell>
        </row>
        <row r="12338">
          <cell r="D12338" t="str">
            <v>Yelm0</v>
          </cell>
          <cell r="E12338">
            <v>0</v>
          </cell>
        </row>
        <row r="12339">
          <cell r="D12339" t="str">
            <v>Yelm0</v>
          </cell>
          <cell r="E12339">
            <v>0</v>
          </cell>
        </row>
        <row r="12340">
          <cell r="D12340" t="str">
            <v>Yelm0</v>
          </cell>
          <cell r="E12340">
            <v>0</v>
          </cell>
        </row>
        <row r="12341">
          <cell r="D12341" t="str">
            <v>Yelm0</v>
          </cell>
          <cell r="E12341">
            <v>0</v>
          </cell>
        </row>
        <row r="12342">
          <cell r="D12342" t="str">
            <v>Yelm0</v>
          </cell>
          <cell r="E12342">
            <v>0</v>
          </cell>
        </row>
        <row r="12343">
          <cell r="D12343" t="str">
            <v>Yelm0</v>
          </cell>
          <cell r="E12343">
            <v>0</v>
          </cell>
        </row>
        <row r="12344">
          <cell r="D12344" t="str">
            <v>Yelm0</v>
          </cell>
          <cell r="E12344">
            <v>0</v>
          </cell>
        </row>
        <row r="12345">
          <cell r="D12345" t="str">
            <v>Yelm0</v>
          </cell>
          <cell r="E12345">
            <v>0</v>
          </cell>
        </row>
        <row r="12346">
          <cell r="D12346" t="str">
            <v>Yelm0</v>
          </cell>
          <cell r="E12346">
            <v>0</v>
          </cell>
        </row>
        <row r="12347">
          <cell r="D12347" t="str">
            <v>Yelm0</v>
          </cell>
          <cell r="E12347">
            <v>0</v>
          </cell>
        </row>
        <row r="12348">
          <cell r="D12348" t="str">
            <v>Yelm0</v>
          </cell>
          <cell r="E12348">
            <v>0</v>
          </cell>
        </row>
        <row r="12349">
          <cell r="D12349" t="str">
            <v>Yelm0</v>
          </cell>
          <cell r="E12349">
            <v>0</v>
          </cell>
        </row>
        <row r="12350">
          <cell r="D12350" t="str">
            <v>Yelm0</v>
          </cell>
          <cell r="E12350">
            <v>0</v>
          </cell>
        </row>
        <row r="12351">
          <cell r="D12351" t="str">
            <v>Yelm0</v>
          </cell>
          <cell r="E12351">
            <v>0</v>
          </cell>
        </row>
        <row r="12352">
          <cell r="D12352" t="str">
            <v>Yelm0</v>
          </cell>
          <cell r="E12352">
            <v>0</v>
          </cell>
        </row>
        <row r="12353">
          <cell r="D12353" t="str">
            <v>Yelm0</v>
          </cell>
          <cell r="E12353">
            <v>0</v>
          </cell>
        </row>
        <row r="12354">
          <cell r="D12354" t="str">
            <v>Yelm0</v>
          </cell>
          <cell r="E12354">
            <v>0</v>
          </cell>
        </row>
        <row r="12355">
          <cell r="D12355" t="str">
            <v>Yelm0</v>
          </cell>
          <cell r="E12355">
            <v>0</v>
          </cell>
        </row>
        <row r="12356">
          <cell r="D12356" t="str">
            <v>Yelm0</v>
          </cell>
          <cell r="E12356">
            <v>0</v>
          </cell>
        </row>
        <row r="12357">
          <cell r="D12357" t="str">
            <v>Yelm0</v>
          </cell>
          <cell r="E12357">
            <v>0</v>
          </cell>
        </row>
        <row r="12358">
          <cell r="D12358" t="str">
            <v>Yelm0</v>
          </cell>
          <cell r="E12358">
            <v>0</v>
          </cell>
        </row>
        <row r="12359">
          <cell r="D12359" t="str">
            <v>Yelm0</v>
          </cell>
          <cell r="E12359">
            <v>0</v>
          </cell>
        </row>
        <row r="12360">
          <cell r="D12360" t="str">
            <v>Yelm0</v>
          </cell>
          <cell r="E12360">
            <v>0</v>
          </cell>
        </row>
        <row r="12361">
          <cell r="D12361" t="str">
            <v>Yelm0</v>
          </cell>
          <cell r="E12361">
            <v>0</v>
          </cell>
        </row>
        <row r="12362">
          <cell r="D12362" t="str">
            <v>Yelm0</v>
          </cell>
          <cell r="E12362">
            <v>0</v>
          </cell>
        </row>
        <row r="12363">
          <cell r="D12363" t="str">
            <v>Yelm0</v>
          </cell>
          <cell r="E12363">
            <v>0</v>
          </cell>
        </row>
        <row r="12364">
          <cell r="D12364" t="str">
            <v>Yelm0</v>
          </cell>
          <cell r="E12364">
            <v>0</v>
          </cell>
        </row>
        <row r="12365">
          <cell r="D12365" t="str">
            <v>Yelm0</v>
          </cell>
          <cell r="E12365">
            <v>0</v>
          </cell>
        </row>
        <row r="12366">
          <cell r="D12366" t="str">
            <v>Yelm0</v>
          </cell>
          <cell r="E12366">
            <v>0</v>
          </cell>
        </row>
        <row r="12367">
          <cell r="D12367" t="str">
            <v>Yelm0</v>
          </cell>
          <cell r="E12367">
            <v>0</v>
          </cell>
        </row>
        <row r="12368">
          <cell r="D12368" t="str">
            <v>Yelm0</v>
          </cell>
          <cell r="E12368">
            <v>0</v>
          </cell>
        </row>
        <row r="12369">
          <cell r="D12369" t="str">
            <v>Yelm0</v>
          </cell>
          <cell r="E12369">
            <v>0</v>
          </cell>
        </row>
        <row r="12370">
          <cell r="D12370" t="str">
            <v>Yelm0</v>
          </cell>
          <cell r="E12370">
            <v>0</v>
          </cell>
        </row>
        <row r="12371">
          <cell r="D12371" t="str">
            <v>Yelm0</v>
          </cell>
          <cell r="E12371">
            <v>0</v>
          </cell>
        </row>
        <row r="12372">
          <cell r="D12372" t="str">
            <v>Yelm0</v>
          </cell>
          <cell r="E12372">
            <v>0</v>
          </cell>
        </row>
        <row r="12373">
          <cell r="D12373" t="str">
            <v>Yelm0</v>
          </cell>
          <cell r="E12373">
            <v>0</v>
          </cell>
        </row>
        <row r="12374">
          <cell r="D12374" t="str">
            <v>Yelm0</v>
          </cell>
          <cell r="E12374">
            <v>0</v>
          </cell>
        </row>
        <row r="12375">
          <cell r="D12375" t="str">
            <v>Yelm0</v>
          </cell>
          <cell r="E12375">
            <v>0</v>
          </cell>
        </row>
        <row r="12376">
          <cell r="D12376" t="str">
            <v>Yelm0</v>
          </cell>
          <cell r="E12376">
            <v>0</v>
          </cell>
        </row>
        <row r="12377">
          <cell r="D12377" t="str">
            <v>Yelm0</v>
          </cell>
          <cell r="E12377">
            <v>0</v>
          </cell>
        </row>
        <row r="12378">
          <cell r="D12378" t="str">
            <v>Yelm0</v>
          </cell>
          <cell r="E12378">
            <v>0</v>
          </cell>
        </row>
        <row r="12379">
          <cell r="D12379" t="str">
            <v>Yelm0</v>
          </cell>
          <cell r="E12379">
            <v>0</v>
          </cell>
        </row>
        <row r="12380">
          <cell r="D12380" t="str">
            <v>Yelm0</v>
          </cell>
          <cell r="E12380">
            <v>0</v>
          </cell>
        </row>
        <row r="12381">
          <cell r="D12381" t="str">
            <v>Yelm0</v>
          </cell>
          <cell r="E12381">
            <v>0</v>
          </cell>
        </row>
        <row r="12382">
          <cell r="D12382" t="str">
            <v>Yelm0</v>
          </cell>
          <cell r="E12382">
            <v>0</v>
          </cell>
        </row>
        <row r="12383">
          <cell r="D12383" t="str">
            <v>Yelm0</v>
          </cell>
          <cell r="E12383">
            <v>0</v>
          </cell>
        </row>
        <row r="12384">
          <cell r="D12384" t="str">
            <v>Yelm0</v>
          </cell>
          <cell r="E12384">
            <v>0</v>
          </cell>
        </row>
        <row r="12385">
          <cell r="D12385" t="str">
            <v>Yelm0</v>
          </cell>
          <cell r="E12385">
            <v>0</v>
          </cell>
        </row>
        <row r="12386">
          <cell r="D12386" t="str">
            <v>Yelm0</v>
          </cell>
          <cell r="E12386">
            <v>0</v>
          </cell>
        </row>
        <row r="12387">
          <cell r="D12387" t="str">
            <v>Yelm0</v>
          </cell>
          <cell r="E12387">
            <v>0</v>
          </cell>
        </row>
        <row r="12388">
          <cell r="D12388" t="str">
            <v>Yelm0</v>
          </cell>
          <cell r="E12388">
            <v>0</v>
          </cell>
        </row>
        <row r="12389">
          <cell r="D12389" t="str">
            <v>Yelm0</v>
          </cell>
          <cell r="E12389">
            <v>0</v>
          </cell>
        </row>
        <row r="12390">
          <cell r="D12390" t="str">
            <v>Yelm0</v>
          </cell>
          <cell r="E12390">
            <v>0</v>
          </cell>
        </row>
        <row r="12391">
          <cell r="D12391" t="str">
            <v>Yelm0</v>
          </cell>
          <cell r="E12391">
            <v>0</v>
          </cell>
        </row>
        <row r="12392">
          <cell r="D12392" t="str">
            <v>Yelm0</v>
          </cell>
          <cell r="E12392">
            <v>0</v>
          </cell>
        </row>
        <row r="12393">
          <cell r="D12393" t="str">
            <v>Yelm0</v>
          </cell>
          <cell r="E12393">
            <v>0</v>
          </cell>
        </row>
        <row r="12394">
          <cell r="D12394" t="str">
            <v>Yelm0</v>
          </cell>
          <cell r="E12394">
            <v>0</v>
          </cell>
        </row>
        <row r="12395">
          <cell r="D12395" t="str">
            <v>Yelm0</v>
          </cell>
          <cell r="E12395">
            <v>0</v>
          </cell>
        </row>
        <row r="12396">
          <cell r="D12396" t="str">
            <v>Yelm0</v>
          </cell>
          <cell r="E12396">
            <v>0</v>
          </cell>
        </row>
        <row r="12397">
          <cell r="D12397" t="str">
            <v>Yelm0</v>
          </cell>
          <cell r="E12397">
            <v>0</v>
          </cell>
        </row>
        <row r="12398">
          <cell r="D12398" t="str">
            <v>Yelm0</v>
          </cell>
          <cell r="E12398">
            <v>0</v>
          </cell>
        </row>
        <row r="12399">
          <cell r="D12399" t="str">
            <v>Yelm0</v>
          </cell>
          <cell r="E12399">
            <v>0</v>
          </cell>
        </row>
        <row r="12400">
          <cell r="D12400" t="str">
            <v>Yelm0</v>
          </cell>
          <cell r="E12400">
            <v>0</v>
          </cell>
        </row>
        <row r="12401">
          <cell r="D12401" t="str">
            <v>Yelm0</v>
          </cell>
          <cell r="E12401">
            <v>0</v>
          </cell>
        </row>
        <row r="12402">
          <cell r="D12402" t="str">
            <v>Yelm0</v>
          </cell>
          <cell r="E12402">
            <v>0</v>
          </cell>
        </row>
        <row r="12403">
          <cell r="D12403" t="str">
            <v>Yelm0</v>
          </cell>
          <cell r="E12403">
            <v>0</v>
          </cell>
        </row>
        <row r="12404">
          <cell r="D12404" t="str">
            <v>Yelm0</v>
          </cell>
          <cell r="E12404">
            <v>0</v>
          </cell>
        </row>
        <row r="12405">
          <cell r="D12405" t="str">
            <v>Yelm0</v>
          </cell>
          <cell r="E12405">
            <v>0</v>
          </cell>
        </row>
        <row r="12406">
          <cell r="D12406" t="str">
            <v>Yelm0</v>
          </cell>
          <cell r="E12406">
            <v>0</v>
          </cell>
        </row>
        <row r="12407">
          <cell r="D12407" t="str">
            <v>Yelm0</v>
          </cell>
          <cell r="E12407">
            <v>0</v>
          </cell>
        </row>
        <row r="12408">
          <cell r="D12408" t="str">
            <v>Yelm0</v>
          </cell>
          <cell r="E12408">
            <v>0</v>
          </cell>
        </row>
        <row r="12409">
          <cell r="D12409" t="str">
            <v>Yelm0</v>
          </cell>
          <cell r="E12409">
            <v>0</v>
          </cell>
        </row>
        <row r="12410">
          <cell r="D12410" t="str">
            <v>Yelm0</v>
          </cell>
          <cell r="E12410">
            <v>0</v>
          </cell>
        </row>
        <row r="12411">
          <cell r="D12411" t="str">
            <v>Yelm0</v>
          </cell>
          <cell r="E12411">
            <v>0</v>
          </cell>
        </row>
        <row r="12412">
          <cell r="D12412" t="str">
            <v>Yelm0</v>
          </cell>
          <cell r="E12412">
            <v>0</v>
          </cell>
        </row>
        <row r="12413">
          <cell r="D12413" t="str">
            <v>Yelm0</v>
          </cell>
          <cell r="E12413">
            <v>0</v>
          </cell>
        </row>
        <row r="12414">
          <cell r="D12414" t="str">
            <v>Yelm0</v>
          </cell>
          <cell r="E12414">
            <v>0</v>
          </cell>
        </row>
        <row r="12415">
          <cell r="D12415" t="str">
            <v>Yelm0</v>
          </cell>
          <cell r="E12415">
            <v>0</v>
          </cell>
        </row>
        <row r="12416">
          <cell r="D12416" t="str">
            <v>Yelm0</v>
          </cell>
          <cell r="E12416">
            <v>0</v>
          </cell>
        </row>
        <row r="12417">
          <cell r="D12417" t="str">
            <v>Yelm0</v>
          </cell>
          <cell r="E12417">
            <v>0</v>
          </cell>
        </row>
        <row r="12418">
          <cell r="D12418" t="str">
            <v>Yelm0</v>
          </cell>
          <cell r="E12418">
            <v>0</v>
          </cell>
        </row>
        <row r="12419">
          <cell r="D12419" t="str">
            <v>Yelm0</v>
          </cell>
          <cell r="E12419">
            <v>0</v>
          </cell>
        </row>
        <row r="12420">
          <cell r="D12420" t="str">
            <v>Yelm0</v>
          </cell>
          <cell r="E12420">
            <v>0</v>
          </cell>
        </row>
        <row r="12421">
          <cell r="D12421" t="str">
            <v>Yelm0</v>
          </cell>
          <cell r="E12421">
            <v>0</v>
          </cell>
        </row>
        <row r="12422">
          <cell r="D12422" t="str">
            <v>Yelm0</v>
          </cell>
          <cell r="E12422">
            <v>0</v>
          </cell>
        </row>
        <row r="12423">
          <cell r="D12423" t="str">
            <v>Yelm0</v>
          </cell>
          <cell r="E12423">
            <v>0</v>
          </cell>
        </row>
        <row r="12424">
          <cell r="D12424" t="str">
            <v>Yelm0</v>
          </cell>
          <cell r="E12424">
            <v>0</v>
          </cell>
        </row>
        <row r="12425">
          <cell r="D12425" t="str">
            <v>Yelm0</v>
          </cell>
          <cell r="E12425">
            <v>0</v>
          </cell>
        </row>
        <row r="12426">
          <cell r="D12426" t="str">
            <v>Yelm0</v>
          </cell>
          <cell r="E12426">
            <v>0</v>
          </cell>
        </row>
        <row r="12427">
          <cell r="D12427" t="str">
            <v>Yelm0</v>
          </cell>
          <cell r="E12427">
            <v>0</v>
          </cell>
        </row>
        <row r="12428">
          <cell r="D12428" t="str">
            <v>Yelm0</v>
          </cell>
          <cell r="E12428">
            <v>0</v>
          </cell>
        </row>
        <row r="12429">
          <cell r="D12429" t="str">
            <v>Yelm0</v>
          </cell>
          <cell r="E12429">
            <v>0</v>
          </cell>
        </row>
        <row r="12430">
          <cell r="D12430" t="str">
            <v>Yelm0</v>
          </cell>
          <cell r="E12430">
            <v>0</v>
          </cell>
        </row>
        <row r="12431">
          <cell r="D12431" t="str">
            <v>Yelm0</v>
          </cell>
          <cell r="E12431">
            <v>0</v>
          </cell>
        </row>
        <row r="12432">
          <cell r="D12432" t="str">
            <v>Yelm0</v>
          </cell>
          <cell r="E12432">
            <v>0</v>
          </cell>
        </row>
        <row r="12433">
          <cell r="D12433" t="str">
            <v>Yelm0</v>
          </cell>
          <cell r="E12433">
            <v>0</v>
          </cell>
        </row>
        <row r="12434">
          <cell r="D12434" t="str">
            <v>Yelm0</v>
          </cell>
          <cell r="E12434">
            <v>0</v>
          </cell>
        </row>
        <row r="12435">
          <cell r="D12435" t="str">
            <v>Yelm0</v>
          </cell>
          <cell r="E12435">
            <v>0</v>
          </cell>
        </row>
        <row r="12436">
          <cell r="D12436" t="str">
            <v>Yelm0</v>
          </cell>
          <cell r="E12436">
            <v>0</v>
          </cell>
        </row>
        <row r="12437">
          <cell r="D12437" t="str">
            <v>Yelm0</v>
          </cell>
          <cell r="E12437">
            <v>0</v>
          </cell>
        </row>
        <row r="12438">
          <cell r="D12438" t="str">
            <v>Yelm0</v>
          </cell>
          <cell r="E12438">
            <v>0</v>
          </cell>
        </row>
        <row r="12439">
          <cell r="D12439" t="str">
            <v>Yelm0</v>
          </cell>
          <cell r="E12439">
            <v>0</v>
          </cell>
        </row>
        <row r="12440">
          <cell r="D12440" t="str">
            <v>Yelm0</v>
          </cell>
          <cell r="E12440">
            <v>0</v>
          </cell>
        </row>
        <row r="12441">
          <cell r="D12441" t="str">
            <v>Yelm0</v>
          </cell>
          <cell r="E12441">
            <v>0</v>
          </cell>
        </row>
        <row r="12442">
          <cell r="D12442" t="str">
            <v>Yelm0</v>
          </cell>
          <cell r="E12442">
            <v>0</v>
          </cell>
        </row>
        <row r="12443">
          <cell r="D12443" t="str">
            <v>Yelm0</v>
          </cell>
          <cell r="E12443">
            <v>0</v>
          </cell>
        </row>
        <row r="12444">
          <cell r="D12444" t="str">
            <v>Yelm0</v>
          </cell>
          <cell r="E12444">
            <v>0</v>
          </cell>
        </row>
        <row r="12445">
          <cell r="D12445" t="str">
            <v>Yelm0</v>
          </cell>
          <cell r="E12445">
            <v>0</v>
          </cell>
        </row>
        <row r="12446">
          <cell r="D12446" t="str">
            <v>Yelm0</v>
          </cell>
          <cell r="E12446">
            <v>0</v>
          </cell>
        </row>
        <row r="12447">
          <cell r="D12447" t="str">
            <v>Yelm0</v>
          </cell>
          <cell r="E12447">
            <v>0</v>
          </cell>
        </row>
        <row r="12448">
          <cell r="D12448" t="str">
            <v>Yelm0</v>
          </cell>
          <cell r="E12448">
            <v>0</v>
          </cell>
        </row>
        <row r="12449">
          <cell r="D12449" t="str">
            <v>Yelm0</v>
          </cell>
          <cell r="E12449">
            <v>0</v>
          </cell>
        </row>
        <row r="12450">
          <cell r="D12450" t="str">
            <v>Yelm0</v>
          </cell>
          <cell r="E12450">
            <v>0</v>
          </cell>
        </row>
        <row r="12451">
          <cell r="D12451" t="str">
            <v>Yelm0</v>
          </cell>
          <cell r="E12451">
            <v>0</v>
          </cell>
        </row>
        <row r="12452">
          <cell r="D12452" t="str">
            <v>Yelm0</v>
          </cell>
          <cell r="E12452">
            <v>0</v>
          </cell>
        </row>
        <row r="12453">
          <cell r="D12453" t="str">
            <v>Yelm0</v>
          </cell>
          <cell r="E12453">
            <v>0</v>
          </cell>
        </row>
        <row r="12454">
          <cell r="D12454" t="str">
            <v>Yelm0</v>
          </cell>
          <cell r="E12454">
            <v>0</v>
          </cell>
        </row>
        <row r="12455">
          <cell r="D12455" t="str">
            <v>Yelm0</v>
          </cell>
          <cell r="E12455">
            <v>0</v>
          </cell>
        </row>
        <row r="12456">
          <cell r="D12456" t="str">
            <v>Yelm0</v>
          </cell>
          <cell r="E12456">
            <v>0</v>
          </cell>
        </row>
        <row r="12457">
          <cell r="D12457" t="str">
            <v>Yelm0</v>
          </cell>
          <cell r="E12457">
            <v>0</v>
          </cell>
        </row>
        <row r="12458">
          <cell r="D12458" t="str">
            <v>Yelm0</v>
          </cell>
          <cell r="E12458">
            <v>0</v>
          </cell>
        </row>
        <row r="12459">
          <cell r="D12459" t="str">
            <v>Yelm0</v>
          </cell>
          <cell r="E12459">
            <v>0</v>
          </cell>
        </row>
        <row r="12460">
          <cell r="D12460" t="str">
            <v>Yelm0</v>
          </cell>
          <cell r="E12460">
            <v>0</v>
          </cell>
        </row>
        <row r="12461">
          <cell r="D12461" t="str">
            <v>Yelm0</v>
          </cell>
          <cell r="E12461">
            <v>0</v>
          </cell>
        </row>
        <row r="12462">
          <cell r="D12462" t="str">
            <v>Yelm0</v>
          </cell>
          <cell r="E12462">
            <v>0</v>
          </cell>
        </row>
        <row r="12463">
          <cell r="D12463" t="str">
            <v>Yelm0</v>
          </cell>
          <cell r="E12463">
            <v>0</v>
          </cell>
        </row>
        <row r="12464">
          <cell r="D12464" t="str">
            <v>Yelm0</v>
          </cell>
          <cell r="E12464">
            <v>0</v>
          </cell>
        </row>
        <row r="12465">
          <cell r="D12465" t="str">
            <v>Yelm0</v>
          </cell>
          <cell r="E12465">
            <v>0</v>
          </cell>
        </row>
        <row r="12466">
          <cell r="D12466" t="str">
            <v>Yelm0</v>
          </cell>
          <cell r="E12466">
            <v>0</v>
          </cell>
        </row>
        <row r="12467">
          <cell r="D12467" t="str">
            <v>Yelm0</v>
          </cell>
          <cell r="E12467">
            <v>0</v>
          </cell>
        </row>
        <row r="12468">
          <cell r="D12468" t="str">
            <v>Yelm0</v>
          </cell>
          <cell r="E12468">
            <v>0</v>
          </cell>
        </row>
        <row r="12469">
          <cell r="D12469" t="str">
            <v>Yelm0</v>
          </cell>
          <cell r="E12469">
            <v>0</v>
          </cell>
        </row>
        <row r="12470">
          <cell r="D12470" t="str">
            <v>Yelm0</v>
          </cell>
          <cell r="E12470">
            <v>0</v>
          </cell>
        </row>
        <row r="12471">
          <cell r="D12471" t="str">
            <v>Yelm0</v>
          </cell>
          <cell r="E12471">
            <v>0</v>
          </cell>
        </row>
        <row r="12472">
          <cell r="D12472" t="str">
            <v>Yelm0</v>
          </cell>
          <cell r="E12472">
            <v>0</v>
          </cell>
        </row>
        <row r="12473">
          <cell r="D12473" t="str">
            <v>Yelm0</v>
          </cell>
          <cell r="E12473">
            <v>0</v>
          </cell>
        </row>
        <row r="12474">
          <cell r="D12474" t="str">
            <v>Yelm0</v>
          </cell>
          <cell r="E12474">
            <v>0</v>
          </cell>
        </row>
        <row r="12475">
          <cell r="D12475" t="str">
            <v>Yelm0</v>
          </cell>
          <cell r="E12475">
            <v>0</v>
          </cell>
        </row>
        <row r="12476">
          <cell r="D12476" t="str">
            <v>Yelm0</v>
          </cell>
          <cell r="E12476">
            <v>0</v>
          </cell>
        </row>
        <row r="12477">
          <cell r="D12477" t="str">
            <v>Yelm0</v>
          </cell>
          <cell r="E12477">
            <v>0</v>
          </cell>
        </row>
        <row r="12478">
          <cell r="D12478" t="str">
            <v>Yelm0</v>
          </cell>
          <cell r="E12478">
            <v>0</v>
          </cell>
        </row>
        <row r="12479">
          <cell r="D12479" t="str">
            <v>Yelm0</v>
          </cell>
          <cell r="E12479">
            <v>0</v>
          </cell>
        </row>
        <row r="12480">
          <cell r="D12480" t="str">
            <v>Yelm0</v>
          </cell>
          <cell r="E12480">
            <v>0</v>
          </cell>
        </row>
        <row r="12481">
          <cell r="D12481" t="str">
            <v>Yelm0</v>
          </cell>
          <cell r="E12481">
            <v>0</v>
          </cell>
        </row>
        <row r="12482">
          <cell r="D12482" t="str">
            <v>Yelm0</v>
          </cell>
          <cell r="E12482">
            <v>0</v>
          </cell>
        </row>
        <row r="12483">
          <cell r="D12483" t="str">
            <v>Yelm0</v>
          </cell>
          <cell r="E12483">
            <v>0</v>
          </cell>
        </row>
        <row r="12484">
          <cell r="D12484" t="str">
            <v>Yelm0</v>
          </cell>
          <cell r="E12484">
            <v>0</v>
          </cell>
        </row>
        <row r="12485">
          <cell r="D12485" t="str">
            <v>Yelm0</v>
          </cell>
          <cell r="E12485">
            <v>0</v>
          </cell>
        </row>
        <row r="12486">
          <cell r="D12486" t="str">
            <v>Yelm0</v>
          </cell>
          <cell r="E12486">
            <v>0</v>
          </cell>
        </row>
        <row r="12487">
          <cell r="D12487" t="str">
            <v>Yelm0</v>
          </cell>
          <cell r="E12487">
            <v>0</v>
          </cell>
        </row>
        <row r="12488">
          <cell r="D12488" t="str">
            <v>Yelm0</v>
          </cell>
          <cell r="E12488">
            <v>0</v>
          </cell>
        </row>
        <row r="12489">
          <cell r="D12489" t="str">
            <v>Yelm0</v>
          </cell>
          <cell r="E12489">
            <v>0</v>
          </cell>
        </row>
        <row r="12490">
          <cell r="D12490" t="str">
            <v>Yelm0</v>
          </cell>
          <cell r="E12490">
            <v>0</v>
          </cell>
        </row>
        <row r="12491">
          <cell r="D12491" t="str">
            <v>Yelm0</v>
          </cell>
          <cell r="E12491">
            <v>0</v>
          </cell>
        </row>
        <row r="12492">
          <cell r="D12492" t="str">
            <v>Yelm0</v>
          </cell>
          <cell r="E12492">
            <v>0</v>
          </cell>
        </row>
        <row r="12493">
          <cell r="D12493" t="str">
            <v>Yelm0</v>
          </cell>
          <cell r="E12493">
            <v>0</v>
          </cell>
        </row>
        <row r="12494">
          <cell r="D12494" t="str">
            <v>Yelm0</v>
          </cell>
          <cell r="E12494">
            <v>0</v>
          </cell>
        </row>
        <row r="12495">
          <cell r="D12495" t="str">
            <v>Yelm0</v>
          </cell>
          <cell r="E12495">
            <v>0</v>
          </cell>
        </row>
        <row r="12496">
          <cell r="D12496" t="str">
            <v>Yelm0</v>
          </cell>
          <cell r="E12496">
            <v>0</v>
          </cell>
        </row>
        <row r="12497">
          <cell r="D12497" t="str">
            <v>Yelm0</v>
          </cell>
          <cell r="E12497">
            <v>0</v>
          </cell>
        </row>
        <row r="12498">
          <cell r="D12498" t="str">
            <v>Yelm0</v>
          </cell>
          <cell r="E12498">
            <v>0</v>
          </cell>
        </row>
        <row r="12499">
          <cell r="D12499" t="str">
            <v>Yelm0</v>
          </cell>
          <cell r="E12499">
            <v>0</v>
          </cell>
        </row>
        <row r="12500">
          <cell r="D12500" t="str">
            <v>Yelm0</v>
          </cell>
          <cell r="E12500">
            <v>0</v>
          </cell>
        </row>
        <row r="12501">
          <cell r="D12501" t="str">
            <v>Yelm0</v>
          </cell>
          <cell r="E12501">
            <v>0</v>
          </cell>
        </row>
        <row r="12502">
          <cell r="D12502" t="str">
            <v>Yelm0</v>
          </cell>
          <cell r="E12502">
            <v>0</v>
          </cell>
        </row>
        <row r="12503">
          <cell r="D12503" t="str">
            <v>Yelm0</v>
          </cell>
          <cell r="E12503">
            <v>0</v>
          </cell>
        </row>
        <row r="12504">
          <cell r="D12504" t="str">
            <v>Yelm0</v>
          </cell>
          <cell r="E12504">
            <v>0</v>
          </cell>
        </row>
        <row r="12505">
          <cell r="D12505" t="str">
            <v>Yelm0</v>
          </cell>
          <cell r="E12505">
            <v>0</v>
          </cell>
        </row>
        <row r="12506">
          <cell r="D12506" t="str">
            <v>Yelm0</v>
          </cell>
          <cell r="E12506">
            <v>0</v>
          </cell>
        </row>
        <row r="12507">
          <cell r="D12507" t="str">
            <v>Yelm0</v>
          </cell>
          <cell r="E12507">
            <v>0</v>
          </cell>
        </row>
        <row r="12508">
          <cell r="D12508" t="str">
            <v>Yelm0</v>
          </cell>
          <cell r="E12508">
            <v>0</v>
          </cell>
        </row>
        <row r="12509">
          <cell r="D12509" t="str">
            <v>Yelm0</v>
          </cell>
          <cell r="E12509">
            <v>0</v>
          </cell>
        </row>
        <row r="12510">
          <cell r="D12510" t="str">
            <v>Yelm0</v>
          </cell>
          <cell r="E12510">
            <v>0</v>
          </cell>
        </row>
        <row r="12511">
          <cell r="D12511" t="str">
            <v>Yelm0</v>
          </cell>
          <cell r="E12511">
            <v>0</v>
          </cell>
        </row>
        <row r="12512">
          <cell r="D12512" t="str">
            <v>Yelm0</v>
          </cell>
          <cell r="E12512">
            <v>0</v>
          </cell>
        </row>
        <row r="12513">
          <cell r="D12513" t="str">
            <v>Yelm0</v>
          </cell>
          <cell r="E12513">
            <v>0</v>
          </cell>
        </row>
        <row r="12514">
          <cell r="D12514" t="str">
            <v>Yelm0</v>
          </cell>
          <cell r="E12514">
            <v>0</v>
          </cell>
        </row>
        <row r="12515">
          <cell r="D12515" t="str">
            <v>Yelm0</v>
          </cell>
          <cell r="E12515">
            <v>0</v>
          </cell>
        </row>
        <row r="12516">
          <cell r="D12516" t="str">
            <v>Yelm0</v>
          </cell>
          <cell r="E12516">
            <v>0</v>
          </cell>
        </row>
        <row r="12517">
          <cell r="D12517" t="str">
            <v>Yelm0</v>
          </cell>
          <cell r="E12517">
            <v>0</v>
          </cell>
        </row>
        <row r="12518">
          <cell r="D12518" t="str">
            <v>Yelm0</v>
          </cell>
          <cell r="E12518">
            <v>0</v>
          </cell>
        </row>
        <row r="12519">
          <cell r="D12519" t="str">
            <v>Yelm0</v>
          </cell>
          <cell r="E12519">
            <v>0</v>
          </cell>
        </row>
        <row r="12520">
          <cell r="D12520" t="str">
            <v>Yelm0</v>
          </cell>
          <cell r="E12520">
            <v>0</v>
          </cell>
        </row>
        <row r="12521">
          <cell r="D12521" t="str">
            <v>Yelm0</v>
          </cell>
          <cell r="E12521">
            <v>0</v>
          </cell>
        </row>
        <row r="12522">
          <cell r="D12522" t="str">
            <v>Yelm0</v>
          </cell>
          <cell r="E12522">
            <v>0</v>
          </cell>
        </row>
        <row r="12523">
          <cell r="D12523" t="str">
            <v>Yelm0</v>
          </cell>
          <cell r="E12523">
            <v>0</v>
          </cell>
        </row>
        <row r="12524">
          <cell r="D12524" t="str">
            <v>Yelm0</v>
          </cell>
          <cell r="E12524">
            <v>0</v>
          </cell>
        </row>
        <row r="12525">
          <cell r="D12525" t="str">
            <v>Yelm0</v>
          </cell>
          <cell r="E12525">
            <v>0</v>
          </cell>
        </row>
        <row r="12526">
          <cell r="D12526" t="str">
            <v>Yelm0</v>
          </cell>
          <cell r="E12526">
            <v>0</v>
          </cell>
        </row>
        <row r="12527">
          <cell r="D12527" t="str">
            <v>Yelm0</v>
          </cell>
          <cell r="E12527">
            <v>0</v>
          </cell>
        </row>
        <row r="12528">
          <cell r="D12528" t="str">
            <v>Yelm0</v>
          </cell>
          <cell r="E12528">
            <v>0</v>
          </cell>
        </row>
        <row r="12529">
          <cell r="D12529" t="str">
            <v>Yelm0</v>
          </cell>
          <cell r="E12529">
            <v>0</v>
          </cell>
        </row>
        <row r="12530">
          <cell r="D12530" t="str">
            <v>Yelm0</v>
          </cell>
          <cell r="E12530">
            <v>0</v>
          </cell>
        </row>
        <row r="12531">
          <cell r="D12531" t="str">
            <v>Yelm0</v>
          </cell>
          <cell r="E12531">
            <v>0</v>
          </cell>
        </row>
        <row r="12532">
          <cell r="D12532" t="str">
            <v>Yelm0</v>
          </cell>
          <cell r="E12532">
            <v>0</v>
          </cell>
        </row>
        <row r="12533">
          <cell r="D12533" t="str">
            <v>Yelm0</v>
          </cell>
          <cell r="E12533">
            <v>0</v>
          </cell>
        </row>
        <row r="12534">
          <cell r="D12534" t="str">
            <v>Yelm0</v>
          </cell>
          <cell r="E12534">
            <v>0</v>
          </cell>
        </row>
        <row r="12535">
          <cell r="D12535" t="str">
            <v>Yelm0</v>
          </cell>
          <cell r="E12535">
            <v>0</v>
          </cell>
        </row>
        <row r="12536">
          <cell r="D12536" t="str">
            <v>Yelm0</v>
          </cell>
          <cell r="E12536">
            <v>0</v>
          </cell>
        </row>
        <row r="12537">
          <cell r="D12537" t="str">
            <v>Yelm0</v>
          </cell>
          <cell r="E12537">
            <v>0</v>
          </cell>
        </row>
        <row r="12538">
          <cell r="D12538" t="str">
            <v>Yelm0</v>
          </cell>
          <cell r="E12538">
            <v>0</v>
          </cell>
        </row>
        <row r="12539">
          <cell r="D12539" t="str">
            <v>Yelm0</v>
          </cell>
          <cell r="E12539">
            <v>0</v>
          </cell>
        </row>
        <row r="12540">
          <cell r="D12540" t="str">
            <v>Yelm0</v>
          </cell>
          <cell r="E12540">
            <v>0</v>
          </cell>
        </row>
        <row r="12541">
          <cell r="D12541" t="str">
            <v>Yelm0</v>
          </cell>
          <cell r="E12541">
            <v>0</v>
          </cell>
        </row>
        <row r="12542">
          <cell r="D12542" t="str">
            <v>Yelm0</v>
          </cell>
          <cell r="E12542">
            <v>0</v>
          </cell>
        </row>
        <row r="12543">
          <cell r="D12543" t="str">
            <v>Yelm0</v>
          </cell>
          <cell r="E12543">
            <v>0</v>
          </cell>
        </row>
        <row r="12544">
          <cell r="D12544" t="str">
            <v>Yelm0</v>
          </cell>
          <cell r="E12544">
            <v>0</v>
          </cell>
        </row>
        <row r="12545">
          <cell r="D12545" t="str">
            <v>Yelm0</v>
          </cell>
          <cell r="E12545">
            <v>0</v>
          </cell>
        </row>
        <row r="12546">
          <cell r="D12546" t="str">
            <v>Yelm0</v>
          </cell>
          <cell r="E12546">
            <v>0</v>
          </cell>
        </row>
        <row r="12547">
          <cell r="D12547" t="str">
            <v>Yelm0</v>
          </cell>
          <cell r="E12547">
            <v>0</v>
          </cell>
        </row>
        <row r="12548">
          <cell r="D12548" t="str">
            <v>Yelm0</v>
          </cell>
          <cell r="E12548">
            <v>0</v>
          </cell>
        </row>
        <row r="12549">
          <cell r="D12549" t="str">
            <v>Yelm0</v>
          </cell>
          <cell r="E12549">
            <v>0</v>
          </cell>
        </row>
        <row r="12550">
          <cell r="D12550" t="str">
            <v>Yelm0</v>
          </cell>
          <cell r="E12550">
            <v>0</v>
          </cell>
        </row>
        <row r="12551">
          <cell r="D12551" t="str">
            <v>Yelm0</v>
          </cell>
          <cell r="E12551">
            <v>0</v>
          </cell>
        </row>
        <row r="12552">
          <cell r="D12552" t="str">
            <v>Yelm0</v>
          </cell>
          <cell r="E12552">
            <v>0</v>
          </cell>
        </row>
        <row r="12553">
          <cell r="D12553" t="str">
            <v>Yelm0</v>
          </cell>
          <cell r="E12553">
            <v>0</v>
          </cell>
        </row>
        <row r="12554">
          <cell r="D12554" t="str">
            <v>Yelm0</v>
          </cell>
          <cell r="E12554">
            <v>0</v>
          </cell>
        </row>
        <row r="12555">
          <cell r="D12555" t="str">
            <v>Yelm0</v>
          </cell>
          <cell r="E12555">
            <v>0</v>
          </cell>
        </row>
        <row r="12556">
          <cell r="D12556" t="str">
            <v>Yelm0</v>
          </cell>
          <cell r="E12556">
            <v>0</v>
          </cell>
        </row>
        <row r="12557">
          <cell r="D12557" t="str">
            <v>Yelm0</v>
          </cell>
          <cell r="E12557">
            <v>0</v>
          </cell>
        </row>
        <row r="12558">
          <cell r="D12558" t="str">
            <v>Yelm0</v>
          </cell>
          <cell r="E12558">
            <v>0</v>
          </cell>
        </row>
        <row r="12559">
          <cell r="D12559" t="str">
            <v>Yelm0</v>
          </cell>
          <cell r="E12559">
            <v>0</v>
          </cell>
        </row>
        <row r="12560">
          <cell r="D12560" t="str">
            <v>Yelm0</v>
          </cell>
          <cell r="E12560">
            <v>0</v>
          </cell>
        </row>
        <row r="12561">
          <cell r="D12561" t="str">
            <v>Yelm0</v>
          </cell>
          <cell r="E12561">
            <v>0</v>
          </cell>
        </row>
        <row r="12562">
          <cell r="D12562" t="str">
            <v>Yelm0</v>
          </cell>
          <cell r="E12562">
            <v>0</v>
          </cell>
        </row>
        <row r="12563">
          <cell r="D12563" t="str">
            <v>Yelm0</v>
          </cell>
          <cell r="E12563">
            <v>0</v>
          </cell>
        </row>
        <row r="12564">
          <cell r="D12564" t="str">
            <v>Yelm0</v>
          </cell>
          <cell r="E12564">
            <v>0</v>
          </cell>
        </row>
        <row r="12565">
          <cell r="D12565" t="str">
            <v>Yelm0</v>
          </cell>
          <cell r="E12565">
            <v>0</v>
          </cell>
        </row>
        <row r="12566">
          <cell r="D12566" t="str">
            <v>Yelm0</v>
          </cell>
          <cell r="E12566">
            <v>0</v>
          </cell>
        </row>
        <row r="12567">
          <cell r="D12567" t="str">
            <v>Yelm0</v>
          </cell>
          <cell r="E12567">
            <v>0</v>
          </cell>
        </row>
        <row r="12568">
          <cell r="D12568" t="str">
            <v>Yelm0</v>
          </cell>
          <cell r="E12568">
            <v>0</v>
          </cell>
        </row>
        <row r="12569">
          <cell r="D12569" t="str">
            <v>Yelm0</v>
          </cell>
          <cell r="E12569">
            <v>0</v>
          </cell>
        </row>
        <row r="12570">
          <cell r="D12570" t="str">
            <v>Yelm0</v>
          </cell>
          <cell r="E12570">
            <v>0</v>
          </cell>
        </row>
        <row r="12571">
          <cell r="D12571" t="str">
            <v>Yelm0</v>
          </cell>
          <cell r="E12571">
            <v>0</v>
          </cell>
        </row>
        <row r="12572">
          <cell r="D12572" t="str">
            <v>Yelm0</v>
          </cell>
          <cell r="E12572">
            <v>0</v>
          </cell>
        </row>
        <row r="12573">
          <cell r="D12573" t="str">
            <v>Yelm0</v>
          </cell>
          <cell r="E12573">
            <v>0</v>
          </cell>
        </row>
        <row r="12574">
          <cell r="D12574" t="str">
            <v>Yelm0</v>
          </cell>
          <cell r="E12574">
            <v>0</v>
          </cell>
        </row>
        <row r="12575">
          <cell r="D12575" t="str">
            <v>Yelm0</v>
          </cell>
          <cell r="E12575">
            <v>0</v>
          </cell>
        </row>
        <row r="12576">
          <cell r="D12576" t="str">
            <v>Yelm0</v>
          </cell>
          <cell r="E12576">
            <v>0</v>
          </cell>
        </row>
        <row r="12577">
          <cell r="D12577" t="str">
            <v>Yelm0</v>
          </cell>
          <cell r="E12577">
            <v>0</v>
          </cell>
        </row>
        <row r="12578">
          <cell r="D12578" t="str">
            <v>Yelm0</v>
          </cell>
          <cell r="E12578">
            <v>0</v>
          </cell>
        </row>
        <row r="12579">
          <cell r="D12579" t="str">
            <v>Yelm0</v>
          </cell>
          <cell r="E12579">
            <v>0</v>
          </cell>
        </row>
        <row r="12580">
          <cell r="D12580" t="str">
            <v>Yelm0</v>
          </cell>
          <cell r="E12580">
            <v>0</v>
          </cell>
        </row>
        <row r="12581">
          <cell r="D12581" t="str">
            <v>Yelm0</v>
          </cell>
          <cell r="E12581">
            <v>0</v>
          </cell>
        </row>
        <row r="12582">
          <cell r="D12582" t="str">
            <v>Yelm0</v>
          </cell>
          <cell r="E12582">
            <v>0</v>
          </cell>
        </row>
        <row r="12583">
          <cell r="D12583" t="str">
            <v>Yelm0</v>
          </cell>
          <cell r="E12583">
            <v>0</v>
          </cell>
        </row>
        <row r="12584">
          <cell r="D12584" t="str">
            <v>Yelm0</v>
          </cell>
          <cell r="E12584">
            <v>0</v>
          </cell>
        </row>
        <row r="12585">
          <cell r="D12585" t="str">
            <v>Yelm0</v>
          </cell>
          <cell r="E12585">
            <v>0</v>
          </cell>
        </row>
        <row r="12586">
          <cell r="D12586" t="str">
            <v>Yelm0</v>
          </cell>
          <cell r="E12586">
            <v>0</v>
          </cell>
        </row>
        <row r="12587">
          <cell r="D12587" t="str">
            <v>Yelm0</v>
          </cell>
          <cell r="E12587">
            <v>0</v>
          </cell>
        </row>
        <row r="12588">
          <cell r="D12588" t="str">
            <v>Yelm0</v>
          </cell>
          <cell r="E12588">
            <v>0</v>
          </cell>
        </row>
        <row r="12589">
          <cell r="D12589" t="str">
            <v>Yelm0</v>
          </cell>
          <cell r="E12589">
            <v>0</v>
          </cell>
        </row>
        <row r="12590">
          <cell r="D12590" t="str">
            <v>Yelm0</v>
          </cell>
          <cell r="E12590">
            <v>0</v>
          </cell>
        </row>
        <row r="12591">
          <cell r="D12591" t="str">
            <v>Yelm0</v>
          </cell>
          <cell r="E12591">
            <v>0</v>
          </cell>
        </row>
        <row r="12592">
          <cell r="D12592" t="str">
            <v>Yelm0</v>
          </cell>
          <cell r="E12592">
            <v>0</v>
          </cell>
        </row>
        <row r="12593">
          <cell r="D12593" t="str">
            <v>Yelm0</v>
          </cell>
          <cell r="E12593">
            <v>0</v>
          </cell>
        </row>
        <row r="12594">
          <cell r="D12594" t="str">
            <v>Yelm0</v>
          </cell>
          <cell r="E12594">
            <v>0</v>
          </cell>
        </row>
        <row r="12595">
          <cell r="D12595" t="str">
            <v>Yelm0</v>
          </cell>
          <cell r="E12595">
            <v>0</v>
          </cell>
        </row>
        <row r="12596">
          <cell r="D12596" t="str">
            <v>Yelm0</v>
          </cell>
          <cell r="E12596">
            <v>0</v>
          </cell>
        </row>
        <row r="12597">
          <cell r="D12597" t="str">
            <v>Yelm0</v>
          </cell>
          <cell r="E12597">
            <v>0</v>
          </cell>
        </row>
        <row r="12598">
          <cell r="D12598" t="str">
            <v>Yelm0</v>
          </cell>
          <cell r="E12598">
            <v>0</v>
          </cell>
        </row>
        <row r="12599">
          <cell r="D12599" t="str">
            <v>Yelm0</v>
          </cell>
          <cell r="E12599">
            <v>0</v>
          </cell>
        </row>
        <row r="12600">
          <cell r="D12600" t="str">
            <v>Yelm0</v>
          </cell>
          <cell r="E12600">
            <v>0</v>
          </cell>
        </row>
        <row r="12601">
          <cell r="D12601" t="str">
            <v>Yelm0</v>
          </cell>
          <cell r="E12601">
            <v>0</v>
          </cell>
        </row>
        <row r="12602">
          <cell r="D12602" t="str">
            <v>Yelm0</v>
          </cell>
          <cell r="E12602">
            <v>0</v>
          </cell>
        </row>
        <row r="12603">
          <cell r="D12603" t="str">
            <v>Yelm0</v>
          </cell>
          <cell r="E12603">
            <v>0</v>
          </cell>
        </row>
        <row r="12604">
          <cell r="D12604" t="str">
            <v>Yelm0</v>
          </cell>
          <cell r="E12604">
            <v>0</v>
          </cell>
        </row>
        <row r="12605">
          <cell r="D12605" t="str">
            <v>Yelm0</v>
          </cell>
          <cell r="E12605">
            <v>0</v>
          </cell>
        </row>
        <row r="12606">
          <cell r="D12606" t="str">
            <v>Yelm0</v>
          </cell>
          <cell r="E12606">
            <v>0</v>
          </cell>
        </row>
        <row r="12607">
          <cell r="D12607" t="str">
            <v>Yelm0</v>
          </cell>
          <cell r="E12607">
            <v>0</v>
          </cell>
        </row>
        <row r="12608">
          <cell r="D12608" t="str">
            <v>Yelm0</v>
          </cell>
          <cell r="E12608">
            <v>0</v>
          </cell>
        </row>
        <row r="12609">
          <cell r="D12609" t="str">
            <v>Yelm0</v>
          </cell>
          <cell r="E12609">
            <v>0</v>
          </cell>
        </row>
        <row r="12610">
          <cell r="D12610" t="str">
            <v>Yelm0</v>
          </cell>
          <cell r="E12610">
            <v>0</v>
          </cell>
        </row>
        <row r="12611">
          <cell r="D12611" t="str">
            <v>Yelm0</v>
          </cell>
          <cell r="E12611">
            <v>0</v>
          </cell>
        </row>
        <row r="12612">
          <cell r="D12612" t="str">
            <v>Yelm0</v>
          </cell>
          <cell r="E12612">
            <v>0</v>
          </cell>
        </row>
        <row r="12613">
          <cell r="D12613" t="str">
            <v>Yelm0</v>
          </cell>
          <cell r="E12613">
            <v>0</v>
          </cell>
        </row>
        <row r="12614">
          <cell r="D12614" t="str">
            <v>Yelm0</v>
          </cell>
          <cell r="E12614">
            <v>0</v>
          </cell>
        </row>
        <row r="12615">
          <cell r="D12615" t="str">
            <v>Yelm0</v>
          </cell>
          <cell r="E12615">
            <v>0</v>
          </cell>
        </row>
        <row r="12616">
          <cell r="D12616" t="str">
            <v>Yelm0</v>
          </cell>
          <cell r="E12616">
            <v>0</v>
          </cell>
        </row>
        <row r="12617">
          <cell r="D12617" t="str">
            <v>Yelm0</v>
          </cell>
          <cell r="E12617">
            <v>0</v>
          </cell>
        </row>
        <row r="12618">
          <cell r="D12618" t="str">
            <v>Yelm0</v>
          </cell>
          <cell r="E12618">
            <v>0</v>
          </cell>
        </row>
        <row r="12619">
          <cell r="D12619" t="str">
            <v>Yelm0</v>
          </cell>
          <cell r="E12619">
            <v>0</v>
          </cell>
        </row>
        <row r="12620">
          <cell r="D12620" t="str">
            <v>Yelm0</v>
          </cell>
          <cell r="E12620">
            <v>0</v>
          </cell>
        </row>
        <row r="12621">
          <cell r="D12621" t="str">
            <v>Yelm0</v>
          </cell>
          <cell r="E12621">
            <v>0</v>
          </cell>
        </row>
        <row r="12622">
          <cell r="D12622" t="str">
            <v>Yelm0</v>
          </cell>
          <cell r="E12622">
            <v>0</v>
          </cell>
        </row>
        <row r="12623">
          <cell r="D12623" t="str">
            <v>Yelm0</v>
          </cell>
          <cell r="E12623">
            <v>0</v>
          </cell>
        </row>
        <row r="12624">
          <cell r="D12624" t="str">
            <v>Yelm0</v>
          </cell>
          <cell r="E12624">
            <v>0</v>
          </cell>
        </row>
        <row r="12625">
          <cell r="D12625" t="str">
            <v>Yelm0</v>
          </cell>
          <cell r="E12625">
            <v>0</v>
          </cell>
        </row>
        <row r="12626">
          <cell r="D12626" t="str">
            <v>Yelm0</v>
          </cell>
          <cell r="E12626">
            <v>0</v>
          </cell>
        </row>
        <row r="12627">
          <cell r="D12627" t="str">
            <v>Yelm0</v>
          </cell>
          <cell r="E12627">
            <v>0</v>
          </cell>
        </row>
        <row r="12628">
          <cell r="D12628" t="str">
            <v>Yelm0</v>
          </cell>
          <cell r="E12628">
            <v>0</v>
          </cell>
        </row>
        <row r="12629">
          <cell r="D12629" t="str">
            <v>Yelm0</v>
          </cell>
          <cell r="E12629">
            <v>0</v>
          </cell>
        </row>
        <row r="12630">
          <cell r="D12630" t="str">
            <v>Yelm0</v>
          </cell>
          <cell r="E12630">
            <v>0</v>
          </cell>
        </row>
        <row r="12631">
          <cell r="D12631" t="str">
            <v>Yelm0</v>
          </cell>
          <cell r="E12631">
            <v>0</v>
          </cell>
        </row>
        <row r="12632">
          <cell r="D12632" t="str">
            <v>Yelm0</v>
          </cell>
          <cell r="E12632">
            <v>0</v>
          </cell>
        </row>
        <row r="12633">
          <cell r="D12633" t="str">
            <v>Yelm0</v>
          </cell>
          <cell r="E12633">
            <v>0</v>
          </cell>
        </row>
        <row r="12634">
          <cell r="D12634" t="str">
            <v>Yelm0</v>
          </cell>
          <cell r="E12634">
            <v>0</v>
          </cell>
        </row>
        <row r="12635">
          <cell r="D12635" t="str">
            <v>Yelm0</v>
          </cell>
          <cell r="E12635">
            <v>0</v>
          </cell>
        </row>
        <row r="12636">
          <cell r="D12636" t="str">
            <v>Yelm0</v>
          </cell>
          <cell r="E12636">
            <v>0</v>
          </cell>
        </row>
        <row r="12637">
          <cell r="D12637" t="str">
            <v>Yelm0</v>
          </cell>
          <cell r="E12637">
            <v>0</v>
          </cell>
        </row>
        <row r="12638">
          <cell r="D12638" t="str">
            <v>Yelm0</v>
          </cell>
          <cell r="E12638">
            <v>0</v>
          </cell>
        </row>
        <row r="12639">
          <cell r="D12639" t="str">
            <v>Yelm0</v>
          </cell>
          <cell r="E12639">
            <v>0</v>
          </cell>
        </row>
        <row r="12640">
          <cell r="D12640" t="str">
            <v>Yelm0</v>
          </cell>
          <cell r="E12640">
            <v>0</v>
          </cell>
        </row>
        <row r="12641">
          <cell r="D12641" t="str">
            <v>Yelm0</v>
          </cell>
          <cell r="E12641">
            <v>0</v>
          </cell>
        </row>
        <row r="12642">
          <cell r="D12642" t="str">
            <v>Yelm0</v>
          </cell>
          <cell r="E12642">
            <v>0</v>
          </cell>
        </row>
        <row r="12643">
          <cell r="D12643" t="str">
            <v>Yelm0</v>
          </cell>
          <cell r="E12643">
            <v>0</v>
          </cell>
        </row>
        <row r="12644">
          <cell r="D12644" t="str">
            <v>Yelm0</v>
          </cell>
          <cell r="E12644">
            <v>0</v>
          </cell>
        </row>
        <row r="12645">
          <cell r="D12645" t="str">
            <v>Yelm0</v>
          </cell>
          <cell r="E12645">
            <v>0</v>
          </cell>
        </row>
        <row r="12646">
          <cell r="D12646" t="str">
            <v>Yelm0</v>
          </cell>
          <cell r="E12646">
            <v>0</v>
          </cell>
        </row>
        <row r="12647">
          <cell r="D12647" t="str">
            <v>Yelm0</v>
          </cell>
          <cell r="E12647">
            <v>0</v>
          </cell>
        </row>
        <row r="12648">
          <cell r="D12648" t="str">
            <v>Yelm0</v>
          </cell>
          <cell r="E12648">
            <v>0</v>
          </cell>
        </row>
        <row r="12649">
          <cell r="D12649" t="str">
            <v>Yelm0</v>
          </cell>
          <cell r="E12649">
            <v>0</v>
          </cell>
        </row>
        <row r="12650">
          <cell r="D12650" t="str">
            <v>Yelm0</v>
          </cell>
          <cell r="E12650">
            <v>0</v>
          </cell>
        </row>
        <row r="12651">
          <cell r="D12651" t="str">
            <v>Yelm0</v>
          </cell>
          <cell r="E12651">
            <v>0</v>
          </cell>
        </row>
        <row r="12652">
          <cell r="D12652" t="str">
            <v>Yelm0</v>
          </cell>
          <cell r="E12652">
            <v>0</v>
          </cell>
        </row>
        <row r="12653">
          <cell r="D12653" t="str">
            <v>Yelm0</v>
          </cell>
          <cell r="E12653">
            <v>0</v>
          </cell>
        </row>
        <row r="12654">
          <cell r="D12654" t="str">
            <v>Yelm0</v>
          </cell>
          <cell r="E12654">
            <v>0</v>
          </cell>
        </row>
        <row r="12655">
          <cell r="D12655" t="str">
            <v>Yelm0</v>
          </cell>
          <cell r="E12655">
            <v>0</v>
          </cell>
        </row>
        <row r="12656">
          <cell r="D12656" t="str">
            <v>Yelm0</v>
          </cell>
          <cell r="E12656">
            <v>0</v>
          </cell>
        </row>
        <row r="12657">
          <cell r="D12657" t="str">
            <v>Yelm0</v>
          </cell>
          <cell r="E12657">
            <v>0</v>
          </cell>
        </row>
        <row r="12658">
          <cell r="D12658" t="str">
            <v>Yelm0</v>
          </cell>
          <cell r="E12658">
            <v>0</v>
          </cell>
        </row>
        <row r="12659">
          <cell r="D12659" t="str">
            <v>Yelm0</v>
          </cell>
          <cell r="E12659">
            <v>0</v>
          </cell>
        </row>
        <row r="12660">
          <cell r="D12660" t="str">
            <v>Yelm0</v>
          </cell>
          <cell r="E12660">
            <v>0</v>
          </cell>
        </row>
        <row r="12661">
          <cell r="D12661" t="str">
            <v>Yelm0</v>
          </cell>
          <cell r="E12661">
            <v>0</v>
          </cell>
        </row>
        <row r="12662">
          <cell r="D12662" t="str">
            <v>Yelm0</v>
          </cell>
          <cell r="E12662">
            <v>0</v>
          </cell>
        </row>
        <row r="12663">
          <cell r="D12663" t="str">
            <v>Yelm0</v>
          </cell>
          <cell r="E12663">
            <v>0</v>
          </cell>
        </row>
        <row r="12664">
          <cell r="D12664" t="str">
            <v>Yelm0</v>
          </cell>
          <cell r="E12664">
            <v>0</v>
          </cell>
        </row>
        <row r="12665">
          <cell r="D12665" t="str">
            <v>Yelm0</v>
          </cell>
          <cell r="E12665">
            <v>0</v>
          </cell>
        </row>
        <row r="12666">
          <cell r="D12666" t="str">
            <v>Yelm0</v>
          </cell>
          <cell r="E12666">
            <v>0</v>
          </cell>
        </row>
        <row r="12667">
          <cell r="D12667" t="str">
            <v>Yelm0</v>
          </cell>
          <cell r="E12667">
            <v>0</v>
          </cell>
        </row>
        <row r="12668">
          <cell r="D12668" t="str">
            <v>Yelm0</v>
          </cell>
          <cell r="E12668">
            <v>0</v>
          </cell>
        </row>
        <row r="12669">
          <cell r="D12669" t="str">
            <v>Yelm0</v>
          </cell>
          <cell r="E12669">
            <v>0</v>
          </cell>
        </row>
        <row r="12670">
          <cell r="D12670" t="str">
            <v>Yelm0</v>
          </cell>
          <cell r="E12670">
            <v>0</v>
          </cell>
        </row>
        <row r="12671">
          <cell r="D12671" t="str">
            <v>Yelm0</v>
          </cell>
          <cell r="E12671">
            <v>0</v>
          </cell>
        </row>
        <row r="12672">
          <cell r="D12672" t="str">
            <v>Yelm0</v>
          </cell>
          <cell r="E12672">
            <v>0</v>
          </cell>
        </row>
        <row r="12673">
          <cell r="D12673" t="str">
            <v>Yelm0</v>
          </cell>
          <cell r="E12673">
            <v>0</v>
          </cell>
        </row>
        <row r="12674">
          <cell r="D12674" t="str">
            <v>Yelm0</v>
          </cell>
          <cell r="E12674">
            <v>0</v>
          </cell>
        </row>
        <row r="12675">
          <cell r="D12675" t="str">
            <v>Yelm0</v>
          </cell>
          <cell r="E12675">
            <v>0</v>
          </cell>
        </row>
        <row r="12676">
          <cell r="D12676" t="str">
            <v>Yelm0</v>
          </cell>
          <cell r="E12676">
            <v>0</v>
          </cell>
        </row>
        <row r="12677">
          <cell r="D12677" t="str">
            <v>Yelm0</v>
          </cell>
          <cell r="E12677">
            <v>0</v>
          </cell>
        </row>
        <row r="12678">
          <cell r="D12678" t="str">
            <v>Yelm0</v>
          </cell>
          <cell r="E12678">
            <v>0</v>
          </cell>
        </row>
        <row r="12679">
          <cell r="D12679" t="str">
            <v>Yelm0</v>
          </cell>
          <cell r="E12679">
            <v>0</v>
          </cell>
        </row>
        <row r="12680">
          <cell r="D12680" t="str">
            <v>Yelm0</v>
          </cell>
          <cell r="E12680">
            <v>0</v>
          </cell>
        </row>
        <row r="12681">
          <cell r="D12681" t="str">
            <v>Yelm0</v>
          </cell>
          <cell r="E12681">
            <v>0</v>
          </cell>
        </row>
        <row r="12682">
          <cell r="D12682" t="str">
            <v>Yelm0</v>
          </cell>
          <cell r="E12682">
            <v>0</v>
          </cell>
        </row>
        <row r="12683">
          <cell r="D12683" t="str">
            <v>Yelm0</v>
          </cell>
          <cell r="E12683">
            <v>0</v>
          </cell>
        </row>
        <row r="12684">
          <cell r="D12684" t="str">
            <v>Yelm0</v>
          </cell>
          <cell r="E12684">
            <v>0</v>
          </cell>
        </row>
        <row r="12685">
          <cell r="D12685" t="str">
            <v>Yelm0</v>
          </cell>
          <cell r="E12685">
            <v>0</v>
          </cell>
        </row>
        <row r="12686">
          <cell r="D12686" t="str">
            <v>Yelm0</v>
          </cell>
          <cell r="E12686">
            <v>0</v>
          </cell>
        </row>
        <row r="12687">
          <cell r="D12687" t="str">
            <v>Yelm0</v>
          </cell>
          <cell r="E12687">
            <v>0</v>
          </cell>
        </row>
        <row r="12688">
          <cell r="D12688" t="str">
            <v>Yelm0</v>
          </cell>
          <cell r="E12688">
            <v>0</v>
          </cell>
        </row>
        <row r="12689">
          <cell r="D12689" t="str">
            <v>Yelm0</v>
          </cell>
          <cell r="E12689">
            <v>0</v>
          </cell>
        </row>
        <row r="12690">
          <cell r="D12690" t="str">
            <v>Yelm0</v>
          </cell>
          <cell r="E12690">
            <v>0</v>
          </cell>
        </row>
        <row r="12691">
          <cell r="D12691" t="str">
            <v>Yelm0</v>
          </cell>
          <cell r="E12691">
            <v>0</v>
          </cell>
        </row>
        <row r="12692">
          <cell r="D12692" t="str">
            <v>Yelm0</v>
          </cell>
          <cell r="E12692">
            <v>0</v>
          </cell>
        </row>
        <row r="12693">
          <cell r="D12693" t="str">
            <v>Yelm0</v>
          </cell>
          <cell r="E12693">
            <v>0</v>
          </cell>
        </row>
        <row r="12694">
          <cell r="D12694" t="str">
            <v>Yelm0</v>
          </cell>
          <cell r="E12694">
            <v>0</v>
          </cell>
        </row>
        <row r="12695">
          <cell r="D12695" t="str">
            <v>Yelm0</v>
          </cell>
          <cell r="E12695">
            <v>0</v>
          </cell>
        </row>
        <row r="12696">
          <cell r="D12696" t="str">
            <v>Yelm0</v>
          </cell>
          <cell r="E12696">
            <v>0</v>
          </cell>
        </row>
        <row r="12697">
          <cell r="D12697" t="str">
            <v>Yelm0</v>
          </cell>
          <cell r="E12697">
            <v>0</v>
          </cell>
        </row>
        <row r="12698">
          <cell r="D12698" t="str">
            <v>Yelm0</v>
          </cell>
          <cell r="E12698">
            <v>0</v>
          </cell>
        </row>
        <row r="12699">
          <cell r="D12699" t="str">
            <v>Yelm0</v>
          </cell>
          <cell r="E12699">
            <v>0</v>
          </cell>
        </row>
        <row r="12700">
          <cell r="D12700" t="str">
            <v>Yelm0</v>
          </cell>
          <cell r="E12700">
            <v>0</v>
          </cell>
        </row>
        <row r="12701">
          <cell r="D12701" t="str">
            <v>Yelm0</v>
          </cell>
          <cell r="E12701">
            <v>0</v>
          </cell>
        </row>
        <row r="12702">
          <cell r="D12702" t="str">
            <v>Yelm0</v>
          </cell>
          <cell r="E12702">
            <v>0</v>
          </cell>
        </row>
        <row r="12703">
          <cell r="D12703" t="str">
            <v>Yelm0</v>
          </cell>
          <cell r="E12703">
            <v>0</v>
          </cell>
        </row>
        <row r="12704">
          <cell r="D12704" t="str">
            <v>Yelm0</v>
          </cell>
          <cell r="E12704">
            <v>0</v>
          </cell>
        </row>
        <row r="12705">
          <cell r="D12705" t="str">
            <v>Yelm0</v>
          </cell>
          <cell r="E12705">
            <v>0</v>
          </cell>
        </row>
        <row r="12706">
          <cell r="D12706" t="str">
            <v>Yelm0</v>
          </cell>
          <cell r="E12706">
            <v>0</v>
          </cell>
        </row>
        <row r="12707">
          <cell r="D12707" t="str">
            <v>Yelm0</v>
          </cell>
          <cell r="E12707">
            <v>0</v>
          </cell>
        </row>
        <row r="12708">
          <cell r="D12708" t="str">
            <v>Yelm0</v>
          </cell>
          <cell r="E12708">
            <v>0</v>
          </cell>
        </row>
        <row r="12709">
          <cell r="D12709" t="str">
            <v>Yelm0</v>
          </cell>
          <cell r="E12709">
            <v>0</v>
          </cell>
        </row>
        <row r="12710">
          <cell r="D12710" t="str">
            <v>Yelm0</v>
          </cell>
          <cell r="E12710">
            <v>0</v>
          </cell>
        </row>
        <row r="12711">
          <cell r="D12711" t="str">
            <v>Yelm0</v>
          </cell>
          <cell r="E12711">
            <v>0</v>
          </cell>
        </row>
        <row r="12712">
          <cell r="D12712" t="str">
            <v>Yelm0</v>
          </cell>
          <cell r="E12712">
            <v>0</v>
          </cell>
        </row>
        <row r="12713">
          <cell r="D12713" t="str">
            <v>Yelm0</v>
          </cell>
          <cell r="E12713">
            <v>0</v>
          </cell>
        </row>
        <row r="12714">
          <cell r="D12714" t="str">
            <v>Yelm0</v>
          </cell>
          <cell r="E12714">
            <v>0</v>
          </cell>
        </row>
        <row r="12715">
          <cell r="D12715" t="str">
            <v>Yelm0</v>
          </cell>
          <cell r="E12715">
            <v>0</v>
          </cell>
        </row>
        <row r="12716">
          <cell r="D12716" t="str">
            <v>Yelm0</v>
          </cell>
          <cell r="E12716">
            <v>0</v>
          </cell>
        </row>
        <row r="12717">
          <cell r="D12717" t="str">
            <v>Yelm0</v>
          </cell>
          <cell r="E12717">
            <v>0</v>
          </cell>
        </row>
        <row r="12718">
          <cell r="D12718" t="str">
            <v>Yelm0</v>
          </cell>
          <cell r="E12718">
            <v>0</v>
          </cell>
        </row>
        <row r="12719">
          <cell r="D12719" t="str">
            <v>Yelm0</v>
          </cell>
          <cell r="E12719">
            <v>0</v>
          </cell>
        </row>
        <row r="12720">
          <cell r="D12720" t="str">
            <v>Yelm0</v>
          </cell>
          <cell r="E12720">
            <v>0</v>
          </cell>
        </row>
        <row r="12721">
          <cell r="D12721" t="str">
            <v>Yelm0</v>
          </cell>
          <cell r="E12721">
            <v>0</v>
          </cell>
        </row>
        <row r="12722">
          <cell r="D12722" t="str">
            <v>Yelm0</v>
          </cell>
          <cell r="E12722">
            <v>0</v>
          </cell>
        </row>
        <row r="12723">
          <cell r="D12723" t="str">
            <v>Yelm0</v>
          </cell>
          <cell r="E12723">
            <v>0</v>
          </cell>
        </row>
        <row r="12724">
          <cell r="D12724" t="str">
            <v>Yelm0</v>
          </cell>
          <cell r="E12724">
            <v>0</v>
          </cell>
        </row>
        <row r="12725">
          <cell r="D12725" t="str">
            <v>Yelm0</v>
          </cell>
          <cell r="E12725">
            <v>0</v>
          </cell>
        </row>
        <row r="12726">
          <cell r="D12726" t="str">
            <v>Yelm0</v>
          </cell>
          <cell r="E12726">
            <v>0</v>
          </cell>
        </row>
        <row r="12727">
          <cell r="D12727" t="str">
            <v>Yelm0</v>
          </cell>
          <cell r="E12727">
            <v>0</v>
          </cell>
        </row>
        <row r="12728">
          <cell r="D12728" t="str">
            <v>Yelm0</v>
          </cell>
          <cell r="E12728">
            <v>0</v>
          </cell>
        </row>
        <row r="12729">
          <cell r="D12729" t="str">
            <v>Yelm0</v>
          </cell>
          <cell r="E12729">
            <v>0</v>
          </cell>
        </row>
        <row r="12730">
          <cell r="D12730" t="str">
            <v>Yelm0</v>
          </cell>
          <cell r="E12730">
            <v>0</v>
          </cell>
        </row>
        <row r="12731">
          <cell r="D12731" t="str">
            <v>Yelm0</v>
          </cell>
          <cell r="E12731">
            <v>0</v>
          </cell>
        </row>
        <row r="12732">
          <cell r="D12732" t="str">
            <v>Yelm0</v>
          </cell>
          <cell r="E12732">
            <v>0</v>
          </cell>
        </row>
        <row r="12733">
          <cell r="D12733" t="str">
            <v>Yelm0</v>
          </cell>
          <cell r="E12733">
            <v>0</v>
          </cell>
        </row>
        <row r="12734">
          <cell r="D12734" t="str">
            <v>Yelm0</v>
          </cell>
          <cell r="E12734">
            <v>0</v>
          </cell>
        </row>
        <row r="12735">
          <cell r="D12735" t="str">
            <v>Yelm0</v>
          </cell>
          <cell r="E12735">
            <v>0</v>
          </cell>
        </row>
        <row r="12736">
          <cell r="D12736" t="str">
            <v>Yelm0</v>
          </cell>
          <cell r="E12736">
            <v>0</v>
          </cell>
        </row>
        <row r="12737">
          <cell r="D12737" t="str">
            <v>Yelm0</v>
          </cell>
          <cell r="E12737">
            <v>0</v>
          </cell>
        </row>
        <row r="12738">
          <cell r="D12738" t="str">
            <v>Yelm0</v>
          </cell>
          <cell r="E12738">
            <v>0</v>
          </cell>
        </row>
        <row r="12739">
          <cell r="D12739" t="str">
            <v>Yelm0</v>
          </cell>
          <cell r="E12739">
            <v>0</v>
          </cell>
        </row>
        <row r="12740">
          <cell r="D12740" t="str">
            <v>Yelm0</v>
          </cell>
          <cell r="E12740">
            <v>0</v>
          </cell>
        </row>
        <row r="12741">
          <cell r="D12741" t="str">
            <v>Yelm0</v>
          </cell>
          <cell r="E12741">
            <v>0</v>
          </cell>
        </row>
        <row r="12742">
          <cell r="D12742" t="str">
            <v>Yelm0</v>
          </cell>
          <cell r="E12742">
            <v>0</v>
          </cell>
        </row>
        <row r="12743">
          <cell r="D12743" t="str">
            <v>Yelm0</v>
          </cell>
          <cell r="E12743">
            <v>0</v>
          </cell>
        </row>
        <row r="12744">
          <cell r="D12744" t="str">
            <v>Yelm0</v>
          </cell>
          <cell r="E12744">
            <v>0</v>
          </cell>
        </row>
        <row r="12745">
          <cell r="D12745" t="str">
            <v>Yelm0</v>
          </cell>
          <cell r="E12745">
            <v>0</v>
          </cell>
        </row>
        <row r="12746">
          <cell r="D12746" t="str">
            <v>Yelm0</v>
          </cell>
          <cell r="E12746">
            <v>0</v>
          </cell>
        </row>
        <row r="12747">
          <cell r="D12747" t="str">
            <v>Yelm0</v>
          </cell>
          <cell r="E12747">
            <v>0</v>
          </cell>
        </row>
        <row r="12748">
          <cell r="D12748" t="str">
            <v>Yelm0</v>
          </cell>
          <cell r="E12748">
            <v>0</v>
          </cell>
        </row>
        <row r="12749">
          <cell r="D12749" t="str">
            <v>Yelm0</v>
          </cell>
          <cell r="E12749">
            <v>0</v>
          </cell>
        </row>
        <row r="12750">
          <cell r="D12750" t="str">
            <v>Yelm0</v>
          </cell>
          <cell r="E12750">
            <v>0</v>
          </cell>
        </row>
        <row r="12751">
          <cell r="D12751" t="str">
            <v>Yelm0</v>
          </cell>
          <cell r="E12751">
            <v>0</v>
          </cell>
        </row>
        <row r="12752">
          <cell r="D12752" t="str">
            <v>Yelm0</v>
          </cell>
          <cell r="E12752">
            <v>0</v>
          </cell>
        </row>
        <row r="12753">
          <cell r="D12753" t="str">
            <v>Yelm0</v>
          </cell>
          <cell r="E12753">
            <v>0</v>
          </cell>
        </row>
        <row r="12754">
          <cell r="D12754" t="str">
            <v>Yelm0</v>
          </cell>
          <cell r="E12754">
            <v>0</v>
          </cell>
        </row>
        <row r="12755">
          <cell r="D12755" t="str">
            <v>Yelm0</v>
          </cell>
          <cell r="E12755">
            <v>0</v>
          </cell>
        </row>
        <row r="12756">
          <cell r="D12756" t="str">
            <v>Yelm0</v>
          </cell>
          <cell r="E12756">
            <v>0</v>
          </cell>
        </row>
        <row r="12757">
          <cell r="D12757" t="str">
            <v>Yelm0</v>
          </cell>
          <cell r="E12757">
            <v>0</v>
          </cell>
        </row>
        <row r="12758">
          <cell r="D12758" t="str">
            <v>Yelm0</v>
          </cell>
          <cell r="E12758">
            <v>0</v>
          </cell>
        </row>
        <row r="12759">
          <cell r="D12759" t="str">
            <v>Yelm0</v>
          </cell>
          <cell r="E12759">
            <v>0</v>
          </cell>
        </row>
        <row r="12760">
          <cell r="D12760" t="str">
            <v>Yelm0</v>
          </cell>
          <cell r="E12760">
            <v>0</v>
          </cell>
        </row>
        <row r="12761">
          <cell r="D12761" t="str">
            <v>Yelm0</v>
          </cell>
          <cell r="E12761">
            <v>0</v>
          </cell>
        </row>
        <row r="12762">
          <cell r="D12762" t="str">
            <v>Yelm0</v>
          </cell>
          <cell r="E12762">
            <v>0</v>
          </cell>
        </row>
        <row r="12763">
          <cell r="D12763" t="str">
            <v>Yelm0</v>
          </cell>
          <cell r="E12763">
            <v>0</v>
          </cell>
        </row>
        <row r="12764">
          <cell r="D12764" t="str">
            <v>Yelm0</v>
          </cell>
          <cell r="E12764">
            <v>0</v>
          </cell>
        </row>
        <row r="12765">
          <cell r="D12765" t="str">
            <v>Yelm0</v>
          </cell>
          <cell r="E12765">
            <v>0</v>
          </cell>
        </row>
        <row r="12766">
          <cell r="D12766" t="str">
            <v>Yelm0</v>
          </cell>
          <cell r="E12766">
            <v>0</v>
          </cell>
        </row>
        <row r="12767">
          <cell r="D12767" t="str">
            <v>Yelm0</v>
          </cell>
          <cell r="E12767">
            <v>0</v>
          </cell>
        </row>
        <row r="12768">
          <cell r="D12768" t="str">
            <v>Yelm0</v>
          </cell>
          <cell r="E12768">
            <v>0</v>
          </cell>
        </row>
        <row r="12769">
          <cell r="D12769" t="str">
            <v>Yelm0</v>
          </cell>
          <cell r="E12769">
            <v>0</v>
          </cell>
        </row>
        <row r="12770">
          <cell r="D12770" t="str">
            <v>Yelm0</v>
          </cell>
          <cell r="E12770">
            <v>0</v>
          </cell>
        </row>
        <row r="12771">
          <cell r="D12771" t="str">
            <v>Yelm0</v>
          </cell>
          <cell r="E12771">
            <v>0</v>
          </cell>
        </row>
        <row r="12772">
          <cell r="D12772" t="str">
            <v>Yelm0</v>
          </cell>
          <cell r="E12772">
            <v>0</v>
          </cell>
        </row>
        <row r="12773">
          <cell r="D12773" t="str">
            <v>Yelm0</v>
          </cell>
          <cell r="E12773">
            <v>0</v>
          </cell>
        </row>
        <row r="12774">
          <cell r="D12774" t="str">
            <v>Yelm0</v>
          </cell>
          <cell r="E12774">
            <v>0</v>
          </cell>
        </row>
        <row r="12775">
          <cell r="D12775" t="str">
            <v>Yelm0</v>
          </cell>
          <cell r="E12775">
            <v>0</v>
          </cell>
        </row>
        <row r="12776">
          <cell r="D12776" t="str">
            <v>Yelm0</v>
          </cell>
          <cell r="E12776">
            <v>0</v>
          </cell>
        </row>
        <row r="12777">
          <cell r="D12777" t="str">
            <v>Yelm0</v>
          </cell>
          <cell r="E12777">
            <v>0</v>
          </cell>
        </row>
        <row r="12778">
          <cell r="D12778" t="str">
            <v>Yelm0</v>
          </cell>
          <cell r="E12778">
            <v>0</v>
          </cell>
        </row>
        <row r="12779">
          <cell r="D12779" t="str">
            <v>Yelm0</v>
          </cell>
          <cell r="E12779">
            <v>0</v>
          </cell>
        </row>
        <row r="12780">
          <cell r="D12780" t="str">
            <v>Yelm0</v>
          </cell>
          <cell r="E12780">
            <v>0</v>
          </cell>
        </row>
        <row r="12781">
          <cell r="D12781" t="str">
            <v>Yelm0</v>
          </cell>
          <cell r="E12781">
            <v>0</v>
          </cell>
        </row>
        <row r="12782">
          <cell r="D12782" t="str">
            <v>Yelm0</v>
          </cell>
          <cell r="E12782">
            <v>0</v>
          </cell>
        </row>
        <row r="12783">
          <cell r="D12783" t="str">
            <v>Yelm0</v>
          </cell>
          <cell r="E12783">
            <v>0</v>
          </cell>
        </row>
        <row r="12784">
          <cell r="D12784" t="str">
            <v>Yelm0</v>
          </cell>
          <cell r="E12784">
            <v>0</v>
          </cell>
        </row>
        <row r="12785">
          <cell r="D12785" t="str">
            <v>Yelm0</v>
          </cell>
          <cell r="E12785">
            <v>0</v>
          </cell>
        </row>
        <row r="12786">
          <cell r="D12786" t="str">
            <v>Yelm0</v>
          </cell>
          <cell r="E12786">
            <v>0</v>
          </cell>
        </row>
        <row r="12787">
          <cell r="D12787" t="str">
            <v>Yelm0</v>
          </cell>
          <cell r="E12787">
            <v>0</v>
          </cell>
        </row>
        <row r="12788">
          <cell r="D12788" t="str">
            <v>Yelm0</v>
          </cell>
          <cell r="E12788">
            <v>0</v>
          </cell>
        </row>
        <row r="12789">
          <cell r="D12789" t="str">
            <v>Yelm0</v>
          </cell>
          <cell r="E12789">
            <v>0</v>
          </cell>
        </row>
        <row r="12790">
          <cell r="D12790" t="str">
            <v>Yelm0</v>
          </cell>
          <cell r="E12790">
            <v>0</v>
          </cell>
        </row>
        <row r="12791">
          <cell r="D12791" t="str">
            <v>Yelm0</v>
          </cell>
          <cell r="E12791">
            <v>0</v>
          </cell>
        </row>
        <row r="12792">
          <cell r="D12792" t="str">
            <v>Yelm0</v>
          </cell>
          <cell r="E12792">
            <v>0</v>
          </cell>
        </row>
        <row r="12793">
          <cell r="D12793" t="str">
            <v>Yelm0</v>
          </cell>
          <cell r="E12793">
            <v>0</v>
          </cell>
        </row>
        <row r="12794">
          <cell r="D12794" t="str">
            <v>Yelm0</v>
          </cell>
          <cell r="E12794">
            <v>0</v>
          </cell>
        </row>
        <row r="12795">
          <cell r="D12795" t="str">
            <v>Yelm0</v>
          </cell>
          <cell r="E12795">
            <v>0</v>
          </cell>
        </row>
        <row r="12796">
          <cell r="D12796" t="str">
            <v>Yelm0</v>
          </cell>
          <cell r="E12796">
            <v>0</v>
          </cell>
        </row>
        <row r="12797">
          <cell r="D12797" t="str">
            <v>Yelm0</v>
          </cell>
          <cell r="E12797">
            <v>0</v>
          </cell>
        </row>
        <row r="12798">
          <cell r="D12798" t="str">
            <v>Yelm0</v>
          </cell>
          <cell r="E12798">
            <v>0</v>
          </cell>
        </row>
        <row r="12799">
          <cell r="D12799" t="str">
            <v>Yelm0</v>
          </cell>
          <cell r="E12799">
            <v>0</v>
          </cell>
        </row>
        <row r="12800">
          <cell r="D12800" t="str">
            <v>Yelm0</v>
          </cell>
          <cell r="E12800">
            <v>0</v>
          </cell>
        </row>
        <row r="12801">
          <cell r="D12801" t="str">
            <v>Yelm0</v>
          </cell>
          <cell r="E12801">
            <v>0</v>
          </cell>
        </row>
        <row r="12802">
          <cell r="D12802" t="str">
            <v>Yelm0</v>
          </cell>
          <cell r="E12802">
            <v>0</v>
          </cell>
        </row>
        <row r="12803">
          <cell r="D12803" t="str">
            <v>Yelm0</v>
          </cell>
          <cell r="E12803">
            <v>0</v>
          </cell>
        </row>
        <row r="12804">
          <cell r="D12804" t="str">
            <v>Yelm0</v>
          </cell>
          <cell r="E12804">
            <v>0</v>
          </cell>
        </row>
        <row r="12805">
          <cell r="D12805" t="str">
            <v>Yelm0</v>
          </cell>
          <cell r="E12805">
            <v>0</v>
          </cell>
        </row>
        <row r="12806">
          <cell r="D12806" t="str">
            <v>Yelm0</v>
          </cell>
          <cell r="E12806">
            <v>0</v>
          </cell>
        </row>
        <row r="12807">
          <cell r="D12807" t="str">
            <v>Yelm0</v>
          </cell>
          <cell r="E12807">
            <v>0</v>
          </cell>
        </row>
        <row r="12808">
          <cell r="D12808" t="str">
            <v>Yelm0</v>
          </cell>
          <cell r="E12808">
            <v>0</v>
          </cell>
        </row>
        <row r="12809">
          <cell r="D12809" t="str">
            <v>Yelm0</v>
          </cell>
          <cell r="E12809">
            <v>0</v>
          </cell>
        </row>
        <row r="12810">
          <cell r="D12810" t="str">
            <v>Yelm0</v>
          </cell>
          <cell r="E12810">
            <v>0</v>
          </cell>
        </row>
        <row r="12811">
          <cell r="D12811" t="str">
            <v>Yelm0</v>
          </cell>
          <cell r="E12811">
            <v>0</v>
          </cell>
        </row>
        <row r="12812">
          <cell r="D12812" t="str">
            <v>Yelm0</v>
          </cell>
          <cell r="E12812">
            <v>0</v>
          </cell>
        </row>
        <row r="12813">
          <cell r="D12813" t="str">
            <v>Yelm0</v>
          </cell>
          <cell r="E12813">
            <v>0</v>
          </cell>
        </row>
        <row r="12814">
          <cell r="D12814" t="str">
            <v>Yelm0</v>
          </cell>
          <cell r="E12814">
            <v>0</v>
          </cell>
        </row>
        <row r="12815">
          <cell r="D12815" t="str">
            <v>Yelm0</v>
          </cell>
          <cell r="E12815">
            <v>0</v>
          </cell>
        </row>
        <row r="12816">
          <cell r="D12816" t="str">
            <v>Yelm0</v>
          </cell>
          <cell r="E12816">
            <v>0</v>
          </cell>
        </row>
        <row r="12817">
          <cell r="D12817" t="str">
            <v>Yelm0</v>
          </cell>
          <cell r="E12817">
            <v>0</v>
          </cell>
        </row>
        <row r="12818">
          <cell r="D12818" t="str">
            <v>Yelm0</v>
          </cell>
          <cell r="E12818">
            <v>0</v>
          </cell>
        </row>
        <row r="12819">
          <cell r="D12819" t="str">
            <v>Yelm0</v>
          </cell>
          <cell r="E12819">
            <v>0</v>
          </cell>
        </row>
        <row r="12820">
          <cell r="D12820" t="str">
            <v>Yelm0</v>
          </cell>
          <cell r="E12820">
            <v>0</v>
          </cell>
        </row>
        <row r="12821">
          <cell r="D12821" t="str">
            <v>Yelm0</v>
          </cell>
          <cell r="E12821">
            <v>0</v>
          </cell>
        </row>
        <row r="12822">
          <cell r="D12822" t="str">
            <v>Yelm0</v>
          </cell>
          <cell r="E12822">
            <v>0</v>
          </cell>
        </row>
        <row r="12823">
          <cell r="D12823" t="str">
            <v>Yelm0</v>
          </cell>
          <cell r="E12823">
            <v>0</v>
          </cell>
        </row>
        <row r="12824">
          <cell r="D12824" t="str">
            <v>Yelm0</v>
          </cell>
          <cell r="E12824">
            <v>0</v>
          </cell>
        </row>
        <row r="12825">
          <cell r="D12825" t="str">
            <v>Yelm0</v>
          </cell>
          <cell r="E12825">
            <v>0</v>
          </cell>
        </row>
        <row r="12826">
          <cell r="D12826" t="str">
            <v>Yelm0</v>
          </cell>
          <cell r="E12826">
            <v>0</v>
          </cell>
        </row>
        <row r="12827">
          <cell r="D12827" t="str">
            <v>Yelm0</v>
          </cell>
          <cell r="E12827">
            <v>0</v>
          </cell>
        </row>
        <row r="12828">
          <cell r="D12828" t="str">
            <v>Yelm0</v>
          </cell>
          <cell r="E12828">
            <v>0</v>
          </cell>
        </row>
        <row r="12829">
          <cell r="D12829" t="str">
            <v>Yelm0</v>
          </cell>
          <cell r="E12829">
            <v>0</v>
          </cell>
        </row>
        <row r="12830">
          <cell r="D12830" t="str">
            <v>Yelm0</v>
          </cell>
          <cell r="E12830">
            <v>0</v>
          </cell>
        </row>
        <row r="12831">
          <cell r="D12831" t="str">
            <v>Yelm0</v>
          </cell>
          <cell r="E12831">
            <v>0</v>
          </cell>
        </row>
        <row r="12832">
          <cell r="D12832" t="str">
            <v>Yelm0</v>
          </cell>
          <cell r="E12832">
            <v>0</v>
          </cell>
        </row>
        <row r="12833">
          <cell r="D12833" t="str">
            <v>Yelm0</v>
          </cell>
          <cell r="E12833">
            <v>0</v>
          </cell>
        </row>
        <row r="12834">
          <cell r="D12834" t="str">
            <v>Yelm0</v>
          </cell>
          <cell r="E12834">
            <v>0</v>
          </cell>
        </row>
        <row r="12835">
          <cell r="D12835" t="str">
            <v>Yelm0</v>
          </cell>
          <cell r="E12835">
            <v>0</v>
          </cell>
        </row>
        <row r="12836">
          <cell r="D12836" t="str">
            <v>Yelm0</v>
          </cell>
          <cell r="E12836">
            <v>0</v>
          </cell>
        </row>
        <row r="12837">
          <cell r="D12837" t="str">
            <v>Yelm0</v>
          </cell>
          <cell r="E12837">
            <v>0</v>
          </cell>
        </row>
        <row r="12838">
          <cell r="D12838" t="str">
            <v>Yelm0</v>
          </cell>
          <cell r="E12838">
            <v>0</v>
          </cell>
        </row>
        <row r="12839">
          <cell r="D12839" t="str">
            <v>Yelm0</v>
          </cell>
          <cell r="E12839">
            <v>0</v>
          </cell>
        </row>
        <row r="12840">
          <cell r="D12840" t="str">
            <v>Yelm0</v>
          </cell>
          <cell r="E12840">
            <v>0</v>
          </cell>
        </row>
        <row r="12841">
          <cell r="D12841" t="str">
            <v>Yelm0</v>
          </cell>
          <cell r="E12841">
            <v>0</v>
          </cell>
        </row>
        <row r="12842">
          <cell r="D12842" t="str">
            <v>Yelm0</v>
          </cell>
          <cell r="E12842">
            <v>0</v>
          </cell>
        </row>
        <row r="12843">
          <cell r="D12843" t="str">
            <v>Yelm0</v>
          </cell>
          <cell r="E12843">
            <v>0</v>
          </cell>
        </row>
        <row r="12844">
          <cell r="D12844" t="str">
            <v>Yelm0</v>
          </cell>
          <cell r="E12844">
            <v>0</v>
          </cell>
        </row>
        <row r="12845">
          <cell r="D12845" t="str">
            <v>Yelm0</v>
          </cell>
          <cell r="E12845">
            <v>0</v>
          </cell>
        </row>
        <row r="12846">
          <cell r="D12846" t="str">
            <v>Yelm0</v>
          </cell>
          <cell r="E12846">
            <v>0</v>
          </cell>
        </row>
        <row r="12847">
          <cell r="D12847" t="str">
            <v>Yelm0</v>
          </cell>
          <cell r="E12847">
            <v>0</v>
          </cell>
        </row>
        <row r="12848">
          <cell r="D12848" t="str">
            <v>Yelm0</v>
          </cell>
          <cell r="E12848">
            <v>0</v>
          </cell>
        </row>
        <row r="12849">
          <cell r="D12849" t="str">
            <v>Yelm0</v>
          </cell>
          <cell r="E12849">
            <v>0</v>
          </cell>
        </row>
        <row r="12850">
          <cell r="D12850" t="str">
            <v>Yelm0</v>
          </cell>
          <cell r="E12850">
            <v>0</v>
          </cell>
        </row>
        <row r="12851">
          <cell r="D12851" t="str">
            <v>Yelm0</v>
          </cell>
          <cell r="E12851">
            <v>0</v>
          </cell>
        </row>
        <row r="12852">
          <cell r="D12852" t="str">
            <v>Yelm0</v>
          </cell>
          <cell r="E12852">
            <v>0</v>
          </cell>
        </row>
        <row r="12853">
          <cell r="D12853" t="str">
            <v>Yelm0</v>
          </cell>
          <cell r="E12853">
            <v>0</v>
          </cell>
        </row>
        <row r="12854">
          <cell r="D12854" t="str">
            <v>Yelm0</v>
          </cell>
          <cell r="E12854">
            <v>0</v>
          </cell>
        </row>
        <row r="12855">
          <cell r="D12855" t="str">
            <v>Yelm0</v>
          </cell>
          <cell r="E12855">
            <v>0</v>
          </cell>
        </row>
        <row r="12856">
          <cell r="D12856" t="str">
            <v>Yelm0</v>
          </cell>
          <cell r="E12856">
            <v>0</v>
          </cell>
        </row>
        <row r="12857">
          <cell r="D12857" t="str">
            <v>Yelm0</v>
          </cell>
          <cell r="E12857">
            <v>0</v>
          </cell>
        </row>
        <row r="12858">
          <cell r="D12858" t="str">
            <v>Yelm0</v>
          </cell>
          <cell r="E12858">
            <v>0</v>
          </cell>
        </row>
        <row r="12859">
          <cell r="D12859" t="str">
            <v>Yelm0</v>
          </cell>
          <cell r="E12859">
            <v>0</v>
          </cell>
        </row>
        <row r="12860">
          <cell r="D12860" t="str">
            <v>Yelm0</v>
          </cell>
          <cell r="E12860">
            <v>0</v>
          </cell>
        </row>
        <row r="12861">
          <cell r="D12861" t="str">
            <v>Yelm0</v>
          </cell>
          <cell r="E12861">
            <v>0</v>
          </cell>
        </row>
        <row r="12862">
          <cell r="D12862" t="str">
            <v>Yelm0</v>
          </cell>
          <cell r="E12862">
            <v>0</v>
          </cell>
        </row>
        <row r="12863">
          <cell r="D12863" t="str">
            <v>Yelm0</v>
          </cell>
          <cell r="E12863">
            <v>0</v>
          </cell>
        </row>
        <row r="12864">
          <cell r="D12864" t="str">
            <v>Yelm0</v>
          </cell>
          <cell r="E12864">
            <v>0</v>
          </cell>
        </row>
        <row r="12865">
          <cell r="D12865" t="str">
            <v>Yelm0</v>
          </cell>
          <cell r="E12865">
            <v>0</v>
          </cell>
        </row>
        <row r="12866">
          <cell r="D12866" t="str">
            <v>Yelm0</v>
          </cell>
          <cell r="E12866">
            <v>0</v>
          </cell>
        </row>
        <row r="12867">
          <cell r="D12867" t="str">
            <v>Yelm0</v>
          </cell>
          <cell r="E12867">
            <v>0</v>
          </cell>
        </row>
        <row r="12868">
          <cell r="D12868" t="str">
            <v>Yelm0</v>
          </cell>
          <cell r="E12868">
            <v>0</v>
          </cell>
        </row>
        <row r="12869">
          <cell r="D12869" t="str">
            <v>Yelm0</v>
          </cell>
          <cell r="E12869">
            <v>0</v>
          </cell>
        </row>
        <row r="12870">
          <cell r="D12870" t="str">
            <v>Yelm0</v>
          </cell>
          <cell r="E12870">
            <v>0</v>
          </cell>
        </row>
        <row r="12871">
          <cell r="D12871" t="str">
            <v>Yelm0</v>
          </cell>
          <cell r="E12871">
            <v>0</v>
          </cell>
        </row>
        <row r="12872">
          <cell r="D12872" t="str">
            <v>Yelm0</v>
          </cell>
          <cell r="E12872">
            <v>0</v>
          </cell>
        </row>
        <row r="12873">
          <cell r="D12873" t="str">
            <v>Yelm0</v>
          </cell>
          <cell r="E12873">
            <v>0</v>
          </cell>
        </row>
        <row r="12874">
          <cell r="D12874" t="str">
            <v>Yelm0</v>
          </cell>
          <cell r="E12874">
            <v>0</v>
          </cell>
        </row>
        <row r="12875">
          <cell r="D12875" t="str">
            <v>Yelm0</v>
          </cell>
          <cell r="E12875">
            <v>0</v>
          </cell>
        </row>
        <row r="12876">
          <cell r="D12876" t="str">
            <v>Yelm0</v>
          </cell>
          <cell r="E12876">
            <v>0</v>
          </cell>
        </row>
        <row r="12877">
          <cell r="D12877" t="str">
            <v>Yelm0</v>
          </cell>
          <cell r="E12877">
            <v>0</v>
          </cell>
        </row>
        <row r="12878">
          <cell r="D12878" t="str">
            <v>Yelm0</v>
          </cell>
          <cell r="E12878">
            <v>0</v>
          </cell>
        </row>
        <row r="12879">
          <cell r="D12879" t="str">
            <v>Yelm0</v>
          </cell>
          <cell r="E12879">
            <v>0</v>
          </cell>
        </row>
        <row r="12880">
          <cell r="D12880" t="str">
            <v>Yelm0</v>
          </cell>
          <cell r="E12880">
            <v>0</v>
          </cell>
        </row>
        <row r="12881">
          <cell r="D12881" t="str">
            <v>Yelm0</v>
          </cell>
          <cell r="E12881">
            <v>0</v>
          </cell>
        </row>
        <row r="12882">
          <cell r="D12882" t="str">
            <v>Yelm0</v>
          </cell>
          <cell r="E12882">
            <v>0</v>
          </cell>
        </row>
        <row r="12883">
          <cell r="D12883" t="str">
            <v>Yelm0</v>
          </cell>
          <cell r="E12883">
            <v>0</v>
          </cell>
        </row>
        <row r="12884">
          <cell r="D12884" t="str">
            <v>Yelm0</v>
          </cell>
          <cell r="E12884">
            <v>0</v>
          </cell>
        </row>
        <row r="12885">
          <cell r="D12885" t="str">
            <v>Yelm0</v>
          </cell>
          <cell r="E12885">
            <v>0</v>
          </cell>
        </row>
        <row r="12886">
          <cell r="D12886" t="str">
            <v>Yelm0</v>
          </cell>
          <cell r="E12886">
            <v>0</v>
          </cell>
        </row>
        <row r="12887">
          <cell r="D12887" t="str">
            <v>Yelm0</v>
          </cell>
          <cell r="E12887">
            <v>0</v>
          </cell>
        </row>
        <row r="12888">
          <cell r="D12888" t="str">
            <v>Yelm0</v>
          </cell>
          <cell r="E12888">
            <v>0</v>
          </cell>
        </row>
        <row r="12889">
          <cell r="D12889" t="str">
            <v>Yelm0</v>
          </cell>
          <cell r="E12889">
            <v>0</v>
          </cell>
        </row>
        <row r="12890">
          <cell r="D12890" t="str">
            <v>Yelm0</v>
          </cell>
          <cell r="E12890">
            <v>0</v>
          </cell>
        </row>
        <row r="12891">
          <cell r="D12891" t="str">
            <v>Yelm0</v>
          </cell>
          <cell r="E12891">
            <v>0</v>
          </cell>
        </row>
        <row r="12892">
          <cell r="D12892" t="str">
            <v>Yelm0</v>
          </cell>
          <cell r="E12892">
            <v>0</v>
          </cell>
        </row>
        <row r="12893">
          <cell r="D12893" t="str">
            <v>Yelm0</v>
          </cell>
          <cell r="E12893">
            <v>0</v>
          </cell>
        </row>
        <row r="12894">
          <cell r="D12894" t="str">
            <v>Yelm0</v>
          </cell>
          <cell r="E12894">
            <v>0</v>
          </cell>
        </row>
        <row r="12895">
          <cell r="D12895" t="str">
            <v>Yelm0</v>
          </cell>
          <cell r="E12895">
            <v>0</v>
          </cell>
        </row>
        <row r="12896">
          <cell r="D12896" t="str">
            <v>Yelm0</v>
          </cell>
          <cell r="E12896">
            <v>0</v>
          </cell>
        </row>
        <row r="12897">
          <cell r="D12897" t="str">
            <v>Yelm0</v>
          </cell>
          <cell r="E12897">
            <v>0</v>
          </cell>
        </row>
        <row r="12898">
          <cell r="D12898" t="str">
            <v>Yelm0</v>
          </cell>
          <cell r="E12898">
            <v>0</v>
          </cell>
        </row>
        <row r="12899">
          <cell r="D12899" t="str">
            <v>Yelm0</v>
          </cell>
          <cell r="E12899">
            <v>0</v>
          </cell>
        </row>
        <row r="12900">
          <cell r="D12900" t="str">
            <v>Yelm0</v>
          </cell>
          <cell r="E12900">
            <v>0</v>
          </cell>
        </row>
        <row r="12901">
          <cell r="D12901" t="str">
            <v>Yelm0</v>
          </cell>
          <cell r="E12901">
            <v>0</v>
          </cell>
        </row>
        <row r="12902">
          <cell r="D12902" t="str">
            <v>Yelm0</v>
          </cell>
          <cell r="E12902">
            <v>0</v>
          </cell>
        </row>
        <row r="12903">
          <cell r="D12903" t="str">
            <v>Yelm0</v>
          </cell>
          <cell r="E12903">
            <v>0</v>
          </cell>
        </row>
        <row r="12904">
          <cell r="D12904" t="str">
            <v>Yelm0</v>
          </cell>
          <cell r="E12904">
            <v>0</v>
          </cell>
        </row>
        <row r="12905">
          <cell r="D12905" t="str">
            <v>Yelm0</v>
          </cell>
          <cell r="E12905">
            <v>0</v>
          </cell>
        </row>
        <row r="12906">
          <cell r="D12906" t="str">
            <v>Yelm0</v>
          </cell>
          <cell r="E12906">
            <v>0</v>
          </cell>
        </row>
        <row r="12907">
          <cell r="D12907" t="str">
            <v>Yelm0</v>
          </cell>
          <cell r="E12907">
            <v>0</v>
          </cell>
        </row>
        <row r="12908">
          <cell r="D12908" t="str">
            <v>Yelm0</v>
          </cell>
          <cell r="E12908">
            <v>0</v>
          </cell>
        </row>
        <row r="12909">
          <cell r="D12909" t="str">
            <v>Yelm0</v>
          </cell>
          <cell r="E12909">
            <v>0</v>
          </cell>
        </row>
        <row r="12910">
          <cell r="D12910" t="str">
            <v>Yelm0</v>
          </cell>
          <cell r="E12910">
            <v>0</v>
          </cell>
        </row>
        <row r="12911">
          <cell r="D12911" t="str">
            <v>Yelm0</v>
          </cell>
          <cell r="E12911">
            <v>0</v>
          </cell>
        </row>
        <row r="12912">
          <cell r="D12912" t="str">
            <v>Yelm0</v>
          </cell>
          <cell r="E12912">
            <v>0</v>
          </cell>
        </row>
        <row r="12913">
          <cell r="D12913" t="str">
            <v>Yelm0</v>
          </cell>
          <cell r="E12913">
            <v>0</v>
          </cell>
        </row>
        <row r="12914">
          <cell r="D12914" t="str">
            <v>Yelm0</v>
          </cell>
          <cell r="E12914">
            <v>0</v>
          </cell>
        </row>
        <row r="12915">
          <cell r="D12915" t="str">
            <v>Yelm0</v>
          </cell>
          <cell r="E12915">
            <v>0</v>
          </cell>
        </row>
        <row r="12916">
          <cell r="D12916" t="str">
            <v>Yelm0</v>
          </cell>
          <cell r="E12916">
            <v>0</v>
          </cell>
        </row>
        <row r="12917">
          <cell r="D12917" t="str">
            <v>Yelm0</v>
          </cell>
          <cell r="E12917">
            <v>0</v>
          </cell>
        </row>
        <row r="12918">
          <cell r="D12918" t="str">
            <v>Yelm0</v>
          </cell>
          <cell r="E12918">
            <v>0</v>
          </cell>
        </row>
        <row r="12919">
          <cell r="D12919" t="str">
            <v>Yelm0</v>
          </cell>
          <cell r="E12919">
            <v>0</v>
          </cell>
        </row>
        <row r="12920">
          <cell r="D12920" t="str">
            <v>Yelm0</v>
          </cell>
          <cell r="E12920">
            <v>0</v>
          </cell>
        </row>
        <row r="12921">
          <cell r="D12921" t="str">
            <v>Yelm0</v>
          </cell>
          <cell r="E12921">
            <v>0</v>
          </cell>
        </row>
        <row r="12922">
          <cell r="D12922" t="str">
            <v>Yelm0</v>
          </cell>
          <cell r="E12922">
            <v>0</v>
          </cell>
        </row>
        <row r="12923">
          <cell r="D12923" t="str">
            <v>Yelm0</v>
          </cell>
          <cell r="E12923">
            <v>0</v>
          </cell>
        </row>
        <row r="12924">
          <cell r="D12924" t="str">
            <v>Yelm0</v>
          </cell>
          <cell r="E12924">
            <v>0</v>
          </cell>
        </row>
        <row r="12925">
          <cell r="D12925" t="str">
            <v>Yelm0</v>
          </cell>
          <cell r="E12925">
            <v>0</v>
          </cell>
        </row>
        <row r="12926">
          <cell r="D12926" t="str">
            <v>Yelm0</v>
          </cell>
          <cell r="E12926">
            <v>0</v>
          </cell>
        </row>
        <row r="12927">
          <cell r="D12927" t="str">
            <v>Yelm0</v>
          </cell>
          <cell r="E12927">
            <v>0</v>
          </cell>
        </row>
        <row r="12928">
          <cell r="D12928" t="str">
            <v>Yelm0</v>
          </cell>
          <cell r="E12928">
            <v>0</v>
          </cell>
        </row>
        <row r="12929">
          <cell r="D12929" t="str">
            <v>Yelm0</v>
          </cell>
          <cell r="E12929">
            <v>0</v>
          </cell>
        </row>
        <row r="12930">
          <cell r="D12930" t="str">
            <v>Yelm0</v>
          </cell>
          <cell r="E12930">
            <v>0</v>
          </cell>
        </row>
        <row r="12931">
          <cell r="D12931" t="str">
            <v>Yelm0</v>
          </cell>
          <cell r="E12931">
            <v>0</v>
          </cell>
        </row>
        <row r="12932">
          <cell r="D12932" t="str">
            <v>Yelm0</v>
          </cell>
          <cell r="E12932">
            <v>0</v>
          </cell>
        </row>
        <row r="12933">
          <cell r="D12933" t="str">
            <v>Yelm0</v>
          </cell>
          <cell r="E12933">
            <v>0</v>
          </cell>
        </row>
        <row r="12934">
          <cell r="D12934" t="str">
            <v>Yelm0</v>
          </cell>
          <cell r="E12934">
            <v>0</v>
          </cell>
        </row>
        <row r="12935">
          <cell r="D12935" t="str">
            <v>Yelm0</v>
          </cell>
          <cell r="E12935">
            <v>0</v>
          </cell>
        </row>
        <row r="12936">
          <cell r="D12936" t="str">
            <v>Yelm0</v>
          </cell>
          <cell r="E12936">
            <v>0</v>
          </cell>
        </row>
        <row r="12937">
          <cell r="D12937" t="str">
            <v>Yelm0</v>
          </cell>
          <cell r="E12937">
            <v>0</v>
          </cell>
        </row>
        <row r="12938">
          <cell r="D12938" t="str">
            <v>Yelm0</v>
          </cell>
          <cell r="E12938">
            <v>0</v>
          </cell>
        </row>
        <row r="12939">
          <cell r="D12939" t="str">
            <v>Yelm0</v>
          </cell>
          <cell r="E12939">
            <v>0</v>
          </cell>
        </row>
        <row r="12940">
          <cell r="D12940" t="str">
            <v>Yelm0</v>
          </cell>
          <cell r="E12940">
            <v>0</v>
          </cell>
        </row>
        <row r="12941">
          <cell r="D12941" t="str">
            <v>Yelm0</v>
          </cell>
          <cell r="E12941">
            <v>0</v>
          </cell>
        </row>
        <row r="12942">
          <cell r="D12942" t="str">
            <v>Yelm0</v>
          </cell>
          <cell r="E12942">
            <v>0</v>
          </cell>
        </row>
        <row r="12943">
          <cell r="D12943" t="str">
            <v>Yelm0</v>
          </cell>
          <cell r="E12943">
            <v>0</v>
          </cell>
        </row>
        <row r="12944">
          <cell r="D12944" t="str">
            <v>Yelm0</v>
          </cell>
          <cell r="E12944">
            <v>0</v>
          </cell>
        </row>
        <row r="12945">
          <cell r="D12945" t="str">
            <v>Yelm0</v>
          </cell>
          <cell r="E12945">
            <v>0</v>
          </cell>
        </row>
        <row r="12946">
          <cell r="D12946" t="str">
            <v>Yelm0</v>
          </cell>
          <cell r="E12946">
            <v>0</v>
          </cell>
        </row>
        <row r="12947">
          <cell r="D12947" t="str">
            <v>Yelm0</v>
          </cell>
          <cell r="E12947">
            <v>0</v>
          </cell>
        </row>
        <row r="12948">
          <cell r="D12948" t="str">
            <v>Yelm0</v>
          </cell>
          <cell r="E12948">
            <v>0</v>
          </cell>
        </row>
        <row r="12949">
          <cell r="D12949" t="str">
            <v>Yelm0</v>
          </cell>
          <cell r="E12949">
            <v>0</v>
          </cell>
        </row>
        <row r="12950">
          <cell r="D12950" t="str">
            <v>Yelm0</v>
          </cell>
          <cell r="E12950">
            <v>0</v>
          </cell>
        </row>
        <row r="12951">
          <cell r="D12951" t="str">
            <v>Yelm0</v>
          </cell>
          <cell r="E12951">
            <v>0</v>
          </cell>
        </row>
        <row r="12952">
          <cell r="D12952" t="str">
            <v>Yelm0</v>
          </cell>
          <cell r="E12952">
            <v>0</v>
          </cell>
        </row>
        <row r="12953">
          <cell r="D12953" t="str">
            <v>Yelm0</v>
          </cell>
          <cell r="E12953">
            <v>0</v>
          </cell>
        </row>
        <row r="12954">
          <cell r="D12954" t="str">
            <v>Yelm0</v>
          </cell>
          <cell r="E12954">
            <v>0</v>
          </cell>
        </row>
        <row r="12955">
          <cell r="D12955" t="str">
            <v>Yelm0</v>
          </cell>
          <cell r="E12955">
            <v>0</v>
          </cell>
        </row>
        <row r="12956">
          <cell r="D12956" t="str">
            <v>Yelm0</v>
          </cell>
          <cell r="E12956">
            <v>0</v>
          </cell>
        </row>
        <row r="12957">
          <cell r="D12957" t="str">
            <v>Yelm0</v>
          </cell>
          <cell r="E12957">
            <v>0</v>
          </cell>
        </row>
        <row r="12958">
          <cell r="D12958" t="str">
            <v>Yelm0</v>
          </cell>
          <cell r="E12958">
            <v>0</v>
          </cell>
        </row>
        <row r="12959">
          <cell r="D12959" t="str">
            <v>Yelm0</v>
          </cell>
          <cell r="E12959">
            <v>0</v>
          </cell>
        </row>
        <row r="12960">
          <cell r="D12960" t="str">
            <v>Yelm0</v>
          </cell>
          <cell r="E12960">
            <v>0</v>
          </cell>
        </row>
        <row r="12961">
          <cell r="D12961" t="str">
            <v>Yelm0</v>
          </cell>
          <cell r="E12961">
            <v>0</v>
          </cell>
        </row>
        <row r="12962">
          <cell r="D12962" t="str">
            <v>Yelm0</v>
          </cell>
          <cell r="E12962">
            <v>0</v>
          </cell>
        </row>
        <row r="12963">
          <cell r="D12963" t="str">
            <v>Yelm0</v>
          </cell>
          <cell r="E12963">
            <v>0</v>
          </cell>
        </row>
        <row r="12964">
          <cell r="D12964" t="str">
            <v>Yelm0</v>
          </cell>
          <cell r="E12964">
            <v>0</v>
          </cell>
        </row>
        <row r="12965">
          <cell r="D12965" t="str">
            <v>Yelm0</v>
          </cell>
          <cell r="E12965">
            <v>0</v>
          </cell>
        </row>
        <row r="12966">
          <cell r="D12966" t="str">
            <v>Yelm0</v>
          </cell>
          <cell r="E12966">
            <v>0</v>
          </cell>
        </row>
        <row r="12967">
          <cell r="D12967" t="str">
            <v>Yelm0</v>
          </cell>
          <cell r="E12967">
            <v>0</v>
          </cell>
        </row>
        <row r="12968">
          <cell r="D12968" t="str">
            <v>Yelm0</v>
          </cell>
          <cell r="E12968">
            <v>0</v>
          </cell>
        </row>
        <row r="12969">
          <cell r="D12969" t="str">
            <v>Yelm0</v>
          </cell>
          <cell r="E12969">
            <v>0</v>
          </cell>
        </row>
        <row r="12970">
          <cell r="D12970" t="str">
            <v>Yelm0</v>
          </cell>
          <cell r="E12970">
            <v>0</v>
          </cell>
        </row>
        <row r="12971">
          <cell r="D12971" t="str">
            <v>Yelm0</v>
          </cell>
          <cell r="E12971">
            <v>0</v>
          </cell>
        </row>
        <row r="12972">
          <cell r="D12972" t="str">
            <v>Yelm0</v>
          </cell>
          <cell r="E12972">
            <v>0</v>
          </cell>
        </row>
        <row r="12973">
          <cell r="D12973" t="str">
            <v>Yelm0</v>
          </cell>
          <cell r="E12973">
            <v>0</v>
          </cell>
        </row>
        <row r="12974">
          <cell r="D12974" t="str">
            <v>Yelm0</v>
          </cell>
          <cell r="E12974">
            <v>0</v>
          </cell>
        </row>
        <row r="12975">
          <cell r="D12975" t="str">
            <v>Yelm0</v>
          </cell>
          <cell r="E12975">
            <v>0</v>
          </cell>
        </row>
        <row r="12976">
          <cell r="D12976" t="str">
            <v>Yelm0</v>
          </cell>
          <cell r="E12976">
            <v>0</v>
          </cell>
        </row>
        <row r="12977">
          <cell r="D12977" t="str">
            <v>Yelm0</v>
          </cell>
          <cell r="E12977">
            <v>0</v>
          </cell>
        </row>
        <row r="12978">
          <cell r="D12978" t="str">
            <v>Yelm0</v>
          </cell>
          <cell r="E12978">
            <v>0</v>
          </cell>
        </row>
        <row r="12979">
          <cell r="D12979" t="str">
            <v>Yelm0</v>
          </cell>
          <cell r="E12979">
            <v>0</v>
          </cell>
        </row>
        <row r="12980">
          <cell r="D12980" t="str">
            <v>Yelm0</v>
          </cell>
          <cell r="E12980">
            <v>0</v>
          </cell>
        </row>
        <row r="12981">
          <cell r="D12981" t="str">
            <v>Yelm0</v>
          </cell>
          <cell r="E12981">
            <v>0</v>
          </cell>
        </row>
        <row r="12982">
          <cell r="D12982" t="str">
            <v>Yelm0</v>
          </cell>
          <cell r="E12982">
            <v>0</v>
          </cell>
        </row>
        <row r="12983">
          <cell r="D12983" t="str">
            <v>Yelm0</v>
          </cell>
          <cell r="E12983">
            <v>0</v>
          </cell>
        </row>
        <row r="12984">
          <cell r="D12984" t="str">
            <v>Yelm0</v>
          </cell>
          <cell r="E12984">
            <v>0</v>
          </cell>
        </row>
        <row r="12985">
          <cell r="D12985" t="str">
            <v>Yelm0</v>
          </cell>
          <cell r="E12985">
            <v>0</v>
          </cell>
        </row>
        <row r="12986">
          <cell r="D12986" t="str">
            <v>Yelm0</v>
          </cell>
          <cell r="E12986">
            <v>0</v>
          </cell>
        </row>
        <row r="12987">
          <cell r="D12987" t="str">
            <v>Yelm0</v>
          </cell>
          <cell r="E12987">
            <v>0</v>
          </cell>
        </row>
        <row r="12988">
          <cell r="D12988" t="str">
            <v>Yelm0</v>
          </cell>
          <cell r="E12988">
            <v>0</v>
          </cell>
        </row>
        <row r="12989">
          <cell r="D12989" t="str">
            <v>Yelm0</v>
          </cell>
          <cell r="E12989">
            <v>0</v>
          </cell>
        </row>
        <row r="12990">
          <cell r="D12990" t="str">
            <v>Yelm0</v>
          </cell>
          <cell r="E12990">
            <v>0</v>
          </cell>
        </row>
        <row r="12991">
          <cell r="D12991" t="str">
            <v>Yelm0</v>
          </cell>
          <cell r="E12991">
            <v>0</v>
          </cell>
        </row>
        <row r="12992">
          <cell r="D12992" t="str">
            <v>Yelm0</v>
          </cell>
          <cell r="E12992">
            <v>0</v>
          </cell>
        </row>
        <row r="12993">
          <cell r="D12993" t="str">
            <v>Yelm0</v>
          </cell>
          <cell r="E12993">
            <v>0</v>
          </cell>
        </row>
        <row r="12994">
          <cell r="D12994" t="str">
            <v>Yelm0</v>
          </cell>
          <cell r="E12994">
            <v>0</v>
          </cell>
        </row>
        <row r="12995">
          <cell r="D12995" t="str">
            <v>Yelm0</v>
          </cell>
          <cell r="E12995">
            <v>0</v>
          </cell>
        </row>
        <row r="12996">
          <cell r="D12996" t="str">
            <v>Yelm0</v>
          </cell>
          <cell r="E12996">
            <v>0</v>
          </cell>
        </row>
        <row r="12997">
          <cell r="D12997" t="str">
            <v>Yelm0</v>
          </cell>
          <cell r="E12997">
            <v>0</v>
          </cell>
        </row>
        <row r="12998">
          <cell r="D12998" t="str">
            <v>Yelm0</v>
          </cell>
          <cell r="E12998">
            <v>0</v>
          </cell>
        </row>
        <row r="12999">
          <cell r="D12999" t="str">
            <v>Yelm0</v>
          </cell>
          <cell r="E12999">
            <v>0</v>
          </cell>
        </row>
        <row r="13000">
          <cell r="D13000" t="str">
            <v>Yelm0</v>
          </cell>
          <cell r="E13000">
            <v>0</v>
          </cell>
        </row>
        <row r="13001">
          <cell r="D13001" t="str">
            <v>Yelm0</v>
          </cell>
          <cell r="E13001">
            <v>0</v>
          </cell>
        </row>
        <row r="13002">
          <cell r="D13002" t="str">
            <v>Yelm0</v>
          </cell>
          <cell r="E13002">
            <v>0</v>
          </cell>
        </row>
        <row r="13003">
          <cell r="D13003" t="str">
            <v>Yelm0</v>
          </cell>
          <cell r="E13003">
            <v>0</v>
          </cell>
        </row>
        <row r="13004">
          <cell r="D13004" t="str">
            <v>Yelm0</v>
          </cell>
          <cell r="E13004">
            <v>0</v>
          </cell>
        </row>
        <row r="13005">
          <cell r="D13005" t="str">
            <v>Yelm0</v>
          </cell>
          <cell r="E13005">
            <v>0</v>
          </cell>
        </row>
        <row r="13006">
          <cell r="D13006" t="str">
            <v>Yelm0</v>
          </cell>
          <cell r="E13006">
            <v>0</v>
          </cell>
        </row>
        <row r="13007">
          <cell r="D13007" t="str">
            <v>Yelm0</v>
          </cell>
          <cell r="E13007">
            <v>0</v>
          </cell>
        </row>
        <row r="13008">
          <cell r="D13008" t="str">
            <v>Yelm0</v>
          </cell>
          <cell r="E13008">
            <v>0</v>
          </cell>
        </row>
        <row r="13009">
          <cell r="D13009" t="str">
            <v>Yelm0</v>
          </cell>
          <cell r="E13009">
            <v>0</v>
          </cell>
        </row>
        <row r="13010">
          <cell r="D13010" t="str">
            <v>Yelm0</v>
          </cell>
          <cell r="E13010">
            <v>0</v>
          </cell>
        </row>
        <row r="13011">
          <cell r="D13011" t="str">
            <v>Yelm0</v>
          </cell>
          <cell r="E13011">
            <v>0</v>
          </cell>
        </row>
        <row r="13012">
          <cell r="D13012" t="str">
            <v>Yelm0</v>
          </cell>
          <cell r="E13012">
            <v>0</v>
          </cell>
        </row>
        <row r="13013">
          <cell r="D13013" t="str">
            <v>Yelm0</v>
          </cell>
          <cell r="E13013">
            <v>0</v>
          </cell>
        </row>
        <row r="13014">
          <cell r="D13014" t="str">
            <v>Yelm0</v>
          </cell>
          <cell r="E13014">
            <v>0</v>
          </cell>
        </row>
        <row r="13015">
          <cell r="D13015" t="str">
            <v>Yelm0</v>
          </cell>
          <cell r="E13015">
            <v>0</v>
          </cell>
        </row>
        <row r="13016">
          <cell r="D13016" t="str">
            <v>Yelm0</v>
          </cell>
          <cell r="E13016">
            <v>0</v>
          </cell>
        </row>
        <row r="13017">
          <cell r="D13017" t="str">
            <v>Yelm0</v>
          </cell>
          <cell r="E13017">
            <v>0</v>
          </cell>
        </row>
        <row r="13018">
          <cell r="D13018" t="str">
            <v>Yelm0</v>
          </cell>
          <cell r="E13018">
            <v>0</v>
          </cell>
        </row>
        <row r="13019">
          <cell r="D13019" t="str">
            <v>Yelm0</v>
          </cell>
          <cell r="E13019">
            <v>0</v>
          </cell>
        </row>
        <row r="13020">
          <cell r="D13020" t="str">
            <v>Yelm0</v>
          </cell>
          <cell r="E13020">
            <v>0</v>
          </cell>
        </row>
        <row r="13021">
          <cell r="D13021" t="str">
            <v>Yelm0</v>
          </cell>
          <cell r="E13021">
            <v>0</v>
          </cell>
        </row>
        <row r="13022">
          <cell r="D13022" t="str">
            <v>Yelm0</v>
          </cell>
          <cell r="E13022">
            <v>0</v>
          </cell>
        </row>
        <row r="13023">
          <cell r="D13023" t="str">
            <v>Yelm0</v>
          </cell>
          <cell r="E13023">
            <v>0</v>
          </cell>
        </row>
        <row r="13024">
          <cell r="D13024" t="str">
            <v>Yelm0</v>
          </cell>
          <cell r="E13024">
            <v>0</v>
          </cell>
        </row>
        <row r="13025">
          <cell r="D13025" t="str">
            <v>Yelm0</v>
          </cell>
          <cell r="E13025">
            <v>0</v>
          </cell>
        </row>
        <row r="13026">
          <cell r="D13026" t="str">
            <v>Yelm0</v>
          </cell>
          <cell r="E13026">
            <v>0</v>
          </cell>
        </row>
        <row r="13027">
          <cell r="D13027" t="str">
            <v>Yelm0</v>
          </cell>
          <cell r="E13027">
            <v>0</v>
          </cell>
        </row>
        <row r="13028">
          <cell r="D13028" t="str">
            <v>Yelm0</v>
          </cell>
          <cell r="E13028">
            <v>0</v>
          </cell>
        </row>
        <row r="13029">
          <cell r="D13029" t="str">
            <v>Yelm0</v>
          </cell>
          <cell r="E13029">
            <v>0</v>
          </cell>
        </row>
        <row r="13030">
          <cell r="D13030" t="str">
            <v>Yelm0</v>
          </cell>
          <cell r="E13030">
            <v>0</v>
          </cell>
        </row>
        <row r="13031">
          <cell r="D13031" t="str">
            <v>Yelm0</v>
          </cell>
          <cell r="E13031">
            <v>0</v>
          </cell>
        </row>
        <row r="13032">
          <cell r="D13032" t="str">
            <v>Yelm0</v>
          </cell>
          <cell r="E13032">
            <v>0</v>
          </cell>
        </row>
        <row r="13033">
          <cell r="D13033" t="str">
            <v>Yelm0</v>
          </cell>
          <cell r="E13033">
            <v>0</v>
          </cell>
        </row>
        <row r="13034">
          <cell r="D13034" t="str">
            <v>Yelm0</v>
          </cell>
          <cell r="E13034">
            <v>0</v>
          </cell>
        </row>
        <row r="13035">
          <cell r="D13035" t="str">
            <v>Yelm0</v>
          </cell>
          <cell r="E13035">
            <v>0</v>
          </cell>
        </row>
        <row r="13036">
          <cell r="D13036" t="str">
            <v>Yelm0</v>
          </cell>
          <cell r="E13036">
            <v>0</v>
          </cell>
        </row>
        <row r="13037">
          <cell r="D13037" t="str">
            <v>Yelm0</v>
          </cell>
          <cell r="E13037">
            <v>0</v>
          </cell>
        </row>
        <row r="13038">
          <cell r="D13038" t="str">
            <v>Yelm0</v>
          </cell>
          <cell r="E13038">
            <v>0</v>
          </cell>
        </row>
        <row r="13039">
          <cell r="D13039" t="str">
            <v>Yelm0</v>
          </cell>
          <cell r="E13039">
            <v>0</v>
          </cell>
        </row>
        <row r="13040">
          <cell r="D13040" t="str">
            <v>Yelm0</v>
          </cell>
          <cell r="E13040">
            <v>0</v>
          </cell>
        </row>
        <row r="13041">
          <cell r="D13041" t="str">
            <v>Yelm0</v>
          </cell>
          <cell r="E13041">
            <v>0</v>
          </cell>
        </row>
        <row r="13042">
          <cell r="D13042" t="str">
            <v>Yelm0</v>
          </cell>
          <cell r="E13042">
            <v>0</v>
          </cell>
        </row>
        <row r="13043">
          <cell r="D13043" t="str">
            <v>Yelm0</v>
          </cell>
          <cell r="E13043">
            <v>0</v>
          </cell>
        </row>
        <row r="13044">
          <cell r="D13044" t="str">
            <v>Yelm0</v>
          </cell>
          <cell r="E13044">
            <v>0</v>
          </cell>
        </row>
        <row r="13045">
          <cell r="D13045" t="str">
            <v>Yelm0</v>
          </cell>
          <cell r="E13045">
            <v>0</v>
          </cell>
        </row>
        <row r="13046">
          <cell r="D13046" t="str">
            <v>Yelm0</v>
          </cell>
          <cell r="E13046">
            <v>0</v>
          </cell>
        </row>
        <row r="13047">
          <cell r="D13047" t="str">
            <v>Yelm0</v>
          </cell>
          <cell r="E13047">
            <v>0</v>
          </cell>
        </row>
        <row r="13048">
          <cell r="D13048" t="str">
            <v>Yelm0</v>
          </cell>
          <cell r="E13048">
            <v>0</v>
          </cell>
        </row>
        <row r="13049">
          <cell r="D13049" t="str">
            <v>Yelm0</v>
          </cell>
          <cell r="E13049">
            <v>0</v>
          </cell>
        </row>
        <row r="13050">
          <cell r="D13050" t="str">
            <v>Yelm0</v>
          </cell>
          <cell r="E13050">
            <v>0</v>
          </cell>
        </row>
        <row r="13051">
          <cell r="D13051" t="str">
            <v>Yelm0</v>
          </cell>
          <cell r="E13051">
            <v>0</v>
          </cell>
        </row>
        <row r="13052">
          <cell r="D13052" t="str">
            <v>Yelm0</v>
          </cell>
          <cell r="E13052">
            <v>0</v>
          </cell>
        </row>
        <row r="13053">
          <cell r="D13053" t="str">
            <v>Yelm0</v>
          </cell>
          <cell r="E13053">
            <v>0</v>
          </cell>
        </row>
        <row r="13054">
          <cell r="D13054" t="str">
            <v>Yelm0</v>
          </cell>
          <cell r="E13054">
            <v>0</v>
          </cell>
        </row>
        <row r="13055">
          <cell r="D13055" t="str">
            <v>Yelm0</v>
          </cell>
          <cell r="E13055">
            <v>0</v>
          </cell>
        </row>
        <row r="13056">
          <cell r="D13056" t="str">
            <v>Yelm0</v>
          </cell>
          <cell r="E13056">
            <v>0</v>
          </cell>
        </row>
        <row r="13057">
          <cell r="D13057" t="str">
            <v>Yelm0</v>
          </cell>
          <cell r="E13057">
            <v>0</v>
          </cell>
        </row>
        <row r="13058">
          <cell r="D13058" t="str">
            <v>Yelm0</v>
          </cell>
          <cell r="E13058">
            <v>0</v>
          </cell>
        </row>
        <row r="13059">
          <cell r="D13059" t="str">
            <v>Yelm0</v>
          </cell>
          <cell r="E13059">
            <v>0</v>
          </cell>
        </row>
        <row r="13060">
          <cell r="D13060" t="str">
            <v>Yelm0</v>
          </cell>
          <cell r="E13060">
            <v>0</v>
          </cell>
        </row>
        <row r="13061">
          <cell r="D13061" t="str">
            <v>Yelm0</v>
          </cell>
          <cell r="E13061">
            <v>0</v>
          </cell>
        </row>
        <row r="13062">
          <cell r="D13062" t="str">
            <v>Yelm0</v>
          </cell>
          <cell r="E13062">
            <v>0</v>
          </cell>
        </row>
        <row r="13063">
          <cell r="D13063" t="str">
            <v>Yelm0</v>
          </cell>
          <cell r="E13063">
            <v>0</v>
          </cell>
        </row>
        <row r="13064">
          <cell r="D13064" t="str">
            <v>Yelm0</v>
          </cell>
          <cell r="E13064">
            <v>0</v>
          </cell>
        </row>
        <row r="13065">
          <cell r="D13065" t="str">
            <v>Yelm0</v>
          </cell>
          <cell r="E13065">
            <v>0</v>
          </cell>
        </row>
        <row r="13066">
          <cell r="D13066" t="str">
            <v>Yelm0</v>
          </cell>
          <cell r="E13066">
            <v>0</v>
          </cell>
        </row>
        <row r="13067">
          <cell r="D13067" t="str">
            <v>Yelm0</v>
          </cell>
          <cell r="E13067">
            <v>0</v>
          </cell>
        </row>
        <row r="13068">
          <cell r="D13068" t="str">
            <v>Yelm0</v>
          </cell>
          <cell r="E13068">
            <v>0</v>
          </cell>
        </row>
        <row r="13069">
          <cell r="D13069" t="str">
            <v>Yelm0</v>
          </cell>
          <cell r="E13069">
            <v>0</v>
          </cell>
        </row>
        <row r="13070">
          <cell r="D13070" t="str">
            <v>Yelm0</v>
          </cell>
          <cell r="E13070">
            <v>0</v>
          </cell>
        </row>
        <row r="13071">
          <cell r="D13071" t="str">
            <v>Yelm0</v>
          </cell>
          <cell r="E13071">
            <v>0</v>
          </cell>
        </row>
        <row r="13072">
          <cell r="D13072" t="str">
            <v>Yelm0</v>
          </cell>
          <cell r="E13072">
            <v>0</v>
          </cell>
        </row>
        <row r="13073">
          <cell r="D13073" t="str">
            <v>Yelm0</v>
          </cell>
          <cell r="E13073">
            <v>0</v>
          </cell>
        </row>
        <row r="13074">
          <cell r="D13074" t="str">
            <v>Yelm0</v>
          </cell>
          <cell r="E13074">
            <v>0</v>
          </cell>
        </row>
        <row r="13075">
          <cell r="D13075" t="str">
            <v>Yelm0</v>
          </cell>
          <cell r="E13075">
            <v>0</v>
          </cell>
        </row>
        <row r="13076">
          <cell r="D13076" t="str">
            <v>Yelm0</v>
          </cell>
          <cell r="E13076">
            <v>0</v>
          </cell>
        </row>
        <row r="13077">
          <cell r="D13077" t="str">
            <v>Yelm0</v>
          </cell>
          <cell r="E13077">
            <v>0</v>
          </cell>
        </row>
        <row r="13078">
          <cell r="D13078" t="str">
            <v>Yelm0</v>
          </cell>
          <cell r="E13078">
            <v>0</v>
          </cell>
        </row>
        <row r="13079">
          <cell r="D13079" t="str">
            <v>Yelm0</v>
          </cell>
          <cell r="E13079">
            <v>0</v>
          </cell>
        </row>
        <row r="13080">
          <cell r="D13080" t="str">
            <v>Yelm0</v>
          </cell>
          <cell r="E13080">
            <v>0</v>
          </cell>
        </row>
        <row r="13081">
          <cell r="D13081" t="str">
            <v>Yelm0</v>
          </cell>
          <cell r="E13081">
            <v>0</v>
          </cell>
        </row>
        <row r="13082">
          <cell r="D13082" t="str">
            <v>Yelm0</v>
          </cell>
          <cell r="E13082">
            <v>0</v>
          </cell>
        </row>
        <row r="13083">
          <cell r="D13083" t="str">
            <v>Yelm0</v>
          </cell>
          <cell r="E13083">
            <v>0</v>
          </cell>
        </row>
        <row r="13084">
          <cell r="D13084" t="str">
            <v>Yelm0</v>
          </cell>
          <cell r="E13084">
            <v>0</v>
          </cell>
        </row>
        <row r="13085">
          <cell r="D13085" t="str">
            <v>Yelm0</v>
          </cell>
          <cell r="E13085">
            <v>0</v>
          </cell>
        </row>
        <row r="13086">
          <cell r="D13086" t="str">
            <v>Yelm0</v>
          </cell>
          <cell r="E13086">
            <v>0</v>
          </cell>
        </row>
        <row r="13087">
          <cell r="D13087" t="str">
            <v>Yelm0</v>
          </cell>
          <cell r="E13087">
            <v>0</v>
          </cell>
        </row>
        <row r="13088">
          <cell r="D13088" t="str">
            <v>Yelm0</v>
          </cell>
          <cell r="E13088">
            <v>0</v>
          </cell>
        </row>
        <row r="13089">
          <cell r="D13089" t="str">
            <v>Yelm0</v>
          </cell>
          <cell r="E13089">
            <v>0</v>
          </cell>
        </row>
        <row r="13090">
          <cell r="D13090" t="str">
            <v>Yelm0</v>
          </cell>
          <cell r="E13090">
            <v>0</v>
          </cell>
        </row>
        <row r="13091">
          <cell r="D13091" t="str">
            <v>Yelm0</v>
          </cell>
          <cell r="E13091">
            <v>0</v>
          </cell>
        </row>
        <row r="13092">
          <cell r="D13092" t="str">
            <v>Yelm0</v>
          </cell>
          <cell r="E13092">
            <v>0</v>
          </cell>
        </row>
        <row r="13093">
          <cell r="D13093" t="str">
            <v>Yelm0</v>
          </cell>
          <cell r="E13093">
            <v>0</v>
          </cell>
        </row>
        <row r="13094">
          <cell r="D13094" t="str">
            <v>Yelm0</v>
          </cell>
          <cell r="E13094">
            <v>0</v>
          </cell>
        </row>
        <row r="13095">
          <cell r="D13095" t="str">
            <v>Yelm0</v>
          </cell>
          <cell r="E13095">
            <v>0</v>
          </cell>
        </row>
        <row r="13096">
          <cell r="D13096" t="str">
            <v>Yelm0</v>
          </cell>
          <cell r="E13096">
            <v>0</v>
          </cell>
        </row>
        <row r="13097">
          <cell r="D13097" t="str">
            <v>Yelm0</v>
          </cell>
          <cell r="E13097">
            <v>0</v>
          </cell>
        </row>
        <row r="13098">
          <cell r="D13098" t="str">
            <v>Yelm0</v>
          </cell>
          <cell r="E13098">
            <v>0</v>
          </cell>
        </row>
        <row r="13099">
          <cell r="D13099" t="str">
            <v>Yelm0</v>
          </cell>
          <cell r="E13099">
            <v>0</v>
          </cell>
        </row>
        <row r="13100">
          <cell r="D13100" t="str">
            <v>Yelm0</v>
          </cell>
          <cell r="E13100">
            <v>0</v>
          </cell>
        </row>
        <row r="13101">
          <cell r="D13101" t="str">
            <v>Yelm0</v>
          </cell>
          <cell r="E13101">
            <v>0</v>
          </cell>
        </row>
        <row r="13102">
          <cell r="D13102" t="str">
            <v>Yelm0</v>
          </cell>
          <cell r="E13102">
            <v>0</v>
          </cell>
        </row>
        <row r="13103">
          <cell r="D13103" t="str">
            <v>Yelm0</v>
          </cell>
          <cell r="E13103">
            <v>0</v>
          </cell>
        </row>
        <row r="13104">
          <cell r="D13104" t="str">
            <v>Yelm0</v>
          </cell>
          <cell r="E13104">
            <v>0</v>
          </cell>
        </row>
        <row r="13105">
          <cell r="D13105" t="str">
            <v>Yelm0</v>
          </cell>
          <cell r="E13105">
            <v>0</v>
          </cell>
        </row>
        <row r="13106">
          <cell r="D13106" t="str">
            <v>Yelm0</v>
          </cell>
          <cell r="E13106">
            <v>0</v>
          </cell>
        </row>
        <row r="13107">
          <cell r="D13107" t="str">
            <v>Yelm0</v>
          </cell>
          <cell r="E13107">
            <v>0</v>
          </cell>
        </row>
        <row r="13108">
          <cell r="D13108" t="str">
            <v>Yelm0</v>
          </cell>
          <cell r="E13108">
            <v>0</v>
          </cell>
        </row>
        <row r="13109">
          <cell r="D13109" t="str">
            <v>Yelm0</v>
          </cell>
          <cell r="E13109">
            <v>0</v>
          </cell>
        </row>
        <row r="13110">
          <cell r="D13110" t="str">
            <v>Yelm0</v>
          </cell>
          <cell r="E13110">
            <v>0</v>
          </cell>
        </row>
        <row r="13111">
          <cell r="D13111" t="str">
            <v>Yelm0</v>
          </cell>
          <cell r="E13111">
            <v>0</v>
          </cell>
        </row>
        <row r="13112">
          <cell r="D13112" t="str">
            <v>Yelm0</v>
          </cell>
          <cell r="E13112">
            <v>0</v>
          </cell>
        </row>
        <row r="13113">
          <cell r="D13113" t="str">
            <v>Yelm0</v>
          </cell>
          <cell r="E13113">
            <v>0</v>
          </cell>
        </row>
        <row r="13114">
          <cell r="D13114" t="str">
            <v>Yelm0</v>
          </cell>
          <cell r="E13114">
            <v>0</v>
          </cell>
        </row>
        <row r="13115">
          <cell r="D13115" t="str">
            <v>Yelm0</v>
          </cell>
          <cell r="E13115">
            <v>0</v>
          </cell>
        </row>
        <row r="13116">
          <cell r="D13116" t="str">
            <v>Yelm0</v>
          </cell>
          <cell r="E13116">
            <v>0</v>
          </cell>
        </row>
        <row r="13117">
          <cell r="D13117" t="str">
            <v>Yelm0</v>
          </cell>
          <cell r="E13117">
            <v>0</v>
          </cell>
        </row>
        <row r="13118">
          <cell r="D13118" t="str">
            <v>Yelm0</v>
          </cell>
          <cell r="E13118">
            <v>0</v>
          </cell>
        </row>
        <row r="13119">
          <cell r="D13119" t="str">
            <v>Yelm0</v>
          </cell>
          <cell r="E13119">
            <v>0</v>
          </cell>
        </row>
        <row r="13120">
          <cell r="D13120" t="str">
            <v>Yelm0</v>
          </cell>
          <cell r="E13120">
            <v>0</v>
          </cell>
        </row>
        <row r="13121">
          <cell r="D13121" t="str">
            <v>Yelm0</v>
          </cell>
          <cell r="E13121">
            <v>0</v>
          </cell>
        </row>
        <row r="13122">
          <cell r="D13122" t="str">
            <v>Yelm0</v>
          </cell>
          <cell r="E13122">
            <v>0</v>
          </cell>
        </row>
        <row r="13123">
          <cell r="D13123" t="str">
            <v>Yelm0</v>
          </cell>
          <cell r="E13123">
            <v>0</v>
          </cell>
        </row>
        <row r="13124">
          <cell r="D13124" t="str">
            <v>Yelm0</v>
          </cell>
          <cell r="E13124">
            <v>0</v>
          </cell>
        </row>
        <row r="13125">
          <cell r="D13125" t="str">
            <v>Yelm0</v>
          </cell>
          <cell r="E13125">
            <v>0</v>
          </cell>
        </row>
        <row r="13126">
          <cell r="D13126" t="str">
            <v>Yelm0</v>
          </cell>
          <cell r="E13126">
            <v>0</v>
          </cell>
        </row>
        <row r="13127">
          <cell r="D13127" t="str">
            <v>Yelm0</v>
          </cell>
          <cell r="E13127">
            <v>0</v>
          </cell>
        </row>
        <row r="13128">
          <cell r="D13128" t="str">
            <v>Yelm0</v>
          </cell>
          <cell r="E13128">
            <v>0</v>
          </cell>
        </row>
        <row r="13129">
          <cell r="D13129" t="str">
            <v>Yelm0</v>
          </cell>
          <cell r="E13129">
            <v>0</v>
          </cell>
        </row>
        <row r="13130">
          <cell r="D13130" t="str">
            <v>Yelm0</v>
          </cell>
          <cell r="E13130">
            <v>0</v>
          </cell>
        </row>
        <row r="13131">
          <cell r="D13131" t="str">
            <v>Yelm0</v>
          </cell>
          <cell r="E13131">
            <v>0</v>
          </cell>
        </row>
        <row r="13132">
          <cell r="D13132" t="str">
            <v>Yelm0</v>
          </cell>
          <cell r="E13132">
            <v>0</v>
          </cell>
        </row>
        <row r="13133">
          <cell r="D13133" t="str">
            <v>Yelm0</v>
          </cell>
          <cell r="E13133">
            <v>0</v>
          </cell>
        </row>
        <row r="13134">
          <cell r="D13134" t="str">
            <v>Yelm0</v>
          </cell>
          <cell r="E13134">
            <v>0</v>
          </cell>
        </row>
        <row r="13135">
          <cell r="D13135" t="str">
            <v>Yelm0</v>
          </cell>
          <cell r="E13135">
            <v>0</v>
          </cell>
        </row>
        <row r="13136">
          <cell r="D13136" t="str">
            <v>Yelm0</v>
          </cell>
          <cell r="E13136">
            <v>0</v>
          </cell>
        </row>
        <row r="13137">
          <cell r="D13137" t="str">
            <v>Yelm0</v>
          </cell>
          <cell r="E13137">
            <v>0</v>
          </cell>
        </row>
        <row r="13138">
          <cell r="D13138" t="str">
            <v>Yelm0</v>
          </cell>
          <cell r="E13138">
            <v>0</v>
          </cell>
        </row>
        <row r="13139">
          <cell r="D13139" t="str">
            <v>Yelm0</v>
          </cell>
          <cell r="E13139">
            <v>0</v>
          </cell>
        </row>
        <row r="13140">
          <cell r="D13140" t="str">
            <v>Yelm0</v>
          </cell>
          <cell r="E13140">
            <v>0</v>
          </cell>
        </row>
        <row r="13141">
          <cell r="D13141" t="str">
            <v>Yelm0</v>
          </cell>
          <cell r="E13141">
            <v>0</v>
          </cell>
        </row>
        <row r="13142">
          <cell r="D13142" t="str">
            <v>Yelm0</v>
          </cell>
          <cell r="E13142">
            <v>0</v>
          </cell>
        </row>
        <row r="13143">
          <cell r="D13143" t="str">
            <v>Yelm0</v>
          </cell>
          <cell r="E13143">
            <v>0</v>
          </cell>
        </row>
        <row r="13144">
          <cell r="D13144" t="str">
            <v>Yelm0</v>
          </cell>
          <cell r="E13144">
            <v>0</v>
          </cell>
        </row>
        <row r="13145">
          <cell r="D13145" t="str">
            <v>Yelm0</v>
          </cell>
          <cell r="E13145">
            <v>0</v>
          </cell>
        </row>
        <row r="13146">
          <cell r="D13146" t="str">
            <v>Yelm0</v>
          </cell>
          <cell r="E13146">
            <v>0</v>
          </cell>
        </row>
        <row r="13147">
          <cell r="D13147" t="str">
            <v>Yelm0</v>
          </cell>
          <cell r="E13147">
            <v>0</v>
          </cell>
        </row>
        <row r="13148">
          <cell r="D13148" t="str">
            <v>Yelm0</v>
          </cell>
          <cell r="E13148">
            <v>0</v>
          </cell>
        </row>
        <row r="13149">
          <cell r="D13149" t="str">
            <v>Yelm0</v>
          </cell>
          <cell r="E13149">
            <v>0</v>
          </cell>
        </row>
        <row r="13150">
          <cell r="D13150" t="str">
            <v>Yelm0</v>
          </cell>
          <cell r="E13150">
            <v>0</v>
          </cell>
        </row>
        <row r="13151">
          <cell r="D13151" t="str">
            <v>Yelm0</v>
          </cell>
          <cell r="E13151">
            <v>0</v>
          </cell>
        </row>
        <row r="13152">
          <cell r="D13152" t="str">
            <v>Yelm0</v>
          </cell>
          <cell r="E13152">
            <v>0</v>
          </cell>
        </row>
        <row r="13153">
          <cell r="D13153" t="str">
            <v>Yelm0</v>
          </cell>
          <cell r="E13153">
            <v>0</v>
          </cell>
        </row>
        <row r="13154">
          <cell r="D13154" t="str">
            <v>Yelm0</v>
          </cell>
          <cell r="E13154">
            <v>0</v>
          </cell>
        </row>
        <row r="13155">
          <cell r="D13155" t="str">
            <v>Yelm0</v>
          </cell>
          <cell r="E13155">
            <v>0</v>
          </cell>
        </row>
        <row r="13156">
          <cell r="D13156" t="str">
            <v>Yelm0</v>
          </cell>
          <cell r="E13156">
            <v>0</v>
          </cell>
        </row>
        <row r="13157">
          <cell r="D13157" t="str">
            <v>Yelm0</v>
          </cell>
          <cell r="E13157">
            <v>0</v>
          </cell>
        </row>
        <row r="13158">
          <cell r="D13158" t="str">
            <v>Yelm0</v>
          </cell>
          <cell r="E13158">
            <v>0</v>
          </cell>
        </row>
        <row r="13159">
          <cell r="D13159" t="str">
            <v>Yelm0</v>
          </cell>
          <cell r="E13159">
            <v>0</v>
          </cell>
        </row>
        <row r="13160">
          <cell r="D13160" t="str">
            <v>Yelm0</v>
          </cell>
          <cell r="E13160">
            <v>0</v>
          </cell>
        </row>
        <row r="13161">
          <cell r="D13161" t="str">
            <v>Yelm0</v>
          </cell>
          <cell r="E13161">
            <v>0</v>
          </cell>
        </row>
        <row r="13162">
          <cell r="D13162" t="str">
            <v>Yelm0</v>
          </cell>
          <cell r="E13162">
            <v>0</v>
          </cell>
        </row>
        <row r="13163">
          <cell r="D13163" t="str">
            <v>Yelm0</v>
          </cell>
          <cell r="E13163">
            <v>0</v>
          </cell>
        </row>
        <row r="13164">
          <cell r="D13164" t="str">
            <v>Yelm0</v>
          </cell>
          <cell r="E13164">
            <v>0</v>
          </cell>
        </row>
        <row r="13165">
          <cell r="D13165" t="str">
            <v>Yelm0</v>
          </cell>
          <cell r="E13165">
            <v>0</v>
          </cell>
        </row>
        <row r="13166">
          <cell r="D13166" t="str">
            <v>Yelm0</v>
          </cell>
          <cell r="E13166">
            <v>0</v>
          </cell>
        </row>
        <row r="13167">
          <cell r="D13167" t="str">
            <v>Yelm0</v>
          </cell>
          <cell r="E13167">
            <v>0</v>
          </cell>
        </row>
        <row r="13168">
          <cell r="D13168" t="str">
            <v>Yelm0</v>
          </cell>
          <cell r="E13168">
            <v>0</v>
          </cell>
        </row>
        <row r="13169">
          <cell r="D13169" t="str">
            <v>Yelm0</v>
          </cell>
          <cell r="E13169">
            <v>0</v>
          </cell>
        </row>
        <row r="13170">
          <cell r="D13170" t="str">
            <v>Yelm0</v>
          </cell>
          <cell r="E13170">
            <v>0</v>
          </cell>
        </row>
        <row r="13171">
          <cell r="D13171" t="str">
            <v>Yelm0</v>
          </cell>
          <cell r="E13171">
            <v>0</v>
          </cell>
        </row>
        <row r="13172">
          <cell r="D13172" t="str">
            <v>Yelm0</v>
          </cell>
          <cell r="E13172">
            <v>0</v>
          </cell>
        </row>
        <row r="13173">
          <cell r="D13173" t="str">
            <v>Yelm0</v>
          </cell>
          <cell r="E13173">
            <v>0</v>
          </cell>
        </row>
        <row r="13174">
          <cell r="D13174" t="str">
            <v>Yelm0</v>
          </cell>
          <cell r="E13174">
            <v>0</v>
          </cell>
        </row>
        <row r="13175">
          <cell r="D13175" t="str">
            <v>Yelm0</v>
          </cell>
          <cell r="E13175">
            <v>0</v>
          </cell>
        </row>
        <row r="13176">
          <cell r="D13176" t="str">
            <v>Yelm0</v>
          </cell>
          <cell r="E13176">
            <v>0</v>
          </cell>
        </row>
        <row r="13177">
          <cell r="D13177" t="str">
            <v>Yelm0</v>
          </cell>
          <cell r="E13177">
            <v>0</v>
          </cell>
        </row>
        <row r="13178">
          <cell r="D13178" t="str">
            <v>Yelm0</v>
          </cell>
          <cell r="E13178">
            <v>0</v>
          </cell>
        </row>
        <row r="13179">
          <cell r="D13179" t="str">
            <v>Yelm0</v>
          </cell>
          <cell r="E13179">
            <v>0</v>
          </cell>
        </row>
        <row r="13180">
          <cell r="D13180" t="str">
            <v>Yelm0</v>
          </cell>
          <cell r="E13180">
            <v>0</v>
          </cell>
        </row>
        <row r="13181">
          <cell r="D13181" t="str">
            <v>Yelm0</v>
          </cell>
          <cell r="E13181">
            <v>0</v>
          </cell>
        </row>
        <row r="13182">
          <cell r="D13182" t="str">
            <v>Yelm0</v>
          </cell>
          <cell r="E13182">
            <v>0</v>
          </cell>
        </row>
        <row r="13183">
          <cell r="D13183" t="str">
            <v>Yelm0</v>
          </cell>
          <cell r="E13183">
            <v>0</v>
          </cell>
        </row>
        <row r="13184">
          <cell r="D13184" t="str">
            <v>Yelm0</v>
          </cell>
          <cell r="E13184">
            <v>0</v>
          </cell>
        </row>
        <row r="13185">
          <cell r="D13185" t="str">
            <v>Yelm0</v>
          </cell>
          <cell r="E13185">
            <v>0</v>
          </cell>
        </row>
        <row r="13186">
          <cell r="D13186" t="str">
            <v>Yelm0</v>
          </cell>
          <cell r="E13186">
            <v>0</v>
          </cell>
        </row>
        <row r="13187">
          <cell r="D13187" t="str">
            <v>Yelm0</v>
          </cell>
          <cell r="E13187">
            <v>0</v>
          </cell>
        </row>
        <row r="13188">
          <cell r="D13188" t="str">
            <v>Yelm0</v>
          </cell>
          <cell r="E13188">
            <v>0</v>
          </cell>
        </row>
        <row r="13189">
          <cell r="D13189" t="str">
            <v>Yelm0</v>
          </cell>
          <cell r="E13189">
            <v>0</v>
          </cell>
        </row>
        <row r="13190">
          <cell r="D13190" t="str">
            <v>Yelm0</v>
          </cell>
          <cell r="E13190">
            <v>0</v>
          </cell>
        </row>
        <row r="13191">
          <cell r="D13191" t="str">
            <v>Yelm0</v>
          </cell>
          <cell r="E13191">
            <v>0</v>
          </cell>
        </row>
        <row r="13192">
          <cell r="D13192" t="str">
            <v>Yelm0</v>
          </cell>
          <cell r="E13192">
            <v>0</v>
          </cell>
        </row>
        <row r="13193">
          <cell r="D13193" t="str">
            <v>Yelm0</v>
          </cell>
          <cell r="E13193">
            <v>0</v>
          </cell>
        </row>
        <row r="13194">
          <cell r="D13194" t="str">
            <v>Yelm0</v>
          </cell>
          <cell r="E13194">
            <v>0</v>
          </cell>
        </row>
        <row r="13195">
          <cell r="D13195" t="str">
            <v>Yelm0</v>
          </cell>
          <cell r="E13195">
            <v>0</v>
          </cell>
        </row>
        <row r="13196">
          <cell r="D13196" t="str">
            <v>Yelm0</v>
          </cell>
          <cell r="E13196">
            <v>0</v>
          </cell>
        </row>
        <row r="13197">
          <cell r="D13197" t="str">
            <v>Yelm0</v>
          </cell>
          <cell r="E13197">
            <v>0</v>
          </cell>
        </row>
        <row r="13198">
          <cell r="D13198" t="str">
            <v>Yelm0</v>
          </cell>
          <cell r="E13198">
            <v>0</v>
          </cell>
        </row>
        <row r="13199">
          <cell r="D13199" t="str">
            <v>Yelm0</v>
          </cell>
          <cell r="E13199">
            <v>0</v>
          </cell>
        </row>
        <row r="13200">
          <cell r="D13200" t="str">
            <v>Yelm0</v>
          </cell>
          <cell r="E13200">
            <v>0</v>
          </cell>
        </row>
        <row r="13201">
          <cell r="D13201" t="str">
            <v>Yelm0</v>
          </cell>
          <cell r="E13201">
            <v>0</v>
          </cell>
        </row>
        <row r="13202">
          <cell r="D13202" t="str">
            <v>Yelm0</v>
          </cell>
          <cell r="E13202">
            <v>0</v>
          </cell>
        </row>
        <row r="13203">
          <cell r="D13203" t="str">
            <v>Yelm0</v>
          </cell>
          <cell r="E13203">
            <v>0</v>
          </cell>
        </row>
        <row r="13204">
          <cell r="D13204" t="str">
            <v>Yelm0</v>
          </cell>
          <cell r="E13204">
            <v>0</v>
          </cell>
        </row>
        <row r="13205">
          <cell r="D13205" t="str">
            <v>Yelm0</v>
          </cell>
          <cell r="E13205">
            <v>0</v>
          </cell>
        </row>
        <row r="13206">
          <cell r="D13206" t="str">
            <v>Yelm0</v>
          </cell>
          <cell r="E13206">
            <v>0</v>
          </cell>
        </row>
        <row r="13207">
          <cell r="D13207" t="str">
            <v>Yelm0</v>
          </cell>
          <cell r="E13207">
            <v>0</v>
          </cell>
        </row>
        <row r="13208">
          <cell r="D13208" t="str">
            <v>Yelm0</v>
          </cell>
          <cell r="E13208">
            <v>0</v>
          </cell>
        </row>
        <row r="13209">
          <cell r="D13209" t="str">
            <v>Yelm0</v>
          </cell>
          <cell r="E13209">
            <v>0</v>
          </cell>
        </row>
        <row r="13210">
          <cell r="D13210" t="str">
            <v>Yelm0</v>
          </cell>
          <cell r="E13210">
            <v>0</v>
          </cell>
        </row>
        <row r="13211">
          <cell r="D13211" t="str">
            <v>Yelm0</v>
          </cell>
          <cell r="E13211">
            <v>0</v>
          </cell>
        </row>
        <row r="13212">
          <cell r="D13212" t="str">
            <v>Yelm0</v>
          </cell>
          <cell r="E13212">
            <v>0</v>
          </cell>
        </row>
        <row r="13213">
          <cell r="D13213" t="str">
            <v>Yelm0</v>
          </cell>
          <cell r="E13213">
            <v>0</v>
          </cell>
        </row>
        <row r="13214">
          <cell r="D13214" t="str">
            <v>Yelm0</v>
          </cell>
          <cell r="E13214">
            <v>0</v>
          </cell>
        </row>
        <row r="13215">
          <cell r="D13215" t="str">
            <v>Yelm0</v>
          </cell>
          <cell r="E13215">
            <v>0</v>
          </cell>
        </row>
        <row r="13216">
          <cell r="D13216" t="str">
            <v>Yelm0</v>
          </cell>
          <cell r="E13216">
            <v>0</v>
          </cell>
        </row>
        <row r="13217">
          <cell r="D13217" t="str">
            <v>Yelm0</v>
          </cell>
          <cell r="E13217">
            <v>0</v>
          </cell>
        </row>
        <row r="13218">
          <cell r="D13218" t="str">
            <v>Yelm0</v>
          </cell>
          <cell r="E13218">
            <v>0</v>
          </cell>
        </row>
        <row r="13219">
          <cell r="D13219" t="str">
            <v>Yelm0</v>
          </cell>
          <cell r="E13219">
            <v>0</v>
          </cell>
        </row>
        <row r="13220">
          <cell r="D13220" t="str">
            <v>Yelm0</v>
          </cell>
          <cell r="E13220">
            <v>0</v>
          </cell>
        </row>
        <row r="13221">
          <cell r="D13221" t="str">
            <v>Yelm0</v>
          </cell>
          <cell r="E13221">
            <v>0</v>
          </cell>
        </row>
        <row r="13222">
          <cell r="D13222" t="str">
            <v>Yelm0</v>
          </cell>
          <cell r="E13222">
            <v>0</v>
          </cell>
        </row>
        <row r="13223">
          <cell r="D13223" t="str">
            <v>Yelm0</v>
          </cell>
          <cell r="E13223">
            <v>0</v>
          </cell>
        </row>
        <row r="13224">
          <cell r="D13224" t="str">
            <v>Yelm0</v>
          </cell>
          <cell r="E13224">
            <v>0</v>
          </cell>
        </row>
        <row r="13225">
          <cell r="D13225" t="str">
            <v>Yelm0</v>
          </cell>
          <cell r="E13225">
            <v>0</v>
          </cell>
        </row>
        <row r="13226">
          <cell r="D13226" t="str">
            <v>Yelm0</v>
          </cell>
          <cell r="E13226">
            <v>0</v>
          </cell>
        </row>
        <row r="13227">
          <cell r="D13227" t="str">
            <v>Yelm0</v>
          </cell>
          <cell r="E13227">
            <v>0</v>
          </cell>
        </row>
        <row r="13228">
          <cell r="D13228" t="str">
            <v>Yelm0</v>
          </cell>
          <cell r="E13228">
            <v>0</v>
          </cell>
        </row>
        <row r="13229">
          <cell r="D13229" t="str">
            <v>Yelm0</v>
          </cell>
          <cell r="E13229">
            <v>0</v>
          </cell>
        </row>
        <row r="13230">
          <cell r="D13230" t="str">
            <v>Yelm0</v>
          </cell>
          <cell r="E13230">
            <v>0</v>
          </cell>
        </row>
        <row r="13231">
          <cell r="D13231" t="str">
            <v>Yelm0</v>
          </cell>
          <cell r="E13231">
            <v>0</v>
          </cell>
        </row>
        <row r="13232">
          <cell r="D13232" t="str">
            <v>Yelm0</v>
          </cell>
          <cell r="E13232">
            <v>0</v>
          </cell>
        </row>
        <row r="13233">
          <cell r="D13233" t="str">
            <v>Yelm0</v>
          </cell>
          <cell r="E13233">
            <v>0</v>
          </cell>
        </row>
        <row r="13234">
          <cell r="D13234" t="str">
            <v>Yelm0</v>
          </cell>
          <cell r="E13234">
            <v>0</v>
          </cell>
        </row>
        <row r="13235">
          <cell r="D13235" t="str">
            <v>Yelm0</v>
          </cell>
          <cell r="E13235">
            <v>0</v>
          </cell>
        </row>
        <row r="13236">
          <cell r="D13236" t="str">
            <v>Yelm0</v>
          </cell>
          <cell r="E13236">
            <v>0</v>
          </cell>
        </row>
        <row r="13237">
          <cell r="D13237" t="str">
            <v>Yelm0</v>
          </cell>
          <cell r="E13237">
            <v>0</v>
          </cell>
        </row>
        <row r="13238">
          <cell r="D13238" t="str">
            <v>Yelm0</v>
          </cell>
          <cell r="E13238">
            <v>0</v>
          </cell>
        </row>
        <row r="13239">
          <cell r="D13239" t="str">
            <v>Yelm0</v>
          </cell>
          <cell r="E13239">
            <v>0</v>
          </cell>
        </row>
        <row r="13240">
          <cell r="D13240" t="str">
            <v>Yelm0</v>
          </cell>
          <cell r="E13240">
            <v>0</v>
          </cell>
        </row>
        <row r="13241">
          <cell r="D13241" t="str">
            <v>Yelm0</v>
          </cell>
          <cell r="E13241">
            <v>0</v>
          </cell>
        </row>
        <row r="13242">
          <cell r="D13242" t="str">
            <v>Yelm0</v>
          </cell>
          <cell r="E13242">
            <v>0</v>
          </cell>
        </row>
        <row r="13243">
          <cell r="D13243" t="str">
            <v>Yelm0</v>
          </cell>
          <cell r="E13243">
            <v>0</v>
          </cell>
        </row>
        <row r="13244">
          <cell r="D13244" t="str">
            <v>Yelm0</v>
          </cell>
          <cell r="E13244">
            <v>0</v>
          </cell>
        </row>
        <row r="13245">
          <cell r="D13245" t="str">
            <v>Yelm0</v>
          </cell>
          <cell r="E13245">
            <v>0</v>
          </cell>
        </row>
        <row r="13246">
          <cell r="D13246" t="str">
            <v>Yelm0</v>
          </cell>
          <cell r="E13246">
            <v>0</v>
          </cell>
        </row>
        <row r="13247">
          <cell r="D13247" t="str">
            <v>Yelm0</v>
          </cell>
          <cell r="E13247">
            <v>0</v>
          </cell>
        </row>
        <row r="13248">
          <cell r="D13248" t="str">
            <v>Yelm0</v>
          </cell>
          <cell r="E13248">
            <v>0</v>
          </cell>
        </row>
        <row r="13249">
          <cell r="D13249" t="str">
            <v>Yelm0</v>
          </cell>
          <cell r="E13249">
            <v>0</v>
          </cell>
        </row>
        <row r="13250">
          <cell r="D13250" t="str">
            <v>Yelm0</v>
          </cell>
          <cell r="E13250">
            <v>0</v>
          </cell>
        </row>
        <row r="13251">
          <cell r="D13251" t="str">
            <v>Yelm0</v>
          </cell>
          <cell r="E13251">
            <v>0</v>
          </cell>
        </row>
        <row r="13252">
          <cell r="D13252" t="str">
            <v>Yelm0</v>
          </cell>
          <cell r="E13252">
            <v>0</v>
          </cell>
        </row>
        <row r="13253">
          <cell r="D13253" t="str">
            <v>Yelm0</v>
          </cell>
          <cell r="E13253">
            <v>0</v>
          </cell>
        </row>
        <row r="13254">
          <cell r="D13254" t="str">
            <v>Yelm0</v>
          </cell>
          <cell r="E13254">
            <v>0</v>
          </cell>
        </row>
        <row r="13255">
          <cell r="D13255" t="str">
            <v>Yelm0</v>
          </cell>
          <cell r="E13255">
            <v>0</v>
          </cell>
        </row>
        <row r="13256">
          <cell r="D13256" t="str">
            <v>Yelm0</v>
          </cell>
          <cell r="E13256">
            <v>0</v>
          </cell>
        </row>
        <row r="13257">
          <cell r="D13257" t="str">
            <v>Yelm0</v>
          </cell>
          <cell r="E13257">
            <v>0</v>
          </cell>
        </row>
        <row r="13258">
          <cell r="D13258" t="str">
            <v>Yelm0</v>
          </cell>
          <cell r="E13258">
            <v>0</v>
          </cell>
        </row>
        <row r="13259">
          <cell r="D13259" t="str">
            <v>Yelm0</v>
          </cell>
          <cell r="E13259">
            <v>0</v>
          </cell>
        </row>
        <row r="13260">
          <cell r="D13260" t="str">
            <v>Yelm0</v>
          </cell>
          <cell r="E13260">
            <v>0</v>
          </cell>
        </row>
        <row r="13261">
          <cell r="D13261" t="str">
            <v>Yelm0</v>
          </cell>
          <cell r="E13261">
            <v>0</v>
          </cell>
        </row>
        <row r="13262">
          <cell r="D13262" t="str">
            <v>Yelm0</v>
          </cell>
          <cell r="E13262">
            <v>0</v>
          </cell>
        </row>
        <row r="13263">
          <cell r="D13263" t="str">
            <v>Yelm0</v>
          </cell>
          <cell r="E13263">
            <v>0</v>
          </cell>
        </row>
        <row r="13264">
          <cell r="D13264" t="str">
            <v>Yelm0</v>
          </cell>
          <cell r="E13264">
            <v>0</v>
          </cell>
        </row>
        <row r="13265">
          <cell r="D13265" t="str">
            <v>Yelm0</v>
          </cell>
          <cell r="E13265">
            <v>0</v>
          </cell>
        </row>
        <row r="13266">
          <cell r="D13266" t="str">
            <v>Yelm0</v>
          </cell>
          <cell r="E13266">
            <v>0</v>
          </cell>
        </row>
        <row r="13267">
          <cell r="D13267" t="str">
            <v>Yelm0</v>
          </cell>
          <cell r="E13267">
            <v>0</v>
          </cell>
        </row>
        <row r="13268">
          <cell r="D13268" t="str">
            <v>Yelm0</v>
          </cell>
          <cell r="E13268">
            <v>0</v>
          </cell>
        </row>
        <row r="13269">
          <cell r="D13269" t="str">
            <v>Yelm0</v>
          </cell>
          <cell r="E13269">
            <v>0</v>
          </cell>
        </row>
        <row r="13270">
          <cell r="D13270" t="str">
            <v>Yelm0</v>
          </cell>
          <cell r="E13270">
            <v>0</v>
          </cell>
        </row>
        <row r="13271">
          <cell r="D13271" t="str">
            <v>Yelm0</v>
          </cell>
          <cell r="E13271">
            <v>0</v>
          </cell>
        </row>
        <row r="13272">
          <cell r="D13272" t="str">
            <v>Yelm0</v>
          </cell>
          <cell r="E13272">
            <v>0</v>
          </cell>
        </row>
        <row r="13273">
          <cell r="D13273" t="str">
            <v>Yelm0</v>
          </cell>
          <cell r="E13273">
            <v>0</v>
          </cell>
        </row>
        <row r="13274">
          <cell r="D13274" t="str">
            <v>Yelm0</v>
          </cell>
          <cell r="E13274">
            <v>0</v>
          </cell>
        </row>
        <row r="13275">
          <cell r="D13275" t="str">
            <v>Yelm0</v>
          </cell>
          <cell r="E13275">
            <v>0</v>
          </cell>
        </row>
        <row r="13276">
          <cell r="D13276" t="str">
            <v>Yelm0</v>
          </cell>
          <cell r="E13276">
            <v>0</v>
          </cell>
        </row>
        <row r="13277">
          <cell r="D13277" t="str">
            <v>Yelm0</v>
          </cell>
          <cell r="E13277">
            <v>0</v>
          </cell>
        </row>
        <row r="13278">
          <cell r="D13278" t="str">
            <v>Yelm0</v>
          </cell>
          <cell r="E13278">
            <v>0</v>
          </cell>
        </row>
        <row r="13279">
          <cell r="D13279" t="str">
            <v>Yelm0</v>
          </cell>
          <cell r="E13279">
            <v>0</v>
          </cell>
        </row>
        <row r="13280">
          <cell r="D13280" t="str">
            <v>Yelm0</v>
          </cell>
          <cell r="E13280">
            <v>0</v>
          </cell>
        </row>
        <row r="13281">
          <cell r="D13281" t="str">
            <v>Yelm0</v>
          </cell>
          <cell r="E13281">
            <v>0</v>
          </cell>
        </row>
        <row r="13282">
          <cell r="D13282" t="str">
            <v>Yelm0</v>
          </cell>
          <cell r="E13282">
            <v>0</v>
          </cell>
        </row>
        <row r="13283">
          <cell r="D13283" t="str">
            <v>Yelm0</v>
          </cell>
          <cell r="E13283">
            <v>0</v>
          </cell>
        </row>
        <row r="13284">
          <cell r="D13284" t="str">
            <v>Yelm0</v>
          </cell>
          <cell r="E13284">
            <v>0</v>
          </cell>
        </row>
        <row r="13285">
          <cell r="D13285" t="str">
            <v>Yelm0</v>
          </cell>
          <cell r="E13285">
            <v>0</v>
          </cell>
        </row>
        <row r="13286">
          <cell r="D13286" t="str">
            <v>Yelm0</v>
          </cell>
          <cell r="E13286">
            <v>0</v>
          </cell>
        </row>
        <row r="13287">
          <cell r="D13287" t="str">
            <v>Yelm0</v>
          </cell>
          <cell r="E13287">
            <v>0</v>
          </cell>
        </row>
        <row r="13288">
          <cell r="D13288" t="str">
            <v>Yelm0</v>
          </cell>
          <cell r="E13288">
            <v>0</v>
          </cell>
        </row>
        <row r="13289">
          <cell r="D13289" t="str">
            <v>Yelm0</v>
          </cell>
          <cell r="E13289">
            <v>0</v>
          </cell>
        </row>
        <row r="13290">
          <cell r="D13290" t="str">
            <v>Yelm0</v>
          </cell>
          <cell r="E13290">
            <v>0</v>
          </cell>
        </row>
        <row r="13291">
          <cell r="D13291" t="str">
            <v>Yelm0</v>
          </cell>
          <cell r="E13291">
            <v>0</v>
          </cell>
        </row>
        <row r="13292">
          <cell r="D13292" t="str">
            <v>Yelm0</v>
          </cell>
          <cell r="E13292">
            <v>0</v>
          </cell>
        </row>
        <row r="13293">
          <cell r="D13293" t="str">
            <v>Yelm0</v>
          </cell>
          <cell r="E13293">
            <v>0</v>
          </cell>
        </row>
        <row r="13294">
          <cell r="D13294" t="str">
            <v>Yelm0</v>
          </cell>
          <cell r="E13294">
            <v>0</v>
          </cell>
        </row>
        <row r="13295">
          <cell r="D13295" t="str">
            <v>Yelm0</v>
          </cell>
          <cell r="E13295">
            <v>0</v>
          </cell>
        </row>
        <row r="13296">
          <cell r="D13296" t="str">
            <v>Yelm0</v>
          </cell>
          <cell r="E13296">
            <v>0</v>
          </cell>
        </row>
        <row r="13297">
          <cell r="D13297" t="str">
            <v>Yelm0</v>
          </cell>
          <cell r="E13297">
            <v>0</v>
          </cell>
        </row>
        <row r="13298">
          <cell r="D13298" t="str">
            <v>Yelm0</v>
          </cell>
          <cell r="E13298">
            <v>0</v>
          </cell>
        </row>
        <row r="13299">
          <cell r="D13299" t="str">
            <v>Yelm0</v>
          </cell>
          <cell r="E13299">
            <v>0</v>
          </cell>
        </row>
        <row r="13300">
          <cell r="D13300" t="str">
            <v>Yelm0</v>
          </cell>
          <cell r="E13300">
            <v>0</v>
          </cell>
        </row>
        <row r="13301">
          <cell r="D13301" t="str">
            <v>Yelm0</v>
          </cell>
          <cell r="E13301">
            <v>0</v>
          </cell>
        </row>
        <row r="13302">
          <cell r="D13302" t="str">
            <v>Yelm0</v>
          </cell>
          <cell r="E13302">
            <v>0</v>
          </cell>
        </row>
        <row r="13303">
          <cell r="D13303" t="str">
            <v>Yelm0</v>
          </cell>
          <cell r="E13303">
            <v>0</v>
          </cell>
        </row>
        <row r="13304">
          <cell r="D13304" t="str">
            <v>Yelm0</v>
          </cell>
          <cell r="E13304">
            <v>0</v>
          </cell>
        </row>
        <row r="13305">
          <cell r="D13305" t="str">
            <v>Yelm0</v>
          </cell>
          <cell r="E13305">
            <v>0</v>
          </cell>
        </row>
        <row r="13306">
          <cell r="D13306" t="str">
            <v>Yelm0</v>
          </cell>
          <cell r="E13306">
            <v>0</v>
          </cell>
        </row>
        <row r="13307">
          <cell r="D13307" t="str">
            <v>Yelm0</v>
          </cell>
          <cell r="E13307">
            <v>0</v>
          </cell>
        </row>
        <row r="13308">
          <cell r="D13308" t="str">
            <v>Yelm0</v>
          </cell>
          <cell r="E13308">
            <v>0</v>
          </cell>
        </row>
        <row r="13309">
          <cell r="D13309" t="str">
            <v>Yelm0</v>
          </cell>
          <cell r="E13309">
            <v>0</v>
          </cell>
        </row>
        <row r="13310">
          <cell r="D13310" t="str">
            <v>Yelm0</v>
          </cell>
          <cell r="E13310">
            <v>0</v>
          </cell>
        </row>
        <row r="13311">
          <cell r="D13311" t="str">
            <v>Yelm0</v>
          </cell>
          <cell r="E13311">
            <v>0</v>
          </cell>
        </row>
        <row r="13312">
          <cell r="D13312" t="str">
            <v>Yelm0</v>
          </cell>
          <cell r="E13312">
            <v>0</v>
          </cell>
        </row>
        <row r="13313">
          <cell r="D13313" t="str">
            <v>Yelm0</v>
          </cell>
          <cell r="E13313">
            <v>0</v>
          </cell>
        </row>
        <row r="13314">
          <cell r="D13314" t="str">
            <v>Yelm0</v>
          </cell>
          <cell r="E13314">
            <v>0</v>
          </cell>
        </row>
        <row r="13315">
          <cell r="D13315" t="str">
            <v>Yelm0</v>
          </cell>
          <cell r="E13315">
            <v>0</v>
          </cell>
        </row>
        <row r="13316">
          <cell r="D13316" t="str">
            <v>Yelm0</v>
          </cell>
          <cell r="E13316">
            <v>0</v>
          </cell>
        </row>
        <row r="13317">
          <cell r="D13317" t="str">
            <v>Yelm0</v>
          </cell>
          <cell r="E13317">
            <v>0</v>
          </cell>
        </row>
        <row r="13318">
          <cell r="D13318" t="str">
            <v>Yelm0</v>
          </cell>
          <cell r="E13318">
            <v>0</v>
          </cell>
        </row>
        <row r="13319">
          <cell r="D13319" t="str">
            <v>Yelm0</v>
          </cell>
          <cell r="E13319">
            <v>0</v>
          </cell>
        </row>
        <row r="13320">
          <cell r="D13320" t="str">
            <v>Yelm0</v>
          </cell>
          <cell r="E13320">
            <v>0</v>
          </cell>
        </row>
        <row r="13321">
          <cell r="D13321" t="str">
            <v>Yelm0</v>
          </cell>
          <cell r="E13321">
            <v>0</v>
          </cell>
        </row>
        <row r="13322">
          <cell r="D13322" t="str">
            <v>Yelm0</v>
          </cell>
          <cell r="E13322">
            <v>0</v>
          </cell>
        </row>
        <row r="13323">
          <cell r="D13323" t="str">
            <v>Yelm0</v>
          </cell>
          <cell r="E13323">
            <v>0</v>
          </cell>
        </row>
        <row r="13324">
          <cell r="D13324" t="str">
            <v>Yelm0</v>
          </cell>
          <cell r="E13324">
            <v>0</v>
          </cell>
        </row>
        <row r="13325">
          <cell r="D13325" t="str">
            <v>Yelm0</v>
          </cell>
          <cell r="E13325">
            <v>0</v>
          </cell>
        </row>
        <row r="13326">
          <cell r="D13326" t="str">
            <v>Yelm0</v>
          </cell>
          <cell r="E13326">
            <v>0</v>
          </cell>
        </row>
        <row r="13327">
          <cell r="D13327" t="str">
            <v>Yelm0</v>
          </cell>
          <cell r="E13327">
            <v>0</v>
          </cell>
        </row>
        <row r="13328">
          <cell r="D13328" t="str">
            <v>Yelm0</v>
          </cell>
          <cell r="E13328">
            <v>0</v>
          </cell>
        </row>
        <row r="13329">
          <cell r="D13329" t="str">
            <v>Yelm0</v>
          </cell>
          <cell r="E13329">
            <v>0</v>
          </cell>
        </row>
        <row r="13330">
          <cell r="D13330" t="str">
            <v>Yelm0</v>
          </cell>
          <cell r="E13330">
            <v>0</v>
          </cell>
        </row>
        <row r="13331">
          <cell r="D13331" t="str">
            <v>Yelm0</v>
          </cell>
          <cell r="E13331">
            <v>0</v>
          </cell>
        </row>
        <row r="13332">
          <cell r="D13332" t="str">
            <v>Yelm0</v>
          </cell>
          <cell r="E13332">
            <v>0</v>
          </cell>
        </row>
        <row r="13333">
          <cell r="D13333" t="str">
            <v>Yelm0</v>
          </cell>
          <cell r="E13333">
            <v>0</v>
          </cell>
        </row>
        <row r="13334">
          <cell r="D13334" t="str">
            <v>Yelm0</v>
          </cell>
          <cell r="E13334">
            <v>0</v>
          </cell>
        </row>
        <row r="13335">
          <cell r="D13335" t="str">
            <v>Yelm0</v>
          </cell>
          <cell r="E13335">
            <v>0</v>
          </cell>
        </row>
        <row r="13336">
          <cell r="D13336" t="str">
            <v>Yelm0</v>
          </cell>
          <cell r="E13336">
            <v>0</v>
          </cell>
        </row>
        <row r="13337">
          <cell r="D13337" t="str">
            <v>Yelm0</v>
          </cell>
          <cell r="E13337">
            <v>0</v>
          </cell>
        </row>
        <row r="13338">
          <cell r="D13338" t="str">
            <v>Yelm0</v>
          </cell>
          <cell r="E13338">
            <v>0</v>
          </cell>
        </row>
        <row r="13339">
          <cell r="D13339" t="str">
            <v>Yelm0</v>
          </cell>
          <cell r="E13339">
            <v>0</v>
          </cell>
        </row>
        <row r="13340">
          <cell r="D13340" t="str">
            <v>Yelm0</v>
          </cell>
          <cell r="E13340">
            <v>0</v>
          </cell>
        </row>
        <row r="13341">
          <cell r="D13341" t="str">
            <v>Yelm0</v>
          </cell>
          <cell r="E13341">
            <v>0</v>
          </cell>
        </row>
        <row r="13342">
          <cell r="D13342" t="str">
            <v>Yelm0</v>
          </cell>
          <cell r="E13342">
            <v>0</v>
          </cell>
        </row>
        <row r="13343">
          <cell r="D13343" t="str">
            <v>Yelm0</v>
          </cell>
          <cell r="E13343">
            <v>0</v>
          </cell>
        </row>
        <row r="13344">
          <cell r="D13344" t="str">
            <v>Yelm0</v>
          </cell>
          <cell r="E13344">
            <v>0</v>
          </cell>
        </row>
        <row r="13345">
          <cell r="D13345" t="str">
            <v>Yelm0</v>
          </cell>
          <cell r="E13345">
            <v>0</v>
          </cell>
        </row>
        <row r="13346">
          <cell r="D13346" t="str">
            <v>Yelm0</v>
          </cell>
          <cell r="E13346">
            <v>0</v>
          </cell>
        </row>
        <row r="13347">
          <cell r="D13347" t="str">
            <v>Yelm0</v>
          </cell>
          <cell r="E13347">
            <v>0</v>
          </cell>
        </row>
        <row r="13348">
          <cell r="D13348" t="str">
            <v>Yelm0</v>
          </cell>
          <cell r="E13348">
            <v>0</v>
          </cell>
        </row>
        <row r="13349">
          <cell r="D13349" t="str">
            <v>Yelm0</v>
          </cell>
          <cell r="E13349">
            <v>0</v>
          </cell>
        </row>
        <row r="13350">
          <cell r="D13350" t="str">
            <v>Yelm0</v>
          </cell>
          <cell r="E13350">
            <v>0</v>
          </cell>
        </row>
        <row r="13351">
          <cell r="D13351" t="str">
            <v>Yelm0</v>
          </cell>
          <cell r="E13351">
            <v>0</v>
          </cell>
        </row>
        <row r="13352">
          <cell r="D13352" t="str">
            <v>Yelm0</v>
          </cell>
          <cell r="E13352">
            <v>0</v>
          </cell>
        </row>
        <row r="13353">
          <cell r="D13353" t="str">
            <v>Yelm0</v>
          </cell>
          <cell r="E13353">
            <v>0</v>
          </cell>
        </row>
        <row r="13354">
          <cell r="D13354" t="str">
            <v>Yelm0</v>
          </cell>
          <cell r="E13354">
            <v>0</v>
          </cell>
        </row>
        <row r="13355">
          <cell r="D13355" t="str">
            <v>Yelm0</v>
          </cell>
          <cell r="E13355">
            <v>0</v>
          </cell>
        </row>
        <row r="13356">
          <cell r="D13356" t="str">
            <v>Yelm0</v>
          </cell>
          <cell r="E13356">
            <v>0</v>
          </cell>
        </row>
        <row r="13357">
          <cell r="D13357" t="str">
            <v>Yelm0</v>
          </cell>
          <cell r="E13357">
            <v>0</v>
          </cell>
        </row>
        <row r="13358">
          <cell r="D13358" t="str">
            <v>Yelm0</v>
          </cell>
          <cell r="E13358">
            <v>0</v>
          </cell>
        </row>
        <row r="13359">
          <cell r="D13359" t="str">
            <v>Yelm0</v>
          </cell>
          <cell r="E13359">
            <v>0</v>
          </cell>
        </row>
        <row r="13360">
          <cell r="D13360" t="str">
            <v>Yelm0</v>
          </cell>
          <cell r="E13360">
            <v>0</v>
          </cell>
        </row>
        <row r="13361">
          <cell r="D13361" t="str">
            <v>Yelm0</v>
          </cell>
          <cell r="E13361">
            <v>0</v>
          </cell>
        </row>
        <row r="13362">
          <cell r="D13362" t="str">
            <v>Yelm0</v>
          </cell>
          <cell r="E13362">
            <v>0</v>
          </cell>
        </row>
        <row r="13363">
          <cell r="D13363" t="str">
            <v>Yelm0</v>
          </cell>
          <cell r="E13363">
            <v>0</v>
          </cell>
        </row>
        <row r="13364">
          <cell r="D13364" t="str">
            <v>Yelm0</v>
          </cell>
          <cell r="E13364">
            <v>0</v>
          </cell>
        </row>
        <row r="13365">
          <cell r="D13365" t="str">
            <v>Yelm0</v>
          </cell>
          <cell r="E13365">
            <v>0</v>
          </cell>
        </row>
        <row r="13366">
          <cell r="D13366" t="str">
            <v>Yelm0</v>
          </cell>
          <cell r="E13366">
            <v>0</v>
          </cell>
        </row>
        <row r="13367">
          <cell r="D13367" t="str">
            <v>Yelm0</v>
          </cell>
          <cell r="E13367">
            <v>0</v>
          </cell>
        </row>
        <row r="13368">
          <cell r="D13368" t="str">
            <v>Yelm0</v>
          </cell>
          <cell r="E13368">
            <v>0</v>
          </cell>
        </row>
        <row r="13369">
          <cell r="D13369" t="str">
            <v>Yelm0</v>
          </cell>
          <cell r="E13369">
            <v>0</v>
          </cell>
        </row>
        <row r="13370">
          <cell r="D13370" t="str">
            <v>Yelm0</v>
          </cell>
          <cell r="E13370">
            <v>0</v>
          </cell>
        </row>
        <row r="13371">
          <cell r="D13371" t="str">
            <v>Yelm0</v>
          </cell>
          <cell r="E13371">
            <v>0</v>
          </cell>
        </row>
        <row r="13372">
          <cell r="D13372" t="str">
            <v>Yelm0</v>
          </cell>
          <cell r="E13372">
            <v>0</v>
          </cell>
        </row>
        <row r="13373">
          <cell r="D13373" t="str">
            <v>Yelm0</v>
          </cell>
          <cell r="E13373">
            <v>0</v>
          </cell>
        </row>
        <row r="13374">
          <cell r="D13374" t="str">
            <v>Yelm0</v>
          </cell>
          <cell r="E13374">
            <v>0</v>
          </cell>
        </row>
        <row r="13375">
          <cell r="D13375" t="str">
            <v>Yelm0</v>
          </cell>
          <cell r="E13375">
            <v>0</v>
          </cell>
        </row>
        <row r="13376">
          <cell r="D13376" t="str">
            <v>Yelm0</v>
          </cell>
          <cell r="E13376">
            <v>0</v>
          </cell>
        </row>
        <row r="13377">
          <cell r="D13377" t="str">
            <v>Yelm0</v>
          </cell>
          <cell r="E13377">
            <v>0</v>
          </cell>
        </row>
        <row r="13378">
          <cell r="D13378" t="str">
            <v>Yelm0</v>
          </cell>
          <cell r="E13378">
            <v>0</v>
          </cell>
        </row>
        <row r="13379">
          <cell r="D13379" t="str">
            <v>Yelm0</v>
          </cell>
          <cell r="E13379">
            <v>0</v>
          </cell>
        </row>
        <row r="13380">
          <cell r="D13380" t="str">
            <v>Yelm0</v>
          </cell>
          <cell r="E13380">
            <v>0</v>
          </cell>
        </row>
        <row r="13381">
          <cell r="D13381" t="str">
            <v>Yelm0</v>
          </cell>
          <cell r="E13381">
            <v>0</v>
          </cell>
        </row>
        <row r="13382">
          <cell r="D13382" t="str">
            <v>Yelm0</v>
          </cell>
          <cell r="E13382">
            <v>0</v>
          </cell>
        </row>
        <row r="13383">
          <cell r="D13383" t="str">
            <v>Yelm0</v>
          </cell>
          <cell r="E13383">
            <v>0</v>
          </cell>
        </row>
        <row r="13384">
          <cell r="D13384" t="str">
            <v>Yelm0</v>
          </cell>
          <cell r="E13384">
            <v>0</v>
          </cell>
        </row>
        <row r="13385">
          <cell r="D13385" t="str">
            <v>Yelm0</v>
          </cell>
          <cell r="E13385">
            <v>0</v>
          </cell>
        </row>
        <row r="13386">
          <cell r="D13386" t="str">
            <v>Yelm0</v>
          </cell>
          <cell r="E13386">
            <v>0</v>
          </cell>
        </row>
        <row r="13387">
          <cell r="D13387" t="str">
            <v>Yelm0</v>
          </cell>
          <cell r="E13387">
            <v>0</v>
          </cell>
        </row>
        <row r="13388">
          <cell r="D13388" t="str">
            <v>Yelm0</v>
          </cell>
          <cell r="E13388">
            <v>0</v>
          </cell>
        </row>
        <row r="13389">
          <cell r="D13389" t="str">
            <v>Yelm0</v>
          </cell>
          <cell r="E13389">
            <v>0</v>
          </cell>
        </row>
        <row r="13390">
          <cell r="D13390" t="str">
            <v>Yelm0</v>
          </cell>
          <cell r="E13390">
            <v>0</v>
          </cell>
        </row>
        <row r="13391">
          <cell r="D13391" t="str">
            <v>Yelm0</v>
          </cell>
          <cell r="E13391">
            <v>0</v>
          </cell>
        </row>
        <row r="13392">
          <cell r="D13392" t="str">
            <v>Yelm0</v>
          </cell>
          <cell r="E13392">
            <v>0</v>
          </cell>
        </row>
        <row r="13393">
          <cell r="D13393" t="str">
            <v>Yelm0</v>
          </cell>
          <cell r="E13393">
            <v>0</v>
          </cell>
        </row>
        <row r="13394">
          <cell r="D13394" t="str">
            <v>Yelm0</v>
          </cell>
          <cell r="E13394">
            <v>0</v>
          </cell>
        </row>
        <row r="13395">
          <cell r="D13395" t="str">
            <v>Yelm0</v>
          </cell>
          <cell r="E13395">
            <v>0</v>
          </cell>
        </row>
        <row r="13396">
          <cell r="D13396" t="str">
            <v>Yelm0</v>
          </cell>
          <cell r="E13396">
            <v>0</v>
          </cell>
        </row>
        <row r="13397">
          <cell r="D13397" t="str">
            <v>Yelm0</v>
          </cell>
          <cell r="E13397">
            <v>0</v>
          </cell>
        </row>
        <row r="13398">
          <cell r="D13398" t="str">
            <v>Yelm0</v>
          </cell>
          <cell r="E13398">
            <v>0</v>
          </cell>
        </row>
        <row r="13399">
          <cell r="D13399" t="str">
            <v>Yelm0</v>
          </cell>
          <cell r="E13399">
            <v>0</v>
          </cell>
        </row>
        <row r="13400">
          <cell r="D13400" t="str">
            <v>Yelm0</v>
          </cell>
          <cell r="E13400">
            <v>0</v>
          </cell>
        </row>
        <row r="13401">
          <cell r="D13401" t="str">
            <v>Yelm0</v>
          </cell>
          <cell r="E13401">
            <v>0</v>
          </cell>
        </row>
        <row r="13402">
          <cell r="D13402" t="str">
            <v>Yelm0</v>
          </cell>
          <cell r="E13402">
            <v>0</v>
          </cell>
        </row>
        <row r="13403">
          <cell r="D13403" t="str">
            <v>Yelm0</v>
          </cell>
          <cell r="E13403">
            <v>0</v>
          </cell>
        </row>
        <row r="13404">
          <cell r="D13404" t="str">
            <v>Yelm0</v>
          </cell>
          <cell r="E13404">
            <v>0</v>
          </cell>
        </row>
        <row r="13405">
          <cell r="D13405" t="str">
            <v>Yelm0</v>
          </cell>
          <cell r="E13405">
            <v>0</v>
          </cell>
        </row>
        <row r="13406">
          <cell r="D13406" t="str">
            <v>Yelm0</v>
          </cell>
          <cell r="E13406">
            <v>0</v>
          </cell>
        </row>
        <row r="13407">
          <cell r="D13407" t="str">
            <v>Yelm0</v>
          </cell>
          <cell r="E13407">
            <v>0</v>
          </cell>
        </row>
        <row r="13408">
          <cell r="D13408" t="str">
            <v>Yelm0</v>
          </cell>
          <cell r="E13408">
            <v>0</v>
          </cell>
        </row>
        <row r="13409">
          <cell r="D13409" t="str">
            <v>Yelm0</v>
          </cell>
          <cell r="E13409">
            <v>0</v>
          </cell>
        </row>
        <row r="13410">
          <cell r="D13410" t="str">
            <v>Yelm0</v>
          </cell>
          <cell r="E13410">
            <v>0</v>
          </cell>
        </row>
        <row r="13411">
          <cell r="D13411" t="str">
            <v>Yelm0</v>
          </cell>
          <cell r="E13411">
            <v>0</v>
          </cell>
        </row>
        <row r="13412">
          <cell r="D13412" t="str">
            <v>Yelm0</v>
          </cell>
          <cell r="E13412">
            <v>0</v>
          </cell>
        </row>
        <row r="13413">
          <cell r="D13413" t="str">
            <v>Yelm0</v>
          </cell>
          <cell r="E13413">
            <v>0</v>
          </cell>
        </row>
        <row r="13414">
          <cell r="D13414" t="str">
            <v>Yelm0</v>
          </cell>
          <cell r="E13414">
            <v>0</v>
          </cell>
        </row>
        <row r="13415">
          <cell r="D13415" t="str">
            <v>Yelm0</v>
          </cell>
          <cell r="E13415">
            <v>0</v>
          </cell>
        </row>
        <row r="13416">
          <cell r="D13416" t="str">
            <v>Yelm0</v>
          </cell>
          <cell r="E13416">
            <v>0</v>
          </cell>
        </row>
        <row r="13417">
          <cell r="D13417" t="str">
            <v>Yelm0</v>
          </cell>
          <cell r="E13417">
            <v>0</v>
          </cell>
        </row>
        <row r="13418">
          <cell r="D13418" t="str">
            <v>Yelm0</v>
          </cell>
          <cell r="E13418">
            <v>0</v>
          </cell>
        </row>
        <row r="13419">
          <cell r="D13419" t="str">
            <v>Yelm0</v>
          </cell>
          <cell r="E13419">
            <v>0</v>
          </cell>
        </row>
        <row r="13420">
          <cell r="D13420" t="str">
            <v>Yelm0</v>
          </cell>
          <cell r="E13420">
            <v>0</v>
          </cell>
        </row>
        <row r="13421">
          <cell r="D13421" t="str">
            <v>Yelm0</v>
          </cell>
          <cell r="E13421">
            <v>0</v>
          </cell>
        </row>
        <row r="13422">
          <cell r="D13422" t="str">
            <v>Yelm0</v>
          </cell>
          <cell r="E13422">
            <v>0</v>
          </cell>
        </row>
        <row r="13423">
          <cell r="D13423" t="str">
            <v>Yelm0</v>
          </cell>
          <cell r="E13423">
            <v>0</v>
          </cell>
        </row>
        <row r="13424">
          <cell r="D13424" t="str">
            <v>Yelm0</v>
          </cell>
          <cell r="E13424">
            <v>0</v>
          </cell>
        </row>
        <row r="13425">
          <cell r="D13425" t="str">
            <v>Yelm0</v>
          </cell>
          <cell r="E13425">
            <v>0</v>
          </cell>
        </row>
        <row r="13426">
          <cell r="D13426" t="str">
            <v>Yelm0</v>
          </cell>
          <cell r="E13426">
            <v>0</v>
          </cell>
        </row>
        <row r="13427">
          <cell r="D13427" t="str">
            <v>Yelm0</v>
          </cell>
          <cell r="E13427">
            <v>0</v>
          </cell>
        </row>
        <row r="13428">
          <cell r="D13428" t="str">
            <v>Yelm0</v>
          </cell>
          <cell r="E13428">
            <v>0</v>
          </cell>
        </row>
        <row r="13429">
          <cell r="D13429" t="str">
            <v>Yelm0</v>
          </cell>
          <cell r="E13429">
            <v>0</v>
          </cell>
        </row>
        <row r="13430">
          <cell r="D13430" t="str">
            <v>Yelm0</v>
          </cell>
          <cell r="E13430">
            <v>0</v>
          </cell>
        </row>
        <row r="13431">
          <cell r="D13431" t="str">
            <v>Yelm0</v>
          </cell>
          <cell r="E13431">
            <v>0</v>
          </cell>
        </row>
        <row r="13432">
          <cell r="D13432" t="str">
            <v>Yelm0</v>
          </cell>
          <cell r="E13432">
            <v>0</v>
          </cell>
        </row>
        <row r="13433">
          <cell r="D13433" t="str">
            <v>Yelm0</v>
          </cell>
          <cell r="E13433">
            <v>0</v>
          </cell>
        </row>
        <row r="13434">
          <cell r="D13434" t="str">
            <v>Yelm0</v>
          </cell>
          <cell r="E13434">
            <v>0</v>
          </cell>
        </row>
        <row r="13435">
          <cell r="D13435" t="str">
            <v>Yelm0</v>
          </cell>
          <cell r="E13435">
            <v>0</v>
          </cell>
        </row>
        <row r="13436">
          <cell r="D13436" t="str">
            <v>Yelm0</v>
          </cell>
          <cell r="E13436">
            <v>0</v>
          </cell>
        </row>
        <row r="13437">
          <cell r="D13437" t="str">
            <v>Yelm0</v>
          </cell>
          <cell r="E13437">
            <v>0</v>
          </cell>
        </row>
        <row r="13438">
          <cell r="D13438" t="str">
            <v>Yelm0</v>
          </cell>
          <cell r="E13438">
            <v>0</v>
          </cell>
        </row>
        <row r="13439">
          <cell r="D13439" t="str">
            <v>Yelm0</v>
          </cell>
          <cell r="E13439">
            <v>0</v>
          </cell>
        </row>
        <row r="13440">
          <cell r="D13440" t="str">
            <v>Yelm0</v>
          </cell>
          <cell r="E13440">
            <v>0</v>
          </cell>
        </row>
        <row r="13441">
          <cell r="D13441" t="str">
            <v>Yelm0</v>
          </cell>
          <cell r="E13441">
            <v>0</v>
          </cell>
        </row>
        <row r="13442">
          <cell r="D13442" t="str">
            <v>Yelm0</v>
          </cell>
          <cell r="E13442">
            <v>0</v>
          </cell>
        </row>
        <row r="13443">
          <cell r="D13443" t="str">
            <v>Yelm0</v>
          </cell>
          <cell r="E13443">
            <v>0</v>
          </cell>
        </row>
        <row r="13444">
          <cell r="D13444" t="str">
            <v>Yelm0</v>
          </cell>
          <cell r="E13444">
            <v>0</v>
          </cell>
        </row>
        <row r="13445">
          <cell r="D13445" t="str">
            <v>Yelm0</v>
          </cell>
          <cell r="E13445">
            <v>0</v>
          </cell>
        </row>
        <row r="13446">
          <cell r="D13446" t="str">
            <v>Yelm0</v>
          </cell>
          <cell r="E13446">
            <v>0</v>
          </cell>
        </row>
        <row r="13447">
          <cell r="D13447" t="str">
            <v>Yelm0</v>
          </cell>
          <cell r="E13447">
            <v>0</v>
          </cell>
        </row>
        <row r="13448">
          <cell r="D13448" t="str">
            <v>Yelm0</v>
          </cell>
          <cell r="E13448">
            <v>0</v>
          </cell>
        </row>
        <row r="13449">
          <cell r="D13449" t="str">
            <v>Yelm0</v>
          </cell>
          <cell r="E13449">
            <v>0</v>
          </cell>
        </row>
        <row r="13450">
          <cell r="D13450" t="str">
            <v>Yelm0</v>
          </cell>
          <cell r="E13450">
            <v>0</v>
          </cell>
        </row>
        <row r="13451">
          <cell r="D13451" t="str">
            <v>Yelm0</v>
          </cell>
          <cell r="E13451">
            <v>0</v>
          </cell>
        </row>
        <row r="13452">
          <cell r="D13452" t="str">
            <v>Yelm0</v>
          </cell>
          <cell r="E13452">
            <v>0</v>
          </cell>
        </row>
        <row r="13453">
          <cell r="D13453" t="str">
            <v>Yelm0</v>
          </cell>
          <cell r="E13453">
            <v>0</v>
          </cell>
        </row>
        <row r="13454">
          <cell r="D13454" t="str">
            <v>Yelm0</v>
          </cell>
          <cell r="E13454">
            <v>0</v>
          </cell>
        </row>
        <row r="13455">
          <cell r="D13455" t="str">
            <v>Yelm0</v>
          </cell>
          <cell r="E13455">
            <v>0</v>
          </cell>
        </row>
        <row r="13456">
          <cell r="D13456" t="str">
            <v>Yelm0</v>
          </cell>
          <cell r="E13456">
            <v>0</v>
          </cell>
        </row>
        <row r="13457">
          <cell r="D13457" t="str">
            <v>Yelm0</v>
          </cell>
          <cell r="E13457">
            <v>0</v>
          </cell>
        </row>
        <row r="13458">
          <cell r="D13458" t="str">
            <v>Yelm0</v>
          </cell>
          <cell r="E13458">
            <v>0</v>
          </cell>
        </row>
        <row r="13459">
          <cell r="D13459" t="str">
            <v>Yelm0</v>
          </cell>
          <cell r="E13459">
            <v>0</v>
          </cell>
        </row>
        <row r="13460">
          <cell r="D13460" t="str">
            <v>Yelm0</v>
          </cell>
          <cell r="E13460">
            <v>0</v>
          </cell>
        </row>
        <row r="13461">
          <cell r="D13461" t="str">
            <v>Yelm0</v>
          </cell>
          <cell r="E13461">
            <v>0</v>
          </cell>
        </row>
        <row r="13462">
          <cell r="D13462" t="str">
            <v>Yelm0</v>
          </cell>
          <cell r="E13462">
            <v>0</v>
          </cell>
        </row>
        <row r="13463">
          <cell r="D13463" t="str">
            <v>Yelm0</v>
          </cell>
          <cell r="E13463">
            <v>0</v>
          </cell>
        </row>
        <row r="13464">
          <cell r="D13464" t="str">
            <v>Yelm0</v>
          </cell>
          <cell r="E13464">
            <v>0</v>
          </cell>
        </row>
        <row r="13465">
          <cell r="D13465" t="str">
            <v>Yelm0</v>
          </cell>
          <cell r="E13465">
            <v>0</v>
          </cell>
        </row>
        <row r="13466">
          <cell r="D13466" t="str">
            <v>Yelm0</v>
          </cell>
          <cell r="E13466">
            <v>0</v>
          </cell>
        </row>
        <row r="13467">
          <cell r="D13467" t="str">
            <v>Yelm0</v>
          </cell>
          <cell r="E13467">
            <v>0</v>
          </cell>
        </row>
        <row r="13468">
          <cell r="D13468" t="str">
            <v>Yelm0</v>
          </cell>
          <cell r="E13468">
            <v>0</v>
          </cell>
        </row>
        <row r="13469">
          <cell r="D13469" t="str">
            <v>Yelm0</v>
          </cell>
          <cell r="E13469">
            <v>0</v>
          </cell>
        </row>
        <row r="13470">
          <cell r="D13470" t="str">
            <v>Yelm0</v>
          </cell>
          <cell r="E13470">
            <v>0</v>
          </cell>
        </row>
        <row r="13471">
          <cell r="D13471" t="str">
            <v>Yelm0</v>
          </cell>
          <cell r="E13471">
            <v>0</v>
          </cell>
        </row>
        <row r="13472">
          <cell r="D13472" t="str">
            <v>Yelm0</v>
          </cell>
          <cell r="E13472">
            <v>0</v>
          </cell>
        </row>
        <row r="13473">
          <cell r="D13473" t="str">
            <v>Yelm0</v>
          </cell>
          <cell r="E13473">
            <v>0</v>
          </cell>
        </row>
        <row r="13474">
          <cell r="D13474" t="str">
            <v>Yelm0</v>
          </cell>
          <cell r="E13474">
            <v>0</v>
          </cell>
        </row>
        <row r="13475">
          <cell r="D13475" t="str">
            <v>Yelm0</v>
          </cell>
          <cell r="E13475">
            <v>0</v>
          </cell>
        </row>
        <row r="13476">
          <cell r="D13476" t="str">
            <v>Yelm0</v>
          </cell>
          <cell r="E13476">
            <v>0</v>
          </cell>
        </row>
        <row r="13477">
          <cell r="D13477" t="str">
            <v>Yelm0</v>
          </cell>
          <cell r="E13477">
            <v>0</v>
          </cell>
        </row>
        <row r="13478">
          <cell r="D13478" t="str">
            <v>Yelm0</v>
          </cell>
          <cell r="E13478">
            <v>0</v>
          </cell>
        </row>
        <row r="13479">
          <cell r="D13479" t="str">
            <v>Yelm0</v>
          </cell>
          <cell r="E13479">
            <v>0</v>
          </cell>
        </row>
        <row r="13480">
          <cell r="D13480" t="str">
            <v>Yelm0</v>
          </cell>
          <cell r="E13480">
            <v>0</v>
          </cell>
        </row>
        <row r="13481">
          <cell r="D13481" t="str">
            <v>Yelm0</v>
          </cell>
          <cell r="E13481">
            <v>0</v>
          </cell>
        </row>
        <row r="13482">
          <cell r="D13482" t="str">
            <v>Yelm0</v>
          </cell>
          <cell r="E13482">
            <v>0</v>
          </cell>
        </row>
        <row r="13483">
          <cell r="D13483" t="str">
            <v>Yelm0</v>
          </cell>
          <cell r="E13483">
            <v>0</v>
          </cell>
        </row>
        <row r="13484">
          <cell r="D13484" t="str">
            <v>Yelm0</v>
          </cell>
          <cell r="E13484">
            <v>0</v>
          </cell>
        </row>
        <row r="13485">
          <cell r="D13485" t="str">
            <v>Yelm0</v>
          </cell>
          <cell r="E13485">
            <v>0</v>
          </cell>
        </row>
        <row r="13486">
          <cell r="D13486" t="str">
            <v>Yelm0</v>
          </cell>
          <cell r="E13486">
            <v>0</v>
          </cell>
        </row>
        <row r="13487">
          <cell r="D13487" t="str">
            <v>Yelm0</v>
          </cell>
          <cell r="E13487">
            <v>0</v>
          </cell>
        </row>
        <row r="13488">
          <cell r="D13488" t="str">
            <v>Yelm0</v>
          </cell>
          <cell r="E13488">
            <v>0</v>
          </cell>
        </row>
        <row r="13489">
          <cell r="D13489" t="str">
            <v>Yelm0</v>
          </cell>
          <cell r="E13489">
            <v>0</v>
          </cell>
        </row>
        <row r="13490">
          <cell r="D13490" t="str">
            <v>Yelm0</v>
          </cell>
          <cell r="E13490">
            <v>0</v>
          </cell>
        </row>
        <row r="13491">
          <cell r="D13491" t="str">
            <v>Yelm0</v>
          </cell>
          <cell r="E13491">
            <v>0</v>
          </cell>
        </row>
        <row r="13492">
          <cell r="D13492" t="str">
            <v>Yelm0</v>
          </cell>
          <cell r="E13492">
            <v>0</v>
          </cell>
        </row>
        <row r="13493">
          <cell r="D13493" t="str">
            <v>Yelm0</v>
          </cell>
          <cell r="E13493">
            <v>0</v>
          </cell>
        </row>
        <row r="13494">
          <cell r="D13494" t="str">
            <v>Yelm0</v>
          </cell>
          <cell r="E13494">
            <v>0</v>
          </cell>
        </row>
        <row r="13495">
          <cell r="D13495" t="str">
            <v>Yelm0</v>
          </cell>
          <cell r="E13495">
            <v>0</v>
          </cell>
        </row>
        <row r="13496">
          <cell r="D13496" t="str">
            <v>Yelm0</v>
          </cell>
          <cell r="E13496">
            <v>0</v>
          </cell>
        </row>
        <row r="13497">
          <cell r="D13497" t="str">
            <v>Yelm0</v>
          </cell>
          <cell r="E13497">
            <v>0</v>
          </cell>
        </row>
        <row r="13498">
          <cell r="D13498" t="str">
            <v>Yelm0</v>
          </cell>
          <cell r="E13498">
            <v>0</v>
          </cell>
        </row>
        <row r="13499">
          <cell r="D13499" t="str">
            <v>Yelm0</v>
          </cell>
          <cell r="E13499">
            <v>0</v>
          </cell>
        </row>
        <row r="13500">
          <cell r="D13500" t="str">
            <v>Yelm0</v>
          </cell>
          <cell r="E13500">
            <v>0</v>
          </cell>
        </row>
        <row r="13501">
          <cell r="D13501" t="str">
            <v>Yelm0</v>
          </cell>
          <cell r="E13501">
            <v>0</v>
          </cell>
        </row>
        <row r="13502">
          <cell r="D13502" t="str">
            <v>Yelm0</v>
          </cell>
          <cell r="E13502">
            <v>0</v>
          </cell>
        </row>
        <row r="13503">
          <cell r="D13503" t="str">
            <v>Yelm0</v>
          </cell>
          <cell r="E13503">
            <v>0</v>
          </cell>
        </row>
        <row r="13504">
          <cell r="D13504" t="str">
            <v>Yelm0</v>
          </cell>
          <cell r="E13504">
            <v>0</v>
          </cell>
        </row>
        <row r="13505">
          <cell r="D13505" t="str">
            <v>Yelm0</v>
          </cell>
          <cell r="E13505">
            <v>0</v>
          </cell>
        </row>
        <row r="13506">
          <cell r="D13506" t="str">
            <v>Yelm0</v>
          </cell>
          <cell r="E13506">
            <v>0</v>
          </cell>
        </row>
        <row r="13507">
          <cell r="D13507" t="str">
            <v>Yelm0</v>
          </cell>
          <cell r="E13507">
            <v>0</v>
          </cell>
        </row>
        <row r="13508">
          <cell r="D13508" t="str">
            <v>Yelm0</v>
          </cell>
          <cell r="E13508">
            <v>0</v>
          </cell>
        </row>
        <row r="13509">
          <cell r="D13509" t="str">
            <v>Yelm0</v>
          </cell>
          <cell r="E13509">
            <v>0</v>
          </cell>
        </row>
        <row r="13510">
          <cell r="D13510" t="str">
            <v>Yelm0</v>
          </cell>
          <cell r="E13510">
            <v>0</v>
          </cell>
        </row>
        <row r="13511">
          <cell r="D13511" t="str">
            <v>Yelm0</v>
          </cell>
          <cell r="E13511">
            <v>0</v>
          </cell>
        </row>
        <row r="13512">
          <cell r="D13512" t="str">
            <v>Yelm0</v>
          </cell>
          <cell r="E13512">
            <v>0</v>
          </cell>
        </row>
        <row r="13513">
          <cell r="D13513" t="str">
            <v>Yelm0</v>
          </cell>
          <cell r="E13513">
            <v>0</v>
          </cell>
        </row>
        <row r="13514">
          <cell r="D13514" t="str">
            <v>Yelm0</v>
          </cell>
          <cell r="E13514">
            <v>0</v>
          </cell>
        </row>
        <row r="13515">
          <cell r="D13515" t="str">
            <v>Yelm0</v>
          </cell>
          <cell r="E13515">
            <v>0</v>
          </cell>
        </row>
        <row r="13516">
          <cell r="D13516" t="str">
            <v>Yelm0</v>
          </cell>
          <cell r="E13516">
            <v>0</v>
          </cell>
        </row>
        <row r="13517">
          <cell r="D13517" t="str">
            <v>Yelm0</v>
          </cell>
          <cell r="E13517">
            <v>0</v>
          </cell>
        </row>
        <row r="13518">
          <cell r="D13518" t="str">
            <v>Yelm0</v>
          </cell>
          <cell r="E13518">
            <v>0</v>
          </cell>
        </row>
        <row r="13519">
          <cell r="D13519" t="str">
            <v>Yelm0</v>
          </cell>
          <cell r="E13519">
            <v>0</v>
          </cell>
        </row>
        <row r="13520">
          <cell r="D13520" t="str">
            <v>Yelm0</v>
          </cell>
          <cell r="E13520">
            <v>0</v>
          </cell>
        </row>
        <row r="13521">
          <cell r="D13521" t="str">
            <v>Yelm0</v>
          </cell>
          <cell r="E13521">
            <v>0</v>
          </cell>
        </row>
        <row r="13522">
          <cell r="D13522" t="str">
            <v>Yelm0</v>
          </cell>
          <cell r="E13522">
            <v>0</v>
          </cell>
        </row>
        <row r="13523">
          <cell r="D13523" t="str">
            <v>Yelm0</v>
          </cell>
          <cell r="E13523">
            <v>0</v>
          </cell>
        </row>
        <row r="13524">
          <cell r="D13524" t="str">
            <v>Yelm0</v>
          </cell>
          <cell r="E13524">
            <v>0</v>
          </cell>
        </row>
        <row r="13525">
          <cell r="D13525" t="str">
            <v>Yelm0</v>
          </cell>
          <cell r="E13525">
            <v>0</v>
          </cell>
        </row>
        <row r="13526">
          <cell r="D13526" t="str">
            <v>Yelm0</v>
          </cell>
          <cell r="E13526">
            <v>0</v>
          </cell>
        </row>
        <row r="13527">
          <cell r="D13527" t="str">
            <v>Yelm0</v>
          </cell>
          <cell r="E13527">
            <v>0</v>
          </cell>
        </row>
        <row r="13528">
          <cell r="D13528" t="str">
            <v>Yelm0</v>
          </cell>
          <cell r="E13528">
            <v>0</v>
          </cell>
        </row>
        <row r="13529">
          <cell r="D13529" t="str">
            <v>Yelm0</v>
          </cell>
          <cell r="E13529">
            <v>0</v>
          </cell>
        </row>
        <row r="13530">
          <cell r="D13530" t="str">
            <v>Yelm0</v>
          </cell>
          <cell r="E13530">
            <v>0</v>
          </cell>
        </row>
        <row r="13531">
          <cell r="D13531" t="str">
            <v>Yelm0</v>
          </cell>
          <cell r="E13531">
            <v>0</v>
          </cell>
        </row>
        <row r="13532">
          <cell r="D13532" t="str">
            <v>Yelm0</v>
          </cell>
          <cell r="E13532">
            <v>0</v>
          </cell>
        </row>
        <row r="13533">
          <cell r="D13533" t="str">
            <v>Yelm0</v>
          </cell>
          <cell r="E13533">
            <v>0</v>
          </cell>
        </row>
        <row r="13534">
          <cell r="D13534" t="str">
            <v>Yelm0</v>
          </cell>
          <cell r="E13534">
            <v>0</v>
          </cell>
        </row>
        <row r="13535">
          <cell r="D13535" t="str">
            <v>Yelm0</v>
          </cell>
          <cell r="E13535">
            <v>0</v>
          </cell>
        </row>
        <row r="13536">
          <cell r="D13536" t="str">
            <v>Yelm0</v>
          </cell>
          <cell r="E13536">
            <v>0</v>
          </cell>
        </row>
        <row r="13537">
          <cell r="D13537" t="str">
            <v>Yelm0</v>
          </cell>
          <cell r="E13537">
            <v>0</v>
          </cell>
        </row>
        <row r="13538">
          <cell r="D13538" t="str">
            <v>Yelm0</v>
          </cell>
          <cell r="E13538">
            <v>0</v>
          </cell>
        </row>
        <row r="13539">
          <cell r="D13539" t="str">
            <v>Yelm0</v>
          </cell>
          <cell r="E13539">
            <v>0</v>
          </cell>
        </row>
        <row r="13540">
          <cell r="D13540" t="str">
            <v>Yelm0</v>
          </cell>
          <cell r="E13540">
            <v>0</v>
          </cell>
        </row>
        <row r="13541">
          <cell r="D13541" t="str">
            <v>Yelm0</v>
          </cell>
          <cell r="E13541">
            <v>0</v>
          </cell>
        </row>
        <row r="13542">
          <cell r="D13542" t="str">
            <v>Yelm0</v>
          </cell>
          <cell r="E13542">
            <v>0</v>
          </cell>
        </row>
        <row r="13543">
          <cell r="D13543" t="str">
            <v>Yelm0</v>
          </cell>
          <cell r="E13543">
            <v>0</v>
          </cell>
        </row>
        <row r="13544">
          <cell r="D13544" t="str">
            <v>Yelm0</v>
          </cell>
          <cell r="E13544">
            <v>0</v>
          </cell>
        </row>
        <row r="13545">
          <cell r="D13545" t="str">
            <v>Yelm0</v>
          </cell>
          <cell r="E13545">
            <v>0</v>
          </cell>
        </row>
        <row r="13546">
          <cell r="D13546" t="str">
            <v>Yelm0</v>
          </cell>
          <cell r="E13546">
            <v>0</v>
          </cell>
        </row>
        <row r="13547">
          <cell r="D13547" t="str">
            <v>Yelm0</v>
          </cell>
          <cell r="E13547">
            <v>0</v>
          </cell>
        </row>
        <row r="13548">
          <cell r="D13548" t="str">
            <v>Yelm0</v>
          </cell>
          <cell r="E13548">
            <v>0</v>
          </cell>
        </row>
        <row r="13549">
          <cell r="D13549" t="str">
            <v>Yelm0</v>
          </cell>
          <cell r="E13549">
            <v>0</v>
          </cell>
        </row>
        <row r="13550">
          <cell r="D13550" t="str">
            <v>Yelm0</v>
          </cell>
          <cell r="E13550">
            <v>0</v>
          </cell>
        </row>
        <row r="13551">
          <cell r="D13551" t="str">
            <v>Yelm0</v>
          </cell>
          <cell r="E13551">
            <v>0</v>
          </cell>
        </row>
        <row r="13552">
          <cell r="D13552" t="str">
            <v>Yelm0</v>
          </cell>
          <cell r="E13552">
            <v>0</v>
          </cell>
        </row>
        <row r="13553">
          <cell r="D13553" t="str">
            <v>Yelm0</v>
          </cell>
          <cell r="E13553">
            <v>0</v>
          </cell>
        </row>
        <row r="13554">
          <cell r="D13554" t="str">
            <v>Yelm0</v>
          </cell>
          <cell r="E13554">
            <v>0</v>
          </cell>
        </row>
        <row r="13555">
          <cell r="D13555" t="str">
            <v>Yelm0</v>
          </cell>
          <cell r="E13555">
            <v>0</v>
          </cell>
        </row>
        <row r="13556">
          <cell r="D13556" t="str">
            <v>Yelm0</v>
          </cell>
          <cell r="E13556">
            <v>0</v>
          </cell>
        </row>
        <row r="13557">
          <cell r="D13557" t="str">
            <v>Yelm0</v>
          </cell>
          <cell r="E13557">
            <v>0</v>
          </cell>
        </row>
        <row r="13558">
          <cell r="D13558" t="str">
            <v>Yelm0</v>
          </cell>
          <cell r="E13558">
            <v>0</v>
          </cell>
        </row>
        <row r="13559">
          <cell r="D13559" t="str">
            <v>Yelm0</v>
          </cell>
          <cell r="E13559">
            <v>0</v>
          </cell>
        </row>
        <row r="13560">
          <cell r="D13560" t="str">
            <v>Yelm0</v>
          </cell>
          <cell r="E13560">
            <v>0</v>
          </cell>
        </row>
        <row r="13561">
          <cell r="D13561" t="str">
            <v>Yelm0</v>
          </cell>
          <cell r="E13561">
            <v>0</v>
          </cell>
        </row>
        <row r="13562">
          <cell r="D13562" t="str">
            <v>Yelm0</v>
          </cell>
          <cell r="E13562">
            <v>0</v>
          </cell>
        </row>
        <row r="13563">
          <cell r="D13563" t="str">
            <v>Yelm0</v>
          </cell>
          <cell r="E13563">
            <v>0</v>
          </cell>
        </row>
        <row r="13564">
          <cell r="D13564" t="str">
            <v>Yelm0</v>
          </cell>
          <cell r="E13564">
            <v>0</v>
          </cell>
        </row>
        <row r="13565">
          <cell r="D13565" t="str">
            <v>Yelm0</v>
          </cell>
          <cell r="E13565">
            <v>0</v>
          </cell>
        </row>
        <row r="13566">
          <cell r="D13566" t="str">
            <v>Yelm0</v>
          </cell>
          <cell r="E13566">
            <v>0</v>
          </cell>
        </row>
        <row r="13567">
          <cell r="D13567" t="str">
            <v>Yelm0</v>
          </cell>
          <cell r="E13567">
            <v>0</v>
          </cell>
        </row>
        <row r="13568">
          <cell r="D13568" t="str">
            <v>Yelm0</v>
          </cell>
          <cell r="E13568">
            <v>0</v>
          </cell>
        </row>
        <row r="13569">
          <cell r="D13569" t="str">
            <v>Yelm0</v>
          </cell>
          <cell r="E13569">
            <v>0</v>
          </cell>
        </row>
        <row r="13570">
          <cell r="D13570" t="str">
            <v>Yelm0</v>
          </cell>
          <cell r="E13570">
            <v>0</v>
          </cell>
        </row>
        <row r="13571">
          <cell r="D13571" t="str">
            <v>Yelm0</v>
          </cell>
          <cell r="E13571">
            <v>0</v>
          </cell>
        </row>
        <row r="13572">
          <cell r="D13572" t="str">
            <v>Yelm0</v>
          </cell>
          <cell r="E13572">
            <v>0</v>
          </cell>
        </row>
        <row r="13573">
          <cell r="D13573" t="str">
            <v>Yelm0</v>
          </cell>
          <cell r="E13573">
            <v>0</v>
          </cell>
        </row>
        <row r="13574">
          <cell r="D13574" t="str">
            <v>Yelm0</v>
          </cell>
          <cell r="E13574">
            <v>0</v>
          </cell>
        </row>
        <row r="13575">
          <cell r="D13575" t="str">
            <v>Yelm0</v>
          </cell>
          <cell r="E13575">
            <v>0</v>
          </cell>
        </row>
        <row r="13576">
          <cell r="D13576" t="str">
            <v>Yelm0</v>
          </cell>
          <cell r="E13576">
            <v>0</v>
          </cell>
        </row>
        <row r="13577">
          <cell r="D13577" t="str">
            <v>Yelm0</v>
          </cell>
          <cell r="E13577">
            <v>0</v>
          </cell>
        </row>
        <row r="13578">
          <cell r="D13578" t="str">
            <v>Yelm0</v>
          </cell>
          <cell r="E13578">
            <v>0</v>
          </cell>
        </row>
        <row r="13579">
          <cell r="D13579" t="str">
            <v>Yelm0</v>
          </cell>
          <cell r="E13579">
            <v>0</v>
          </cell>
        </row>
        <row r="13580">
          <cell r="D13580" t="str">
            <v>Yelm0</v>
          </cell>
          <cell r="E13580">
            <v>0</v>
          </cell>
        </row>
        <row r="13581">
          <cell r="D13581" t="str">
            <v>Yelm0</v>
          </cell>
          <cell r="E13581">
            <v>0</v>
          </cell>
        </row>
        <row r="13582">
          <cell r="D13582" t="str">
            <v>Yelm0</v>
          </cell>
          <cell r="E13582">
            <v>0</v>
          </cell>
        </row>
        <row r="13583">
          <cell r="D13583" t="str">
            <v>Yelm0</v>
          </cell>
          <cell r="E13583">
            <v>0</v>
          </cell>
        </row>
        <row r="13584">
          <cell r="D13584" t="str">
            <v>Yelm0</v>
          </cell>
          <cell r="E13584">
            <v>0</v>
          </cell>
        </row>
        <row r="13585">
          <cell r="D13585" t="str">
            <v>Yelm0</v>
          </cell>
          <cell r="E13585">
            <v>0</v>
          </cell>
        </row>
        <row r="13586">
          <cell r="D13586" t="str">
            <v>Yelm0</v>
          </cell>
          <cell r="E13586">
            <v>0</v>
          </cell>
        </row>
        <row r="13587">
          <cell r="D13587" t="str">
            <v>Yelm0</v>
          </cell>
          <cell r="E13587">
            <v>0</v>
          </cell>
        </row>
        <row r="13588">
          <cell r="D13588" t="str">
            <v>Yelm0</v>
          </cell>
          <cell r="E13588">
            <v>0</v>
          </cell>
        </row>
        <row r="13589">
          <cell r="D13589" t="str">
            <v>Yelm0</v>
          </cell>
          <cell r="E13589">
            <v>0</v>
          </cell>
        </row>
        <row r="13590">
          <cell r="D13590" t="str">
            <v>Yelm0</v>
          </cell>
          <cell r="E13590">
            <v>0</v>
          </cell>
        </row>
        <row r="13591">
          <cell r="D13591" t="str">
            <v>Yelm0</v>
          </cell>
          <cell r="E13591">
            <v>0</v>
          </cell>
        </row>
        <row r="13592">
          <cell r="D13592" t="str">
            <v>Yelm0</v>
          </cell>
          <cell r="E13592">
            <v>0</v>
          </cell>
        </row>
        <row r="13593">
          <cell r="D13593" t="str">
            <v>Yelm0</v>
          </cell>
          <cell r="E13593">
            <v>0</v>
          </cell>
        </row>
        <row r="13594">
          <cell r="D13594" t="str">
            <v>Yelm0</v>
          </cell>
          <cell r="E13594">
            <v>0</v>
          </cell>
        </row>
        <row r="13595">
          <cell r="D13595" t="str">
            <v>Yelm0</v>
          </cell>
          <cell r="E13595">
            <v>0</v>
          </cell>
        </row>
        <row r="13596">
          <cell r="D13596" t="str">
            <v>Yelm0</v>
          </cell>
          <cell r="E13596">
            <v>0</v>
          </cell>
        </row>
        <row r="13597">
          <cell r="D13597" t="str">
            <v>Yelm0</v>
          </cell>
          <cell r="E13597">
            <v>0</v>
          </cell>
        </row>
        <row r="13598">
          <cell r="D13598" t="str">
            <v>Yelm0</v>
          </cell>
          <cell r="E13598">
            <v>0</v>
          </cell>
        </row>
        <row r="13599">
          <cell r="D13599" t="str">
            <v>Yelm0</v>
          </cell>
          <cell r="E13599">
            <v>0</v>
          </cell>
        </row>
        <row r="13600">
          <cell r="D13600" t="str">
            <v>Yelm0</v>
          </cell>
          <cell r="E13600">
            <v>0</v>
          </cell>
        </row>
        <row r="13601">
          <cell r="D13601" t="str">
            <v>Yelm0</v>
          </cell>
          <cell r="E13601">
            <v>0</v>
          </cell>
        </row>
        <row r="13602">
          <cell r="D13602" t="str">
            <v>Yelm0</v>
          </cell>
          <cell r="E13602">
            <v>0</v>
          </cell>
        </row>
        <row r="13603">
          <cell r="D13603" t="str">
            <v>Yelm0</v>
          </cell>
          <cell r="E13603">
            <v>0</v>
          </cell>
        </row>
        <row r="13604">
          <cell r="D13604" t="str">
            <v>Yelm0</v>
          </cell>
          <cell r="E13604">
            <v>0</v>
          </cell>
        </row>
        <row r="13605">
          <cell r="D13605" t="str">
            <v>Yelm0</v>
          </cell>
          <cell r="E13605">
            <v>0</v>
          </cell>
        </row>
        <row r="13606">
          <cell r="D13606" t="str">
            <v>Yelm0</v>
          </cell>
          <cell r="E13606">
            <v>0</v>
          </cell>
        </row>
        <row r="13607">
          <cell r="D13607" t="str">
            <v>Yelm0</v>
          </cell>
          <cell r="E13607">
            <v>0</v>
          </cell>
        </row>
        <row r="13608">
          <cell r="D13608" t="str">
            <v>Yelm0</v>
          </cell>
          <cell r="E13608">
            <v>0</v>
          </cell>
        </row>
        <row r="13609">
          <cell r="D13609" t="str">
            <v>Yelm0</v>
          </cell>
          <cell r="E13609">
            <v>0</v>
          </cell>
        </row>
        <row r="13610">
          <cell r="D13610" t="str">
            <v>Yelm0</v>
          </cell>
          <cell r="E13610">
            <v>0</v>
          </cell>
        </row>
        <row r="13611">
          <cell r="D13611" t="str">
            <v>Yelm0</v>
          </cell>
          <cell r="E13611">
            <v>0</v>
          </cell>
        </row>
        <row r="13612">
          <cell r="D13612" t="str">
            <v>Yelm0</v>
          </cell>
          <cell r="E13612">
            <v>0</v>
          </cell>
        </row>
        <row r="13613">
          <cell r="D13613" t="str">
            <v>Yelm0</v>
          </cell>
          <cell r="E13613">
            <v>0</v>
          </cell>
        </row>
        <row r="13614">
          <cell r="D13614" t="str">
            <v>Yelm0</v>
          </cell>
          <cell r="E13614">
            <v>0</v>
          </cell>
        </row>
        <row r="13615">
          <cell r="D13615" t="str">
            <v>Yelm0</v>
          </cell>
          <cell r="E13615">
            <v>0</v>
          </cell>
        </row>
        <row r="13616">
          <cell r="D13616" t="str">
            <v>Yelm0</v>
          </cell>
          <cell r="E13616">
            <v>0</v>
          </cell>
        </row>
        <row r="13617">
          <cell r="D13617" t="str">
            <v>Yelm0</v>
          </cell>
          <cell r="E13617">
            <v>0</v>
          </cell>
        </row>
        <row r="13618">
          <cell r="D13618" t="str">
            <v>Yelm0</v>
          </cell>
          <cell r="E13618">
            <v>0</v>
          </cell>
        </row>
        <row r="13619">
          <cell r="D13619" t="str">
            <v>Yelm0</v>
          </cell>
          <cell r="E13619">
            <v>0</v>
          </cell>
        </row>
        <row r="13620">
          <cell r="D13620" t="str">
            <v>Yelm0</v>
          </cell>
          <cell r="E13620">
            <v>0</v>
          </cell>
        </row>
        <row r="13621">
          <cell r="D13621" t="str">
            <v>Yelm0</v>
          </cell>
          <cell r="E13621">
            <v>0</v>
          </cell>
        </row>
        <row r="13622">
          <cell r="D13622" t="str">
            <v>Yelm0</v>
          </cell>
          <cell r="E13622">
            <v>0</v>
          </cell>
        </row>
        <row r="13623">
          <cell r="D13623" t="str">
            <v>Yelm0</v>
          </cell>
          <cell r="E13623">
            <v>0</v>
          </cell>
        </row>
        <row r="13624">
          <cell r="D13624" t="str">
            <v>Yelm0</v>
          </cell>
          <cell r="E13624">
            <v>0</v>
          </cell>
        </row>
        <row r="13625">
          <cell r="D13625" t="str">
            <v>Yelm0</v>
          </cell>
          <cell r="E13625">
            <v>0</v>
          </cell>
        </row>
        <row r="13626">
          <cell r="D13626" t="str">
            <v>Yelm0</v>
          </cell>
          <cell r="E13626">
            <v>0</v>
          </cell>
        </row>
        <row r="13627">
          <cell r="D13627" t="str">
            <v>Yelm0</v>
          </cell>
          <cell r="E13627">
            <v>0</v>
          </cell>
        </row>
        <row r="13628">
          <cell r="D13628" t="str">
            <v>Yelm0</v>
          </cell>
          <cell r="E13628">
            <v>0</v>
          </cell>
        </row>
        <row r="13629">
          <cell r="D13629" t="str">
            <v>Yelm0</v>
          </cell>
          <cell r="E13629">
            <v>0</v>
          </cell>
        </row>
        <row r="13630">
          <cell r="D13630" t="str">
            <v>Yelm0</v>
          </cell>
          <cell r="E13630">
            <v>0</v>
          </cell>
        </row>
        <row r="13631">
          <cell r="D13631" t="str">
            <v>Yelm0</v>
          </cell>
          <cell r="E13631">
            <v>0</v>
          </cell>
        </row>
        <row r="13632">
          <cell r="D13632" t="str">
            <v>Yelm0</v>
          </cell>
          <cell r="E13632">
            <v>0</v>
          </cell>
        </row>
        <row r="13633">
          <cell r="D13633" t="str">
            <v>Yelm0</v>
          </cell>
          <cell r="E13633">
            <v>0</v>
          </cell>
        </row>
        <row r="13634">
          <cell r="D13634" t="str">
            <v>Yelm0</v>
          </cell>
          <cell r="E13634">
            <v>0</v>
          </cell>
        </row>
        <row r="13635">
          <cell r="D13635" t="str">
            <v>Yelm0</v>
          </cell>
          <cell r="E13635">
            <v>0</v>
          </cell>
        </row>
        <row r="13636">
          <cell r="D13636" t="str">
            <v>Yelm0</v>
          </cell>
          <cell r="E13636">
            <v>0</v>
          </cell>
        </row>
        <row r="13637">
          <cell r="D13637" t="str">
            <v>Yelm0</v>
          </cell>
          <cell r="E13637">
            <v>0</v>
          </cell>
        </row>
        <row r="13638">
          <cell r="D13638" t="str">
            <v>Yelm0</v>
          </cell>
          <cell r="E13638">
            <v>0</v>
          </cell>
        </row>
        <row r="13639">
          <cell r="D13639" t="str">
            <v>Yelm0</v>
          </cell>
          <cell r="E13639">
            <v>0</v>
          </cell>
        </row>
        <row r="13640">
          <cell r="D13640" t="str">
            <v>Yelm0</v>
          </cell>
          <cell r="E13640">
            <v>0</v>
          </cell>
        </row>
        <row r="13641">
          <cell r="D13641" t="str">
            <v>Yelm0</v>
          </cell>
          <cell r="E13641">
            <v>0</v>
          </cell>
        </row>
        <row r="13642">
          <cell r="D13642" t="str">
            <v>Yelm0</v>
          </cell>
          <cell r="E13642">
            <v>0</v>
          </cell>
        </row>
        <row r="13643">
          <cell r="D13643" t="str">
            <v>Yelm0</v>
          </cell>
          <cell r="E13643">
            <v>0</v>
          </cell>
        </row>
        <row r="13644">
          <cell r="D13644" t="str">
            <v>Yelm0</v>
          </cell>
          <cell r="E13644">
            <v>0</v>
          </cell>
        </row>
        <row r="13645">
          <cell r="D13645" t="str">
            <v>Yelm0</v>
          </cell>
          <cell r="E13645">
            <v>0</v>
          </cell>
        </row>
        <row r="13646">
          <cell r="D13646" t="str">
            <v>Yelm0</v>
          </cell>
          <cell r="E13646">
            <v>0</v>
          </cell>
        </row>
        <row r="13647">
          <cell r="D13647" t="str">
            <v>Yelm0</v>
          </cell>
          <cell r="E13647">
            <v>0</v>
          </cell>
        </row>
        <row r="13648">
          <cell r="D13648" t="str">
            <v>Yelm0</v>
          </cell>
          <cell r="E13648">
            <v>0</v>
          </cell>
        </row>
        <row r="13649">
          <cell r="D13649" t="str">
            <v>Yelm0</v>
          </cell>
          <cell r="E13649">
            <v>0</v>
          </cell>
        </row>
        <row r="13650">
          <cell r="D13650" t="str">
            <v>Yelm0</v>
          </cell>
          <cell r="E13650">
            <v>0</v>
          </cell>
        </row>
        <row r="13651">
          <cell r="D13651" t="str">
            <v>Yelm0</v>
          </cell>
          <cell r="E13651">
            <v>0</v>
          </cell>
        </row>
        <row r="13652">
          <cell r="D13652" t="str">
            <v>Yelm0</v>
          </cell>
          <cell r="E13652">
            <v>0</v>
          </cell>
        </row>
        <row r="13653">
          <cell r="D13653" t="str">
            <v>Yelm0</v>
          </cell>
          <cell r="E13653">
            <v>0</v>
          </cell>
        </row>
        <row r="13654">
          <cell r="D13654" t="str">
            <v>Yelm0</v>
          </cell>
          <cell r="E13654">
            <v>0</v>
          </cell>
        </row>
        <row r="13655">
          <cell r="D13655" t="str">
            <v>Yelm0</v>
          </cell>
          <cell r="E13655">
            <v>0</v>
          </cell>
        </row>
        <row r="13656">
          <cell r="D13656" t="str">
            <v>Yelm0</v>
          </cell>
          <cell r="E13656">
            <v>0</v>
          </cell>
        </row>
        <row r="13657">
          <cell r="D13657" t="str">
            <v>Yelm0</v>
          </cell>
          <cell r="E13657">
            <v>0</v>
          </cell>
        </row>
        <row r="13658">
          <cell r="D13658" t="str">
            <v>Yelm0</v>
          </cell>
          <cell r="E13658">
            <v>0</v>
          </cell>
        </row>
        <row r="13659">
          <cell r="D13659" t="str">
            <v>Yelm0</v>
          </cell>
          <cell r="E13659">
            <v>0</v>
          </cell>
        </row>
        <row r="13660">
          <cell r="D13660" t="str">
            <v>Yelm0</v>
          </cell>
          <cell r="E13660">
            <v>0</v>
          </cell>
        </row>
        <row r="13661">
          <cell r="D13661" t="str">
            <v>Yelm0</v>
          </cell>
          <cell r="E13661">
            <v>0</v>
          </cell>
        </row>
        <row r="13662">
          <cell r="D13662" t="str">
            <v>Yelm0</v>
          </cell>
          <cell r="E13662">
            <v>0</v>
          </cell>
        </row>
        <row r="13663">
          <cell r="D13663" t="str">
            <v>Yelm0</v>
          </cell>
          <cell r="E13663">
            <v>0</v>
          </cell>
        </row>
        <row r="13664">
          <cell r="D13664" t="str">
            <v>Yelm0</v>
          </cell>
          <cell r="E13664">
            <v>0</v>
          </cell>
        </row>
        <row r="13665">
          <cell r="D13665" t="str">
            <v>Yelm0</v>
          </cell>
          <cell r="E13665">
            <v>0</v>
          </cell>
        </row>
        <row r="13666">
          <cell r="D13666" t="str">
            <v>Yelm0</v>
          </cell>
          <cell r="E13666">
            <v>0</v>
          </cell>
        </row>
        <row r="13667">
          <cell r="D13667" t="str">
            <v>Yelm0</v>
          </cell>
          <cell r="E13667">
            <v>0</v>
          </cell>
        </row>
        <row r="13668">
          <cell r="D13668" t="str">
            <v>Yelm0</v>
          </cell>
          <cell r="E13668">
            <v>0</v>
          </cell>
        </row>
        <row r="13669">
          <cell r="D13669" t="str">
            <v>Yelm0</v>
          </cell>
          <cell r="E13669">
            <v>0</v>
          </cell>
        </row>
        <row r="13670">
          <cell r="D13670" t="str">
            <v>Yelm0</v>
          </cell>
          <cell r="E13670">
            <v>0</v>
          </cell>
        </row>
        <row r="13671">
          <cell r="D13671" t="str">
            <v>Yelm0</v>
          </cell>
          <cell r="E13671">
            <v>0</v>
          </cell>
        </row>
        <row r="13672">
          <cell r="D13672" t="str">
            <v>Yelm0</v>
          </cell>
          <cell r="E13672">
            <v>0</v>
          </cell>
        </row>
        <row r="13673">
          <cell r="D13673" t="str">
            <v>Yelm0</v>
          </cell>
          <cell r="E13673">
            <v>0</v>
          </cell>
        </row>
        <row r="13674">
          <cell r="D13674" t="str">
            <v>Yelm0</v>
          </cell>
          <cell r="E13674">
            <v>0</v>
          </cell>
        </row>
        <row r="13675">
          <cell r="D13675" t="str">
            <v>Yelm0</v>
          </cell>
          <cell r="E13675">
            <v>0</v>
          </cell>
        </row>
        <row r="13676">
          <cell r="D13676" t="str">
            <v>Yelm0</v>
          </cell>
          <cell r="E13676">
            <v>0</v>
          </cell>
        </row>
        <row r="13677">
          <cell r="D13677" t="str">
            <v>Yelm0</v>
          </cell>
          <cell r="E13677">
            <v>0</v>
          </cell>
        </row>
        <row r="13678">
          <cell r="D13678" t="str">
            <v>Yelm0</v>
          </cell>
          <cell r="E13678">
            <v>0</v>
          </cell>
        </row>
        <row r="13679">
          <cell r="D13679" t="str">
            <v>Yelm0</v>
          </cell>
          <cell r="E13679">
            <v>0</v>
          </cell>
        </row>
        <row r="13680">
          <cell r="D13680" t="str">
            <v>Yelm0</v>
          </cell>
          <cell r="E13680">
            <v>0</v>
          </cell>
        </row>
        <row r="13681">
          <cell r="D13681" t="str">
            <v>Yelm0</v>
          </cell>
          <cell r="E13681">
            <v>0</v>
          </cell>
        </row>
        <row r="13682">
          <cell r="D13682" t="str">
            <v>Yelm0</v>
          </cell>
          <cell r="E13682">
            <v>0</v>
          </cell>
        </row>
        <row r="13683">
          <cell r="D13683" t="str">
            <v>Yelm0</v>
          </cell>
          <cell r="E13683">
            <v>0</v>
          </cell>
        </row>
        <row r="13684">
          <cell r="D13684" t="str">
            <v>Yelm0</v>
          </cell>
          <cell r="E13684">
            <v>0</v>
          </cell>
        </row>
        <row r="13685">
          <cell r="D13685" t="str">
            <v>Yelm0</v>
          </cell>
          <cell r="E13685">
            <v>0</v>
          </cell>
        </row>
        <row r="13686">
          <cell r="D13686" t="str">
            <v>Yelm0</v>
          </cell>
          <cell r="E13686">
            <v>0</v>
          </cell>
        </row>
        <row r="13687">
          <cell r="D13687" t="str">
            <v>Yelm0</v>
          </cell>
          <cell r="E13687">
            <v>0</v>
          </cell>
        </row>
        <row r="13688">
          <cell r="D13688" t="str">
            <v>Yelm0</v>
          </cell>
          <cell r="E13688">
            <v>0</v>
          </cell>
        </row>
        <row r="13689">
          <cell r="D13689" t="str">
            <v>Yelm0</v>
          </cell>
          <cell r="E13689">
            <v>0</v>
          </cell>
        </row>
        <row r="13690">
          <cell r="D13690" t="str">
            <v>Yelm0</v>
          </cell>
          <cell r="E13690">
            <v>0</v>
          </cell>
        </row>
        <row r="13691">
          <cell r="D13691" t="str">
            <v>Yelm0</v>
          </cell>
          <cell r="E13691">
            <v>0</v>
          </cell>
        </row>
        <row r="13692">
          <cell r="D13692" t="str">
            <v>Yelm0</v>
          </cell>
          <cell r="E13692">
            <v>0</v>
          </cell>
        </row>
        <row r="13693">
          <cell r="D13693" t="str">
            <v>Yelm0</v>
          </cell>
          <cell r="E13693">
            <v>0</v>
          </cell>
        </row>
        <row r="13694">
          <cell r="D13694" t="str">
            <v>Yelm0</v>
          </cell>
          <cell r="E13694">
            <v>0</v>
          </cell>
        </row>
        <row r="13695">
          <cell r="D13695" t="str">
            <v>Yelm0</v>
          </cell>
          <cell r="E13695">
            <v>0</v>
          </cell>
        </row>
        <row r="13696">
          <cell r="D13696" t="str">
            <v>Yelm0</v>
          </cell>
          <cell r="E13696">
            <v>0</v>
          </cell>
        </row>
        <row r="13697">
          <cell r="D13697" t="str">
            <v>Yelm0</v>
          </cell>
          <cell r="E13697">
            <v>0</v>
          </cell>
        </row>
        <row r="13698">
          <cell r="D13698" t="str">
            <v>Yelm0</v>
          </cell>
          <cell r="E13698">
            <v>0</v>
          </cell>
        </row>
        <row r="13699">
          <cell r="D13699" t="str">
            <v>Yelm0</v>
          </cell>
          <cell r="E13699">
            <v>0</v>
          </cell>
        </row>
        <row r="13700">
          <cell r="D13700" t="str">
            <v>Yelm0</v>
          </cell>
          <cell r="E13700">
            <v>0</v>
          </cell>
        </row>
        <row r="13701">
          <cell r="D13701" t="str">
            <v>Yelm0</v>
          </cell>
          <cell r="E13701">
            <v>0</v>
          </cell>
        </row>
        <row r="13702">
          <cell r="D13702" t="str">
            <v>Yelm0</v>
          </cell>
          <cell r="E13702">
            <v>0</v>
          </cell>
        </row>
        <row r="13703">
          <cell r="D13703" t="str">
            <v>Yelm0</v>
          </cell>
          <cell r="E13703">
            <v>0</v>
          </cell>
        </row>
        <row r="13704">
          <cell r="D13704" t="str">
            <v>Yelm0</v>
          </cell>
          <cell r="E13704">
            <v>0</v>
          </cell>
        </row>
        <row r="13705">
          <cell r="D13705" t="str">
            <v>Yelm0</v>
          </cell>
          <cell r="E13705">
            <v>0</v>
          </cell>
        </row>
        <row r="13706">
          <cell r="D13706" t="str">
            <v>Yelm0</v>
          </cell>
          <cell r="E13706">
            <v>0</v>
          </cell>
        </row>
        <row r="13707">
          <cell r="D13707" t="str">
            <v>Yelm0</v>
          </cell>
          <cell r="E13707">
            <v>0</v>
          </cell>
        </row>
        <row r="13708">
          <cell r="D13708" t="str">
            <v>Yelm0</v>
          </cell>
          <cell r="E13708">
            <v>0</v>
          </cell>
        </row>
        <row r="13709">
          <cell r="D13709" t="str">
            <v>Yelm0</v>
          </cell>
          <cell r="E13709">
            <v>0</v>
          </cell>
        </row>
        <row r="13710">
          <cell r="D13710" t="str">
            <v>Yelm0</v>
          </cell>
          <cell r="E13710">
            <v>0</v>
          </cell>
        </row>
        <row r="13711">
          <cell r="D13711" t="str">
            <v>Yelm0</v>
          </cell>
          <cell r="E13711">
            <v>0</v>
          </cell>
        </row>
        <row r="13712">
          <cell r="D13712" t="str">
            <v>Yelm0</v>
          </cell>
          <cell r="E13712">
            <v>0</v>
          </cell>
        </row>
        <row r="13713">
          <cell r="D13713" t="str">
            <v>Yelm0</v>
          </cell>
          <cell r="E13713">
            <v>0</v>
          </cell>
        </row>
        <row r="13714">
          <cell r="D13714" t="str">
            <v>Yelm0</v>
          </cell>
          <cell r="E13714">
            <v>0</v>
          </cell>
        </row>
        <row r="13715">
          <cell r="D13715" t="str">
            <v>Yelm0</v>
          </cell>
          <cell r="E13715">
            <v>0</v>
          </cell>
        </row>
        <row r="13716">
          <cell r="D13716" t="str">
            <v>Yelm0</v>
          </cell>
          <cell r="E13716">
            <v>0</v>
          </cell>
        </row>
        <row r="13717">
          <cell r="D13717" t="str">
            <v>Yelm0</v>
          </cell>
          <cell r="E13717">
            <v>0</v>
          </cell>
        </row>
        <row r="13718">
          <cell r="D13718" t="str">
            <v>Yelm0</v>
          </cell>
          <cell r="E13718">
            <v>0</v>
          </cell>
        </row>
        <row r="13719">
          <cell r="D13719" t="str">
            <v>Yelm0</v>
          </cell>
          <cell r="E13719">
            <v>0</v>
          </cell>
        </row>
        <row r="13720">
          <cell r="D13720" t="str">
            <v>Yelm0</v>
          </cell>
          <cell r="E13720">
            <v>0</v>
          </cell>
        </row>
        <row r="13721">
          <cell r="D13721" t="str">
            <v>Yelm0</v>
          </cell>
          <cell r="E13721">
            <v>0</v>
          </cell>
        </row>
        <row r="13722">
          <cell r="D13722" t="str">
            <v>Yelm0</v>
          </cell>
          <cell r="E13722">
            <v>0</v>
          </cell>
        </row>
        <row r="13723">
          <cell r="D13723" t="str">
            <v>Yelm0</v>
          </cell>
          <cell r="E13723">
            <v>0</v>
          </cell>
        </row>
        <row r="13724">
          <cell r="D13724" t="str">
            <v>Yelm0</v>
          </cell>
          <cell r="E13724">
            <v>0</v>
          </cell>
        </row>
        <row r="13725">
          <cell r="D13725" t="str">
            <v>Yelm0</v>
          </cell>
          <cell r="E13725">
            <v>0</v>
          </cell>
        </row>
        <row r="13726">
          <cell r="D13726" t="str">
            <v>Yelm0</v>
          </cell>
          <cell r="E13726">
            <v>0</v>
          </cell>
        </row>
        <row r="13727">
          <cell r="D13727" t="str">
            <v>Yelm0</v>
          </cell>
          <cell r="E13727">
            <v>0</v>
          </cell>
        </row>
        <row r="13728">
          <cell r="D13728" t="str">
            <v>Yelm0</v>
          </cell>
          <cell r="E13728">
            <v>0</v>
          </cell>
        </row>
        <row r="13729">
          <cell r="D13729" t="str">
            <v>Yelm0</v>
          </cell>
          <cell r="E13729">
            <v>0</v>
          </cell>
        </row>
        <row r="13730">
          <cell r="D13730" t="str">
            <v>Yelm0</v>
          </cell>
          <cell r="E13730">
            <v>0</v>
          </cell>
        </row>
        <row r="13731">
          <cell r="D13731" t="str">
            <v>Yelm0</v>
          </cell>
          <cell r="E13731">
            <v>0</v>
          </cell>
        </row>
        <row r="13732">
          <cell r="D13732" t="str">
            <v>Yelm0</v>
          </cell>
          <cell r="E13732">
            <v>0</v>
          </cell>
        </row>
        <row r="13733">
          <cell r="D13733" t="str">
            <v>Yelm0</v>
          </cell>
          <cell r="E13733">
            <v>0</v>
          </cell>
        </row>
        <row r="13734">
          <cell r="D13734" t="str">
            <v>Yelm0</v>
          </cell>
          <cell r="E13734">
            <v>0</v>
          </cell>
        </row>
        <row r="13735">
          <cell r="D13735" t="str">
            <v>Yelm0</v>
          </cell>
          <cell r="E13735">
            <v>0</v>
          </cell>
        </row>
        <row r="13736">
          <cell r="D13736" t="str">
            <v>Yelm0</v>
          </cell>
          <cell r="E13736">
            <v>0</v>
          </cell>
        </row>
        <row r="13737">
          <cell r="D13737" t="str">
            <v>Yelm0</v>
          </cell>
          <cell r="E13737">
            <v>0</v>
          </cell>
        </row>
        <row r="13738">
          <cell r="D13738" t="str">
            <v>Yelm0</v>
          </cell>
          <cell r="E13738">
            <v>0</v>
          </cell>
        </row>
        <row r="13739">
          <cell r="D13739" t="str">
            <v>Yelm0</v>
          </cell>
          <cell r="E13739">
            <v>0</v>
          </cell>
        </row>
        <row r="13740">
          <cell r="D13740" t="str">
            <v>Yelm0</v>
          </cell>
          <cell r="E13740">
            <v>0</v>
          </cell>
        </row>
        <row r="13741">
          <cell r="D13741" t="str">
            <v>Yelm0</v>
          </cell>
          <cell r="E13741">
            <v>0</v>
          </cell>
        </row>
        <row r="13742">
          <cell r="D13742" t="str">
            <v>Yelm0</v>
          </cell>
          <cell r="E13742">
            <v>0</v>
          </cell>
        </row>
        <row r="13743">
          <cell r="D13743" t="str">
            <v>Yelm0</v>
          </cell>
          <cell r="E13743">
            <v>0</v>
          </cell>
        </row>
        <row r="13744">
          <cell r="D13744" t="str">
            <v>Yelm0</v>
          </cell>
          <cell r="E13744">
            <v>0</v>
          </cell>
        </row>
        <row r="13745">
          <cell r="D13745" t="str">
            <v>Yelm0</v>
          </cell>
          <cell r="E13745">
            <v>0</v>
          </cell>
        </row>
        <row r="13746">
          <cell r="D13746" t="str">
            <v>Yelm0</v>
          </cell>
          <cell r="E13746">
            <v>0</v>
          </cell>
        </row>
        <row r="13747">
          <cell r="D13747" t="str">
            <v>Yelm0</v>
          </cell>
          <cell r="E13747">
            <v>0</v>
          </cell>
        </row>
        <row r="13748">
          <cell r="D13748" t="str">
            <v>Yelm0</v>
          </cell>
          <cell r="E13748">
            <v>0</v>
          </cell>
        </row>
        <row r="13749">
          <cell r="D13749" t="str">
            <v>Yelm0</v>
          </cell>
          <cell r="E13749">
            <v>0</v>
          </cell>
        </row>
        <row r="13750">
          <cell r="D13750" t="str">
            <v>Yelm0</v>
          </cell>
          <cell r="E13750">
            <v>0</v>
          </cell>
        </row>
        <row r="13751">
          <cell r="D13751" t="str">
            <v>Yelm0</v>
          </cell>
          <cell r="E13751">
            <v>0</v>
          </cell>
        </row>
        <row r="13752">
          <cell r="D13752" t="str">
            <v>Yelm0</v>
          </cell>
          <cell r="E13752">
            <v>0</v>
          </cell>
        </row>
        <row r="13753">
          <cell r="D13753" t="str">
            <v>Yelm0</v>
          </cell>
          <cell r="E13753">
            <v>0</v>
          </cell>
        </row>
        <row r="13754">
          <cell r="D13754" t="str">
            <v>Yelm0</v>
          </cell>
          <cell r="E13754">
            <v>0</v>
          </cell>
        </row>
        <row r="13755">
          <cell r="D13755" t="str">
            <v>Yelm0</v>
          </cell>
          <cell r="E13755">
            <v>0</v>
          </cell>
        </row>
        <row r="13756">
          <cell r="D13756" t="str">
            <v>Yelm0</v>
          </cell>
          <cell r="E13756">
            <v>0</v>
          </cell>
        </row>
        <row r="13757">
          <cell r="D13757" t="str">
            <v>Yelm0</v>
          </cell>
          <cell r="E13757">
            <v>0</v>
          </cell>
        </row>
        <row r="13758">
          <cell r="D13758" t="str">
            <v>Yelm0</v>
          </cell>
          <cell r="E13758">
            <v>0</v>
          </cell>
        </row>
        <row r="13759">
          <cell r="D13759" t="str">
            <v>Yelm0</v>
          </cell>
          <cell r="E13759">
            <v>0</v>
          </cell>
        </row>
        <row r="13760">
          <cell r="D13760" t="str">
            <v>Yelm0</v>
          </cell>
          <cell r="E13760">
            <v>0</v>
          </cell>
        </row>
        <row r="13761">
          <cell r="D13761" t="str">
            <v>Yelm0</v>
          </cell>
          <cell r="E13761">
            <v>0</v>
          </cell>
        </row>
        <row r="13762">
          <cell r="D13762" t="str">
            <v>Yelm0</v>
          </cell>
          <cell r="E13762">
            <v>0</v>
          </cell>
        </row>
        <row r="13763">
          <cell r="D13763" t="str">
            <v>Yelm0</v>
          </cell>
          <cell r="E13763">
            <v>0</v>
          </cell>
        </row>
        <row r="13764">
          <cell r="D13764" t="str">
            <v>Yelm0</v>
          </cell>
          <cell r="E13764">
            <v>0</v>
          </cell>
        </row>
        <row r="13765">
          <cell r="D13765" t="str">
            <v>Yelm0</v>
          </cell>
          <cell r="E13765">
            <v>0</v>
          </cell>
        </row>
        <row r="13766">
          <cell r="D13766" t="str">
            <v>Yelm0</v>
          </cell>
          <cell r="E13766">
            <v>0</v>
          </cell>
        </row>
        <row r="13767">
          <cell r="D13767" t="str">
            <v>Yelm0</v>
          </cell>
          <cell r="E13767">
            <v>0</v>
          </cell>
        </row>
        <row r="13768">
          <cell r="D13768" t="str">
            <v>Yelm0</v>
          </cell>
          <cell r="E13768">
            <v>0</v>
          </cell>
        </row>
        <row r="13769">
          <cell r="D13769" t="str">
            <v>Yelm0</v>
          </cell>
          <cell r="E13769">
            <v>0</v>
          </cell>
        </row>
        <row r="13770">
          <cell r="D13770" t="str">
            <v>Yelm0</v>
          </cell>
          <cell r="E13770">
            <v>0</v>
          </cell>
        </row>
        <row r="13771">
          <cell r="D13771" t="str">
            <v>Yelm0</v>
          </cell>
          <cell r="E13771">
            <v>0</v>
          </cell>
        </row>
        <row r="13772">
          <cell r="D13772" t="str">
            <v>Yelm0</v>
          </cell>
          <cell r="E13772">
            <v>0</v>
          </cell>
        </row>
        <row r="13773">
          <cell r="D13773" t="str">
            <v>Yelm0</v>
          </cell>
          <cell r="E13773">
            <v>0</v>
          </cell>
        </row>
        <row r="13774">
          <cell r="D13774" t="str">
            <v>Yelm0</v>
          </cell>
          <cell r="E13774">
            <v>0</v>
          </cell>
        </row>
        <row r="13775">
          <cell r="D13775" t="str">
            <v>Yelm0</v>
          </cell>
          <cell r="E13775">
            <v>0</v>
          </cell>
        </row>
        <row r="13776">
          <cell r="D13776" t="str">
            <v>Yelm0</v>
          </cell>
          <cell r="E13776">
            <v>0</v>
          </cell>
        </row>
        <row r="13777">
          <cell r="D13777" t="str">
            <v>Yelm0</v>
          </cell>
          <cell r="E13777">
            <v>0</v>
          </cell>
        </row>
        <row r="13778">
          <cell r="D13778" t="str">
            <v>Yelm0</v>
          </cell>
          <cell r="E13778">
            <v>0</v>
          </cell>
        </row>
        <row r="13779">
          <cell r="D13779" t="str">
            <v>Yelm0</v>
          </cell>
          <cell r="E13779">
            <v>0</v>
          </cell>
        </row>
        <row r="13780">
          <cell r="D13780" t="str">
            <v>Yelm0</v>
          </cell>
          <cell r="E13780">
            <v>0</v>
          </cell>
        </row>
        <row r="13781">
          <cell r="D13781" t="str">
            <v>Yelm0</v>
          </cell>
          <cell r="E13781">
            <v>0</v>
          </cell>
        </row>
        <row r="13782">
          <cell r="D13782" t="str">
            <v>Yelm0</v>
          </cell>
          <cell r="E13782">
            <v>0</v>
          </cell>
        </row>
        <row r="13783">
          <cell r="D13783" t="str">
            <v>Yelm0</v>
          </cell>
          <cell r="E13783">
            <v>0</v>
          </cell>
        </row>
        <row r="13784">
          <cell r="D13784" t="str">
            <v>Yelm0</v>
          </cell>
          <cell r="E13784">
            <v>0</v>
          </cell>
        </row>
        <row r="13785">
          <cell r="D13785" t="str">
            <v>Yelm0</v>
          </cell>
          <cell r="E13785">
            <v>0</v>
          </cell>
        </row>
        <row r="13786">
          <cell r="D13786" t="str">
            <v>Yelm0</v>
          </cell>
          <cell r="E13786">
            <v>0</v>
          </cell>
        </row>
        <row r="13787">
          <cell r="D13787" t="str">
            <v>Yelm0</v>
          </cell>
          <cell r="E13787">
            <v>0</v>
          </cell>
        </row>
        <row r="13788">
          <cell r="D13788" t="str">
            <v>Yelm0</v>
          </cell>
          <cell r="E13788">
            <v>0</v>
          </cell>
        </row>
        <row r="13789">
          <cell r="D13789" t="str">
            <v>Yelm0</v>
          </cell>
          <cell r="E13789">
            <v>0</v>
          </cell>
        </row>
        <row r="13790">
          <cell r="D13790" t="str">
            <v>Yelm0</v>
          </cell>
          <cell r="E13790">
            <v>0</v>
          </cell>
        </row>
        <row r="13791">
          <cell r="D13791" t="str">
            <v>Yelm0</v>
          </cell>
          <cell r="E13791">
            <v>0</v>
          </cell>
        </row>
        <row r="13792">
          <cell r="D13792" t="str">
            <v>Yelm0</v>
          </cell>
          <cell r="E13792">
            <v>0</v>
          </cell>
        </row>
        <row r="13793">
          <cell r="D13793" t="str">
            <v>Yelm0</v>
          </cell>
          <cell r="E13793">
            <v>0</v>
          </cell>
        </row>
        <row r="13794">
          <cell r="D13794" t="str">
            <v>Yelm0</v>
          </cell>
          <cell r="E13794">
            <v>0</v>
          </cell>
        </row>
        <row r="13795">
          <cell r="D13795" t="str">
            <v>Yelm0</v>
          </cell>
          <cell r="E13795">
            <v>0</v>
          </cell>
        </row>
        <row r="13796">
          <cell r="D13796" t="str">
            <v>Yelm0</v>
          </cell>
          <cell r="E13796">
            <v>0</v>
          </cell>
        </row>
        <row r="13797">
          <cell r="D13797" t="str">
            <v>Yelm0</v>
          </cell>
          <cell r="E13797">
            <v>0</v>
          </cell>
        </row>
        <row r="13798">
          <cell r="D13798" t="str">
            <v>Yelm0</v>
          </cell>
          <cell r="E13798">
            <v>0</v>
          </cell>
        </row>
        <row r="13799">
          <cell r="D13799" t="str">
            <v>Yelm0</v>
          </cell>
          <cell r="E13799">
            <v>0</v>
          </cell>
        </row>
        <row r="13800">
          <cell r="D13800" t="str">
            <v>Yelm0</v>
          </cell>
          <cell r="E13800">
            <v>0</v>
          </cell>
        </row>
        <row r="13801">
          <cell r="D13801" t="str">
            <v>Yelm0</v>
          </cell>
          <cell r="E13801">
            <v>0</v>
          </cell>
        </row>
        <row r="13802">
          <cell r="D13802" t="str">
            <v>Yelm0</v>
          </cell>
          <cell r="E13802">
            <v>0</v>
          </cell>
        </row>
        <row r="13803">
          <cell r="D13803" t="str">
            <v>Yelm0</v>
          </cell>
          <cell r="E13803">
            <v>0</v>
          </cell>
        </row>
        <row r="13804">
          <cell r="D13804" t="str">
            <v>Yelm0</v>
          </cell>
          <cell r="E13804">
            <v>0</v>
          </cell>
        </row>
        <row r="13805">
          <cell r="D13805" t="str">
            <v>Yelm0</v>
          </cell>
          <cell r="E13805">
            <v>0</v>
          </cell>
        </row>
        <row r="13806">
          <cell r="D13806" t="str">
            <v>Yelm0</v>
          </cell>
          <cell r="E13806">
            <v>0</v>
          </cell>
        </row>
        <row r="13807">
          <cell r="D13807" t="str">
            <v>Yelm0</v>
          </cell>
          <cell r="E13807">
            <v>0</v>
          </cell>
        </row>
        <row r="13808">
          <cell r="D13808" t="str">
            <v>Yelm0</v>
          </cell>
          <cell r="E13808">
            <v>0</v>
          </cell>
        </row>
        <row r="13809">
          <cell r="D13809" t="str">
            <v>Yelm0</v>
          </cell>
          <cell r="E13809">
            <v>0</v>
          </cell>
        </row>
        <row r="13810">
          <cell r="D13810" t="str">
            <v>Yelm0</v>
          </cell>
          <cell r="E13810">
            <v>0</v>
          </cell>
        </row>
        <row r="13811">
          <cell r="D13811" t="str">
            <v>Yelm0</v>
          </cell>
          <cell r="E13811">
            <v>0</v>
          </cell>
        </row>
        <row r="13812">
          <cell r="D13812" t="str">
            <v>Yelm0</v>
          </cell>
          <cell r="E13812">
            <v>0</v>
          </cell>
        </row>
        <row r="13813">
          <cell r="D13813" t="str">
            <v>Yelm0</v>
          </cell>
          <cell r="E13813">
            <v>0</v>
          </cell>
        </row>
        <row r="13814">
          <cell r="D13814" t="str">
            <v>Yelm0</v>
          </cell>
          <cell r="E13814">
            <v>0</v>
          </cell>
        </row>
        <row r="13815">
          <cell r="D13815" t="str">
            <v>Yelm0</v>
          </cell>
          <cell r="E13815">
            <v>0</v>
          </cell>
        </row>
        <row r="13816">
          <cell r="D13816" t="str">
            <v>Yelm0</v>
          </cell>
          <cell r="E13816">
            <v>0</v>
          </cell>
        </row>
        <row r="13817">
          <cell r="D13817" t="str">
            <v>Yelm0</v>
          </cell>
          <cell r="E13817">
            <v>0</v>
          </cell>
        </row>
        <row r="13818">
          <cell r="D13818" t="str">
            <v>Yelm0</v>
          </cell>
          <cell r="E13818">
            <v>0</v>
          </cell>
        </row>
        <row r="13819">
          <cell r="D13819" t="str">
            <v>Yelm0</v>
          </cell>
          <cell r="E13819">
            <v>0</v>
          </cell>
        </row>
        <row r="13820">
          <cell r="D13820" t="str">
            <v>Yelm0</v>
          </cell>
          <cell r="E13820">
            <v>0</v>
          </cell>
        </row>
        <row r="13821">
          <cell r="D13821" t="str">
            <v>Yelm0</v>
          </cell>
          <cell r="E13821">
            <v>0</v>
          </cell>
        </row>
        <row r="13822">
          <cell r="D13822" t="str">
            <v>Yelm0</v>
          </cell>
          <cell r="E13822">
            <v>0</v>
          </cell>
        </row>
        <row r="13823">
          <cell r="D13823" t="str">
            <v>Yelm0</v>
          </cell>
          <cell r="E13823">
            <v>0</v>
          </cell>
        </row>
        <row r="13824">
          <cell r="D13824" t="str">
            <v>Yelm0</v>
          </cell>
          <cell r="E13824">
            <v>0</v>
          </cell>
        </row>
        <row r="13825">
          <cell r="D13825" t="str">
            <v>Yelm0</v>
          </cell>
          <cell r="E13825">
            <v>0</v>
          </cell>
        </row>
        <row r="13826">
          <cell r="D13826" t="str">
            <v>Yelm0</v>
          </cell>
          <cell r="E13826">
            <v>0</v>
          </cell>
        </row>
        <row r="13827">
          <cell r="D13827" t="str">
            <v>Yelm0</v>
          </cell>
          <cell r="E13827">
            <v>0</v>
          </cell>
        </row>
        <row r="13828">
          <cell r="D13828" t="str">
            <v>Yelm0</v>
          </cell>
          <cell r="E13828">
            <v>0</v>
          </cell>
        </row>
        <row r="13829">
          <cell r="D13829" t="str">
            <v>Yelm0</v>
          </cell>
          <cell r="E13829">
            <v>0</v>
          </cell>
        </row>
        <row r="13830">
          <cell r="D13830" t="str">
            <v>Yelm0</v>
          </cell>
          <cell r="E13830">
            <v>0</v>
          </cell>
        </row>
        <row r="13831">
          <cell r="D13831" t="str">
            <v>Yelm0</v>
          </cell>
          <cell r="E13831">
            <v>0</v>
          </cell>
        </row>
        <row r="13832">
          <cell r="D13832" t="str">
            <v>Yelm0</v>
          </cell>
          <cell r="E13832">
            <v>0</v>
          </cell>
        </row>
        <row r="13833">
          <cell r="D13833" t="str">
            <v>Yelm0</v>
          </cell>
          <cell r="E13833">
            <v>0</v>
          </cell>
        </row>
        <row r="13834">
          <cell r="D13834" t="str">
            <v>Yelm0</v>
          </cell>
          <cell r="E13834">
            <v>0</v>
          </cell>
        </row>
        <row r="13835">
          <cell r="D13835" t="str">
            <v>Yelm0</v>
          </cell>
          <cell r="E13835">
            <v>0</v>
          </cell>
        </row>
        <row r="13836">
          <cell r="D13836" t="str">
            <v>Yelm0</v>
          </cell>
          <cell r="E13836">
            <v>0</v>
          </cell>
        </row>
        <row r="13837">
          <cell r="D13837" t="str">
            <v>Yelm0</v>
          </cell>
          <cell r="E13837">
            <v>0</v>
          </cell>
        </row>
        <row r="13838">
          <cell r="D13838" t="str">
            <v>Yelm0</v>
          </cell>
          <cell r="E13838">
            <v>0</v>
          </cell>
        </row>
        <row r="13839">
          <cell r="D13839" t="str">
            <v>Yelm0</v>
          </cell>
          <cell r="E13839">
            <v>0</v>
          </cell>
        </row>
        <row r="13840">
          <cell r="D13840" t="str">
            <v>Yelm0</v>
          </cell>
          <cell r="E13840">
            <v>0</v>
          </cell>
        </row>
        <row r="13841">
          <cell r="D13841" t="str">
            <v>Yelm0</v>
          </cell>
          <cell r="E13841">
            <v>0</v>
          </cell>
        </row>
        <row r="13842">
          <cell r="D13842" t="str">
            <v>Yelm0</v>
          </cell>
          <cell r="E13842">
            <v>0</v>
          </cell>
        </row>
        <row r="13843">
          <cell r="D13843" t="str">
            <v>Yelm0</v>
          </cell>
          <cell r="E13843">
            <v>0</v>
          </cell>
        </row>
        <row r="13844">
          <cell r="D13844" t="str">
            <v>Yelm0</v>
          </cell>
          <cell r="E13844">
            <v>0</v>
          </cell>
        </row>
        <row r="13845">
          <cell r="D13845" t="str">
            <v>Yelm0</v>
          </cell>
          <cell r="E13845">
            <v>0</v>
          </cell>
        </row>
        <row r="13846">
          <cell r="D13846" t="str">
            <v>Yelm0</v>
          </cell>
          <cell r="E13846">
            <v>0</v>
          </cell>
        </row>
        <row r="13847">
          <cell r="D13847" t="str">
            <v>Yelm0</v>
          </cell>
          <cell r="E13847">
            <v>0</v>
          </cell>
        </row>
        <row r="13848">
          <cell r="D13848" t="str">
            <v>Yelm0</v>
          </cell>
          <cell r="E13848">
            <v>0</v>
          </cell>
        </row>
        <row r="13849">
          <cell r="D13849" t="str">
            <v>Yelm0</v>
          </cell>
          <cell r="E13849">
            <v>0</v>
          </cell>
        </row>
        <row r="13850">
          <cell r="D13850" t="str">
            <v>Yelm0</v>
          </cell>
          <cell r="E13850">
            <v>0</v>
          </cell>
        </row>
        <row r="13851">
          <cell r="D13851" t="str">
            <v>Yelm0</v>
          </cell>
          <cell r="E13851">
            <v>0</v>
          </cell>
        </row>
        <row r="13852">
          <cell r="D13852" t="str">
            <v>Yelm0</v>
          </cell>
          <cell r="E13852">
            <v>0</v>
          </cell>
        </row>
        <row r="13853">
          <cell r="D13853" t="str">
            <v>Yelm0</v>
          </cell>
          <cell r="E13853">
            <v>0</v>
          </cell>
        </row>
        <row r="13854">
          <cell r="D13854" t="str">
            <v>Yelm0</v>
          </cell>
          <cell r="E13854">
            <v>0</v>
          </cell>
        </row>
        <row r="13855">
          <cell r="D13855" t="str">
            <v>Yelm0</v>
          </cell>
          <cell r="E13855">
            <v>0</v>
          </cell>
        </row>
        <row r="13856">
          <cell r="D13856" t="str">
            <v>Yelm0</v>
          </cell>
          <cell r="E13856">
            <v>0</v>
          </cell>
        </row>
        <row r="13857">
          <cell r="D13857" t="str">
            <v>Yelm0</v>
          </cell>
          <cell r="E13857">
            <v>0</v>
          </cell>
        </row>
        <row r="13858">
          <cell r="D13858" t="str">
            <v>Yelm0</v>
          </cell>
          <cell r="E13858">
            <v>0</v>
          </cell>
        </row>
        <row r="13859">
          <cell r="D13859" t="str">
            <v>Yelm0</v>
          </cell>
          <cell r="E13859">
            <v>0</v>
          </cell>
        </row>
        <row r="13860">
          <cell r="D13860" t="str">
            <v>Yelm0</v>
          </cell>
          <cell r="E13860">
            <v>0</v>
          </cell>
        </row>
        <row r="13861">
          <cell r="D13861" t="str">
            <v>Yelm0</v>
          </cell>
          <cell r="E13861">
            <v>0</v>
          </cell>
        </row>
        <row r="13862">
          <cell r="D13862" t="str">
            <v>Yelm0</v>
          </cell>
          <cell r="E13862">
            <v>0</v>
          </cell>
        </row>
        <row r="13863">
          <cell r="D13863" t="str">
            <v>Yelm0</v>
          </cell>
          <cell r="E13863">
            <v>0</v>
          </cell>
        </row>
        <row r="13864">
          <cell r="D13864" t="str">
            <v>Yelm0</v>
          </cell>
          <cell r="E13864">
            <v>0</v>
          </cell>
        </row>
        <row r="13865">
          <cell r="D13865" t="str">
            <v>Yelm0</v>
          </cell>
          <cell r="E13865">
            <v>0</v>
          </cell>
        </row>
        <row r="13866">
          <cell r="D13866" t="str">
            <v>Yelm0</v>
          </cell>
          <cell r="E13866">
            <v>0</v>
          </cell>
        </row>
        <row r="13867">
          <cell r="D13867" t="str">
            <v>Yelm0</v>
          </cell>
          <cell r="E13867">
            <v>0</v>
          </cell>
        </row>
        <row r="13868">
          <cell r="D13868" t="str">
            <v>Yelm0</v>
          </cell>
          <cell r="E13868">
            <v>0</v>
          </cell>
        </row>
        <row r="13869">
          <cell r="D13869" t="str">
            <v>Yelm0</v>
          </cell>
          <cell r="E13869">
            <v>0</v>
          </cell>
        </row>
        <row r="13870">
          <cell r="D13870" t="str">
            <v>Yelm0</v>
          </cell>
          <cell r="E13870">
            <v>0</v>
          </cell>
        </row>
        <row r="13871">
          <cell r="D13871" t="str">
            <v>Yelm0</v>
          </cell>
          <cell r="E13871">
            <v>0</v>
          </cell>
        </row>
        <row r="13872">
          <cell r="D13872" t="str">
            <v>Yelm0</v>
          </cell>
          <cell r="E13872">
            <v>0</v>
          </cell>
        </row>
        <row r="13873">
          <cell r="D13873" t="str">
            <v>Yelm0</v>
          </cell>
          <cell r="E13873">
            <v>0</v>
          </cell>
        </row>
        <row r="13874">
          <cell r="D13874" t="str">
            <v>Yelm0</v>
          </cell>
          <cell r="E13874">
            <v>0</v>
          </cell>
        </row>
        <row r="13875">
          <cell r="D13875" t="str">
            <v>Yelm0</v>
          </cell>
          <cell r="E13875">
            <v>0</v>
          </cell>
        </row>
        <row r="13876">
          <cell r="D13876" t="str">
            <v>Yelm0</v>
          </cell>
          <cell r="E13876">
            <v>0</v>
          </cell>
        </row>
        <row r="13877">
          <cell r="D13877" t="str">
            <v>Yelm0</v>
          </cell>
          <cell r="E13877">
            <v>0</v>
          </cell>
        </row>
        <row r="13878">
          <cell r="D13878" t="str">
            <v>Yelm0</v>
          </cell>
          <cell r="E13878">
            <v>0</v>
          </cell>
        </row>
        <row r="13879">
          <cell r="D13879" t="str">
            <v>Yelm0</v>
          </cell>
          <cell r="E13879">
            <v>0</v>
          </cell>
        </row>
        <row r="13880">
          <cell r="D13880" t="str">
            <v>Yelm0</v>
          </cell>
          <cell r="E13880">
            <v>0</v>
          </cell>
        </row>
        <row r="13881">
          <cell r="D13881" t="str">
            <v>Yelm0</v>
          </cell>
          <cell r="E13881">
            <v>0</v>
          </cell>
        </row>
        <row r="13882">
          <cell r="D13882" t="str">
            <v>Yelm0</v>
          </cell>
          <cell r="E13882">
            <v>0</v>
          </cell>
        </row>
        <row r="13883">
          <cell r="D13883" t="str">
            <v>Yelm0</v>
          </cell>
          <cell r="E13883">
            <v>0</v>
          </cell>
        </row>
        <row r="13884">
          <cell r="D13884" t="str">
            <v>Yelm0</v>
          </cell>
          <cell r="E13884">
            <v>0</v>
          </cell>
        </row>
        <row r="13885">
          <cell r="D13885" t="str">
            <v>Yelm0</v>
          </cell>
          <cell r="E13885">
            <v>0</v>
          </cell>
        </row>
        <row r="13886">
          <cell r="D13886" t="str">
            <v>Yelm0</v>
          </cell>
          <cell r="E13886">
            <v>0</v>
          </cell>
        </row>
        <row r="13887">
          <cell r="D13887" t="str">
            <v>Yelm0</v>
          </cell>
          <cell r="E13887">
            <v>0</v>
          </cell>
        </row>
        <row r="13888">
          <cell r="D13888" t="str">
            <v>Yelm0</v>
          </cell>
          <cell r="E13888">
            <v>0</v>
          </cell>
        </row>
        <row r="13889">
          <cell r="D13889" t="str">
            <v>Yelm0</v>
          </cell>
          <cell r="E13889">
            <v>0</v>
          </cell>
        </row>
        <row r="13890">
          <cell r="D13890" t="str">
            <v>Yelm0</v>
          </cell>
          <cell r="E13890">
            <v>0</v>
          </cell>
        </row>
        <row r="13891">
          <cell r="D13891" t="str">
            <v>Yelm0</v>
          </cell>
          <cell r="E13891">
            <v>0</v>
          </cell>
        </row>
        <row r="13892">
          <cell r="D13892" t="str">
            <v>Yelm0</v>
          </cell>
          <cell r="E13892">
            <v>0</v>
          </cell>
        </row>
        <row r="13893">
          <cell r="D13893" t="str">
            <v>Yelm0</v>
          </cell>
          <cell r="E13893">
            <v>0</v>
          </cell>
        </row>
        <row r="13894">
          <cell r="D13894" t="str">
            <v>Yelm0</v>
          </cell>
          <cell r="E13894">
            <v>0</v>
          </cell>
        </row>
        <row r="13895">
          <cell r="D13895" t="str">
            <v>Yelm0</v>
          </cell>
          <cell r="E13895">
            <v>0</v>
          </cell>
        </row>
        <row r="13896">
          <cell r="D13896" t="str">
            <v>Yelm0</v>
          </cell>
          <cell r="E13896">
            <v>0</v>
          </cell>
        </row>
        <row r="13897">
          <cell r="D13897" t="str">
            <v>Yelm0</v>
          </cell>
          <cell r="E13897">
            <v>0</v>
          </cell>
        </row>
        <row r="13898">
          <cell r="D13898" t="str">
            <v>Yelm0</v>
          </cell>
          <cell r="E13898">
            <v>0</v>
          </cell>
        </row>
        <row r="13899">
          <cell r="D13899" t="str">
            <v>Yelm0</v>
          </cell>
          <cell r="E13899">
            <v>0</v>
          </cell>
        </row>
        <row r="13900">
          <cell r="D13900" t="str">
            <v>Yelm0</v>
          </cell>
          <cell r="E13900">
            <v>0</v>
          </cell>
        </row>
        <row r="13901">
          <cell r="D13901" t="str">
            <v>Yelm0</v>
          </cell>
          <cell r="E13901">
            <v>0</v>
          </cell>
        </row>
        <row r="13902">
          <cell r="D13902" t="str">
            <v>Yelm0</v>
          </cell>
          <cell r="E13902">
            <v>0</v>
          </cell>
        </row>
        <row r="13903">
          <cell r="D13903" t="str">
            <v>Yelm0</v>
          </cell>
          <cell r="E13903">
            <v>0</v>
          </cell>
        </row>
        <row r="13904">
          <cell r="D13904" t="str">
            <v>Yelm0</v>
          </cell>
          <cell r="E13904">
            <v>0</v>
          </cell>
        </row>
        <row r="13905">
          <cell r="D13905" t="str">
            <v>Yelm0</v>
          </cell>
          <cell r="E13905">
            <v>0</v>
          </cell>
        </row>
        <row r="13906">
          <cell r="D13906" t="str">
            <v>Yelm0</v>
          </cell>
          <cell r="E13906">
            <v>0</v>
          </cell>
        </row>
        <row r="13907">
          <cell r="D13907" t="str">
            <v>Yelm0</v>
          </cell>
          <cell r="E13907">
            <v>0</v>
          </cell>
        </row>
        <row r="13908">
          <cell r="D13908" t="str">
            <v>Yelm0</v>
          </cell>
          <cell r="E13908">
            <v>0</v>
          </cell>
        </row>
        <row r="13909">
          <cell r="D13909" t="str">
            <v>Yelm0</v>
          </cell>
          <cell r="E13909">
            <v>0</v>
          </cell>
        </row>
        <row r="13910">
          <cell r="D13910" t="str">
            <v>Yelm0</v>
          </cell>
          <cell r="E13910">
            <v>0</v>
          </cell>
        </row>
        <row r="13911">
          <cell r="D13911" t="str">
            <v>Yelm0</v>
          </cell>
          <cell r="E13911">
            <v>0</v>
          </cell>
        </row>
        <row r="13912">
          <cell r="D13912" t="str">
            <v>Yelm0</v>
          </cell>
          <cell r="E13912">
            <v>0</v>
          </cell>
        </row>
        <row r="13913">
          <cell r="D13913" t="str">
            <v>Yelm0</v>
          </cell>
          <cell r="E13913">
            <v>0</v>
          </cell>
        </row>
        <row r="13914">
          <cell r="D13914" t="str">
            <v>Yelm0</v>
          </cell>
          <cell r="E13914">
            <v>0</v>
          </cell>
        </row>
        <row r="13915">
          <cell r="D13915" t="str">
            <v>Yelm0</v>
          </cell>
          <cell r="E13915">
            <v>0</v>
          </cell>
        </row>
        <row r="13916">
          <cell r="D13916" t="str">
            <v>Yelm0</v>
          </cell>
          <cell r="E13916">
            <v>0</v>
          </cell>
        </row>
        <row r="13917">
          <cell r="D13917" t="str">
            <v>Yelm0</v>
          </cell>
          <cell r="E13917">
            <v>0</v>
          </cell>
        </row>
        <row r="13918">
          <cell r="D13918" t="str">
            <v>Yelm0</v>
          </cell>
          <cell r="E13918">
            <v>0</v>
          </cell>
        </row>
        <row r="13919">
          <cell r="D13919" t="str">
            <v>Yelm0</v>
          </cell>
          <cell r="E13919">
            <v>0</v>
          </cell>
        </row>
        <row r="13920">
          <cell r="D13920" t="str">
            <v>Yelm0</v>
          </cell>
          <cell r="E13920">
            <v>0</v>
          </cell>
        </row>
        <row r="13921">
          <cell r="D13921" t="str">
            <v>Yelm0</v>
          </cell>
          <cell r="E13921">
            <v>0</v>
          </cell>
        </row>
        <row r="13922">
          <cell r="D13922" t="str">
            <v>Yelm0</v>
          </cell>
          <cell r="E13922">
            <v>0</v>
          </cell>
        </row>
        <row r="13923">
          <cell r="D13923" t="str">
            <v>Yelm0</v>
          </cell>
          <cell r="E13923">
            <v>0</v>
          </cell>
        </row>
        <row r="13924">
          <cell r="D13924" t="str">
            <v>Yelm0</v>
          </cell>
          <cell r="E13924">
            <v>0</v>
          </cell>
        </row>
        <row r="13925">
          <cell r="D13925" t="str">
            <v>Yelm0</v>
          </cell>
          <cell r="E13925">
            <v>0</v>
          </cell>
        </row>
        <row r="13926">
          <cell r="D13926" t="str">
            <v>Yelm0</v>
          </cell>
          <cell r="E13926">
            <v>0</v>
          </cell>
        </row>
        <row r="13927">
          <cell r="D13927" t="str">
            <v>Yelm0</v>
          </cell>
          <cell r="E13927">
            <v>0</v>
          </cell>
        </row>
        <row r="13928">
          <cell r="D13928" t="str">
            <v>Yelm0</v>
          </cell>
          <cell r="E13928">
            <v>0</v>
          </cell>
        </row>
        <row r="13929">
          <cell r="D13929" t="str">
            <v>Yelm0</v>
          </cell>
          <cell r="E13929">
            <v>0</v>
          </cell>
        </row>
        <row r="13930">
          <cell r="D13930" t="str">
            <v>Yelm0</v>
          </cell>
          <cell r="E13930">
            <v>0</v>
          </cell>
        </row>
        <row r="13931">
          <cell r="D13931" t="str">
            <v>Yelm0</v>
          </cell>
          <cell r="E13931">
            <v>0</v>
          </cell>
        </row>
        <row r="13932">
          <cell r="D13932" t="str">
            <v>Yelm0</v>
          </cell>
          <cell r="E13932">
            <v>0</v>
          </cell>
        </row>
        <row r="13933">
          <cell r="D13933" t="str">
            <v>Yelm0</v>
          </cell>
          <cell r="E13933">
            <v>0</v>
          </cell>
        </row>
        <row r="13934">
          <cell r="D13934" t="str">
            <v>Yelm0</v>
          </cell>
          <cell r="E13934">
            <v>0</v>
          </cell>
        </row>
        <row r="13935">
          <cell r="D13935" t="str">
            <v>Yelm0</v>
          </cell>
          <cell r="E13935">
            <v>0</v>
          </cell>
        </row>
        <row r="13936">
          <cell r="D13936" t="str">
            <v>Yelm0</v>
          </cell>
          <cell r="E13936">
            <v>0</v>
          </cell>
        </row>
        <row r="13937">
          <cell r="D13937" t="str">
            <v>Yelm0</v>
          </cell>
          <cell r="E13937">
            <v>0</v>
          </cell>
        </row>
        <row r="13938">
          <cell r="D13938" t="str">
            <v>Yelm0</v>
          </cell>
          <cell r="E13938">
            <v>0</v>
          </cell>
        </row>
        <row r="13939">
          <cell r="D13939" t="str">
            <v>Yelm0</v>
          </cell>
          <cell r="E13939">
            <v>0</v>
          </cell>
        </row>
        <row r="13940">
          <cell r="D13940" t="str">
            <v>Yelm0</v>
          </cell>
          <cell r="E13940">
            <v>0</v>
          </cell>
        </row>
        <row r="13941">
          <cell r="D13941" t="str">
            <v>Yelm0</v>
          </cell>
          <cell r="E13941">
            <v>0</v>
          </cell>
        </row>
        <row r="13942">
          <cell r="D13942" t="str">
            <v>Yelm0</v>
          </cell>
          <cell r="E13942">
            <v>0</v>
          </cell>
        </row>
        <row r="13943">
          <cell r="D13943" t="str">
            <v>Yelm0</v>
          </cell>
          <cell r="E13943">
            <v>0</v>
          </cell>
        </row>
        <row r="13944">
          <cell r="D13944" t="str">
            <v>Yelm0</v>
          </cell>
          <cell r="E13944">
            <v>0</v>
          </cell>
        </row>
        <row r="13945">
          <cell r="D13945" t="str">
            <v>Yelm0</v>
          </cell>
          <cell r="E13945">
            <v>0</v>
          </cell>
        </row>
        <row r="13946">
          <cell r="D13946" t="str">
            <v>Yelm0</v>
          </cell>
          <cell r="E13946">
            <v>0</v>
          </cell>
        </row>
        <row r="13947">
          <cell r="D13947" t="str">
            <v>Yelm0</v>
          </cell>
          <cell r="E13947">
            <v>0</v>
          </cell>
        </row>
        <row r="13948">
          <cell r="D13948" t="str">
            <v>Yelm0</v>
          </cell>
          <cell r="E13948">
            <v>0</v>
          </cell>
        </row>
        <row r="13949">
          <cell r="D13949" t="str">
            <v>Yelm0</v>
          </cell>
          <cell r="E13949">
            <v>0</v>
          </cell>
        </row>
        <row r="13950">
          <cell r="D13950" t="str">
            <v>Yelm0</v>
          </cell>
          <cell r="E13950">
            <v>0</v>
          </cell>
        </row>
        <row r="13951">
          <cell r="D13951" t="str">
            <v>Yelm0</v>
          </cell>
          <cell r="E13951">
            <v>0</v>
          </cell>
        </row>
        <row r="13952">
          <cell r="D13952" t="str">
            <v>Yelm0</v>
          </cell>
          <cell r="E13952">
            <v>0</v>
          </cell>
        </row>
        <row r="13953">
          <cell r="D13953" t="str">
            <v>Yelm0</v>
          </cell>
          <cell r="E13953">
            <v>0</v>
          </cell>
        </row>
        <row r="13954">
          <cell r="D13954" t="str">
            <v>Yelm0</v>
          </cell>
          <cell r="E13954">
            <v>0</v>
          </cell>
        </row>
        <row r="13955">
          <cell r="D13955" t="str">
            <v>Yelm0</v>
          </cell>
          <cell r="E13955">
            <v>0</v>
          </cell>
        </row>
        <row r="13956">
          <cell r="D13956" t="str">
            <v>Yelm0</v>
          </cell>
          <cell r="E13956">
            <v>0</v>
          </cell>
        </row>
        <row r="13957">
          <cell r="D13957" t="str">
            <v>Yelm0</v>
          </cell>
          <cell r="E13957">
            <v>0</v>
          </cell>
        </row>
        <row r="13958">
          <cell r="D13958" t="str">
            <v>Yelm0</v>
          </cell>
          <cell r="E13958">
            <v>0</v>
          </cell>
        </row>
        <row r="13959">
          <cell r="D13959" t="str">
            <v>Yelm0</v>
          </cell>
          <cell r="E13959">
            <v>0</v>
          </cell>
        </row>
        <row r="13960">
          <cell r="D13960" t="str">
            <v>Yelm0</v>
          </cell>
          <cell r="E13960">
            <v>0</v>
          </cell>
        </row>
        <row r="13961">
          <cell r="D13961" t="str">
            <v>Yelm0</v>
          </cell>
          <cell r="E13961">
            <v>0</v>
          </cell>
        </row>
        <row r="13962">
          <cell r="D13962" t="str">
            <v>Yelm0</v>
          </cell>
          <cell r="E13962">
            <v>0</v>
          </cell>
        </row>
        <row r="13963">
          <cell r="D13963" t="str">
            <v>Yelm0</v>
          </cell>
          <cell r="E13963">
            <v>0</v>
          </cell>
        </row>
        <row r="13964">
          <cell r="D13964" t="str">
            <v>Yelm0</v>
          </cell>
          <cell r="E13964">
            <v>0</v>
          </cell>
        </row>
        <row r="13965">
          <cell r="D13965" t="str">
            <v>Yelm0</v>
          </cell>
          <cell r="E13965">
            <v>0</v>
          </cell>
        </row>
        <row r="13966">
          <cell r="D13966" t="str">
            <v>Yelm0</v>
          </cell>
          <cell r="E13966">
            <v>0</v>
          </cell>
        </row>
        <row r="13967">
          <cell r="D13967" t="str">
            <v>Yelm0</v>
          </cell>
          <cell r="E13967">
            <v>0</v>
          </cell>
        </row>
        <row r="13968">
          <cell r="D13968" t="str">
            <v>Yelm0</v>
          </cell>
          <cell r="E13968">
            <v>0</v>
          </cell>
        </row>
        <row r="13969">
          <cell r="D13969" t="str">
            <v>Yelm0</v>
          </cell>
          <cell r="E13969">
            <v>0</v>
          </cell>
        </row>
        <row r="13970">
          <cell r="D13970" t="str">
            <v>Yelm0</v>
          </cell>
          <cell r="E13970">
            <v>0</v>
          </cell>
        </row>
        <row r="13971">
          <cell r="D13971" t="str">
            <v>Yelm0</v>
          </cell>
          <cell r="E13971">
            <v>0</v>
          </cell>
        </row>
        <row r="13972">
          <cell r="D13972" t="str">
            <v>Yelm0</v>
          </cell>
          <cell r="E13972">
            <v>0</v>
          </cell>
        </row>
        <row r="13973">
          <cell r="D13973" t="str">
            <v>Yelm0</v>
          </cell>
          <cell r="E13973">
            <v>0</v>
          </cell>
        </row>
        <row r="13974">
          <cell r="D13974" t="str">
            <v>Yelm0</v>
          </cell>
          <cell r="E13974">
            <v>0</v>
          </cell>
        </row>
        <row r="13975">
          <cell r="D13975" t="str">
            <v>Yelm0</v>
          </cell>
          <cell r="E13975">
            <v>0</v>
          </cell>
        </row>
        <row r="13976">
          <cell r="D13976" t="str">
            <v>Yelm0</v>
          </cell>
          <cell r="E13976">
            <v>0</v>
          </cell>
        </row>
        <row r="13977">
          <cell r="D13977" t="str">
            <v>Yelm0</v>
          </cell>
          <cell r="E13977">
            <v>0</v>
          </cell>
        </row>
        <row r="13978">
          <cell r="D13978" t="str">
            <v>Yelm0</v>
          </cell>
          <cell r="E13978">
            <v>0</v>
          </cell>
        </row>
        <row r="13979">
          <cell r="D13979" t="str">
            <v>Yelm0</v>
          </cell>
          <cell r="E13979">
            <v>0</v>
          </cell>
        </row>
        <row r="13980">
          <cell r="D13980" t="str">
            <v>Yelm0</v>
          </cell>
          <cell r="E13980">
            <v>0</v>
          </cell>
        </row>
        <row r="13981">
          <cell r="D13981" t="str">
            <v>Yelm0</v>
          </cell>
          <cell r="E13981">
            <v>0</v>
          </cell>
        </row>
        <row r="13982">
          <cell r="D13982" t="str">
            <v>Yelm0</v>
          </cell>
          <cell r="E13982">
            <v>0</v>
          </cell>
        </row>
        <row r="13983">
          <cell r="D13983" t="str">
            <v>Yelm0</v>
          </cell>
          <cell r="E13983">
            <v>0</v>
          </cell>
        </row>
        <row r="13984">
          <cell r="D13984" t="str">
            <v>Yelm0</v>
          </cell>
          <cell r="E13984">
            <v>0</v>
          </cell>
        </row>
        <row r="13985">
          <cell r="D13985" t="str">
            <v>Yelm0</v>
          </cell>
          <cell r="E13985">
            <v>0</v>
          </cell>
        </row>
        <row r="13986">
          <cell r="D13986" t="str">
            <v>Yelm0</v>
          </cell>
          <cell r="E13986">
            <v>0</v>
          </cell>
        </row>
        <row r="13987">
          <cell r="D13987" t="str">
            <v>Yelm0</v>
          </cell>
          <cell r="E13987">
            <v>0</v>
          </cell>
        </row>
        <row r="13988">
          <cell r="D13988" t="str">
            <v>Yelm0</v>
          </cell>
          <cell r="E13988">
            <v>0</v>
          </cell>
        </row>
        <row r="13989">
          <cell r="D13989" t="str">
            <v>Yelm0</v>
          </cell>
          <cell r="E13989">
            <v>0</v>
          </cell>
        </row>
        <row r="13990">
          <cell r="D13990" t="str">
            <v>Yelm0</v>
          </cell>
          <cell r="E13990">
            <v>0</v>
          </cell>
        </row>
        <row r="13991">
          <cell r="D13991" t="str">
            <v>Yelm0</v>
          </cell>
          <cell r="E13991">
            <v>0</v>
          </cell>
        </row>
        <row r="13992">
          <cell r="D13992" t="str">
            <v>Yelm0</v>
          </cell>
          <cell r="E13992">
            <v>0</v>
          </cell>
        </row>
        <row r="13993">
          <cell r="D13993" t="str">
            <v>Yelm0</v>
          </cell>
          <cell r="E13993">
            <v>0</v>
          </cell>
        </row>
        <row r="13994">
          <cell r="D13994" t="str">
            <v>Yelm0</v>
          </cell>
          <cell r="E13994">
            <v>0</v>
          </cell>
        </row>
        <row r="13995">
          <cell r="D13995" t="str">
            <v>Yelm0</v>
          </cell>
          <cell r="E13995">
            <v>0</v>
          </cell>
        </row>
        <row r="13996">
          <cell r="D13996" t="str">
            <v>Yelm0</v>
          </cell>
          <cell r="E13996">
            <v>0</v>
          </cell>
        </row>
        <row r="13997">
          <cell r="D13997" t="str">
            <v>Yelm0</v>
          </cell>
          <cell r="E13997">
            <v>0</v>
          </cell>
        </row>
        <row r="13998">
          <cell r="D13998" t="str">
            <v>Yelm0</v>
          </cell>
          <cell r="E13998">
            <v>0</v>
          </cell>
        </row>
        <row r="13999">
          <cell r="D13999" t="str">
            <v>Yelm0</v>
          </cell>
          <cell r="E13999">
            <v>0</v>
          </cell>
        </row>
        <row r="14000">
          <cell r="D14000" t="str">
            <v>Yelm0</v>
          </cell>
          <cell r="E14000">
            <v>0</v>
          </cell>
        </row>
        <row r="14001">
          <cell r="D14001" t="str">
            <v>Yelm0</v>
          </cell>
          <cell r="E14001">
            <v>0</v>
          </cell>
        </row>
        <row r="14002">
          <cell r="D14002" t="str">
            <v>Yelm0</v>
          </cell>
          <cell r="E14002">
            <v>0</v>
          </cell>
        </row>
        <row r="14003">
          <cell r="D14003" t="str">
            <v>Yelm0</v>
          </cell>
          <cell r="E14003">
            <v>0</v>
          </cell>
        </row>
        <row r="14004">
          <cell r="D14004" t="str">
            <v>Yelm0</v>
          </cell>
          <cell r="E14004">
            <v>0</v>
          </cell>
        </row>
        <row r="14005">
          <cell r="D14005" t="str">
            <v>Yelm0</v>
          </cell>
          <cell r="E14005">
            <v>0</v>
          </cell>
        </row>
        <row r="14006">
          <cell r="D14006" t="str">
            <v>Yelm0</v>
          </cell>
          <cell r="E14006">
            <v>0</v>
          </cell>
        </row>
        <row r="14007">
          <cell r="D14007" t="str">
            <v>Yelm0</v>
          </cell>
          <cell r="E14007">
            <v>0</v>
          </cell>
        </row>
        <row r="14008">
          <cell r="D14008" t="str">
            <v>Yelm0</v>
          </cell>
          <cell r="E14008">
            <v>0</v>
          </cell>
        </row>
        <row r="14009">
          <cell r="D14009" t="str">
            <v>Yelm0</v>
          </cell>
          <cell r="E14009">
            <v>0</v>
          </cell>
        </row>
        <row r="14010">
          <cell r="D14010" t="str">
            <v>Yelm0</v>
          </cell>
          <cell r="E14010">
            <v>0</v>
          </cell>
        </row>
        <row r="14011">
          <cell r="D14011" t="str">
            <v>Yelm0</v>
          </cell>
          <cell r="E14011">
            <v>0</v>
          </cell>
        </row>
        <row r="14012">
          <cell r="D14012" t="str">
            <v>Yelm0</v>
          </cell>
          <cell r="E14012">
            <v>0</v>
          </cell>
        </row>
        <row r="14013">
          <cell r="D14013" t="str">
            <v>Yelm0</v>
          </cell>
          <cell r="E14013">
            <v>0</v>
          </cell>
        </row>
        <row r="14014">
          <cell r="D14014" t="str">
            <v>Yelm0</v>
          </cell>
          <cell r="E14014">
            <v>0</v>
          </cell>
        </row>
        <row r="14015">
          <cell r="D14015" t="str">
            <v>Yelm0</v>
          </cell>
          <cell r="E14015">
            <v>0</v>
          </cell>
        </row>
        <row r="14016">
          <cell r="D14016" t="str">
            <v>Yelm0</v>
          </cell>
          <cell r="E14016">
            <v>0</v>
          </cell>
        </row>
        <row r="14017">
          <cell r="D14017" t="str">
            <v>Yelm0</v>
          </cell>
          <cell r="E14017">
            <v>0</v>
          </cell>
        </row>
        <row r="14018">
          <cell r="D14018" t="str">
            <v>Yelm0</v>
          </cell>
          <cell r="E14018">
            <v>0</v>
          </cell>
        </row>
        <row r="14019">
          <cell r="D14019" t="str">
            <v>Yelm0</v>
          </cell>
          <cell r="E14019">
            <v>0</v>
          </cell>
        </row>
        <row r="14020">
          <cell r="D14020" t="str">
            <v>Yelm0</v>
          </cell>
          <cell r="E14020">
            <v>0</v>
          </cell>
        </row>
        <row r="14021">
          <cell r="D14021" t="str">
            <v>Yelm0</v>
          </cell>
          <cell r="E14021">
            <v>0</v>
          </cell>
        </row>
        <row r="14022">
          <cell r="D14022" t="str">
            <v>Yelm0</v>
          </cell>
          <cell r="E14022">
            <v>0</v>
          </cell>
        </row>
        <row r="14023">
          <cell r="D14023" t="str">
            <v>Yelm0</v>
          </cell>
          <cell r="E14023">
            <v>0</v>
          </cell>
        </row>
        <row r="14024">
          <cell r="D14024" t="str">
            <v>Yelm0</v>
          </cell>
          <cell r="E14024">
            <v>0</v>
          </cell>
        </row>
        <row r="14025">
          <cell r="D14025" t="str">
            <v>Yelm0</v>
          </cell>
          <cell r="E14025">
            <v>0</v>
          </cell>
        </row>
        <row r="14026">
          <cell r="D14026" t="str">
            <v>Yelm0</v>
          </cell>
          <cell r="E14026">
            <v>0</v>
          </cell>
        </row>
        <row r="14027">
          <cell r="D14027" t="str">
            <v>Yelm0</v>
          </cell>
          <cell r="E14027">
            <v>0</v>
          </cell>
        </row>
        <row r="14028">
          <cell r="D14028" t="str">
            <v>Yelm0</v>
          </cell>
          <cell r="E14028">
            <v>0</v>
          </cell>
        </row>
        <row r="14029">
          <cell r="D14029" t="str">
            <v>Yelm0</v>
          </cell>
          <cell r="E14029">
            <v>0</v>
          </cell>
        </row>
        <row r="14030">
          <cell r="D14030" t="str">
            <v>Yelm0</v>
          </cell>
          <cell r="E14030">
            <v>0</v>
          </cell>
        </row>
        <row r="14031">
          <cell r="D14031" t="str">
            <v>Yelm0</v>
          </cell>
          <cell r="E14031">
            <v>0</v>
          </cell>
        </row>
        <row r="14032">
          <cell r="D14032" t="str">
            <v>Yelm0</v>
          </cell>
          <cell r="E14032">
            <v>0</v>
          </cell>
        </row>
        <row r="14033">
          <cell r="D14033" t="str">
            <v>Yelm0</v>
          </cell>
          <cell r="E14033">
            <v>0</v>
          </cell>
        </row>
        <row r="14034">
          <cell r="D14034" t="str">
            <v>Yelm0</v>
          </cell>
          <cell r="E14034">
            <v>0</v>
          </cell>
        </row>
        <row r="14035">
          <cell r="D14035" t="str">
            <v>Yelm0</v>
          </cell>
          <cell r="E14035">
            <v>0</v>
          </cell>
        </row>
        <row r="14036">
          <cell r="D14036" t="str">
            <v>Yelm0</v>
          </cell>
          <cell r="E14036">
            <v>0</v>
          </cell>
        </row>
        <row r="14037">
          <cell r="D14037" t="str">
            <v>Yelm0</v>
          </cell>
          <cell r="E14037">
            <v>0</v>
          </cell>
        </row>
        <row r="14038">
          <cell r="D14038" t="str">
            <v>Yelm0</v>
          </cell>
          <cell r="E14038">
            <v>0</v>
          </cell>
        </row>
        <row r="14039">
          <cell r="D14039" t="str">
            <v>Yelm0</v>
          </cell>
          <cell r="E14039">
            <v>0</v>
          </cell>
        </row>
        <row r="14040">
          <cell r="D14040" t="str">
            <v>Yelm0</v>
          </cell>
          <cell r="E14040">
            <v>0</v>
          </cell>
        </row>
        <row r="14041">
          <cell r="D14041" t="str">
            <v>Yelm0</v>
          </cell>
          <cell r="E14041">
            <v>0</v>
          </cell>
        </row>
        <row r="14042">
          <cell r="D14042" t="str">
            <v>Yelm0</v>
          </cell>
          <cell r="E14042">
            <v>0</v>
          </cell>
        </row>
        <row r="14043">
          <cell r="D14043" t="str">
            <v>Yelm0</v>
          </cell>
          <cell r="E14043">
            <v>0</v>
          </cell>
        </row>
        <row r="14044">
          <cell r="D14044" t="str">
            <v>Yelm0</v>
          </cell>
          <cell r="E14044">
            <v>0</v>
          </cell>
        </row>
        <row r="14045">
          <cell r="D14045" t="str">
            <v>Yelm0</v>
          </cell>
          <cell r="E14045">
            <v>0</v>
          </cell>
        </row>
        <row r="14046">
          <cell r="D14046" t="str">
            <v>Yelm0</v>
          </cell>
          <cell r="E14046">
            <v>0</v>
          </cell>
        </row>
        <row r="14047">
          <cell r="D14047" t="str">
            <v>Yelm0</v>
          </cell>
          <cell r="E14047">
            <v>0</v>
          </cell>
        </row>
        <row r="14048">
          <cell r="D14048" t="str">
            <v>Yelm0</v>
          </cell>
          <cell r="E14048">
            <v>0</v>
          </cell>
        </row>
        <row r="14049">
          <cell r="D14049" t="str">
            <v>Yelm0</v>
          </cell>
          <cell r="E14049">
            <v>0</v>
          </cell>
        </row>
        <row r="14050">
          <cell r="D14050" t="str">
            <v>Yelm0</v>
          </cell>
          <cell r="E14050">
            <v>0</v>
          </cell>
        </row>
        <row r="14051">
          <cell r="D14051" t="str">
            <v>Yelm0</v>
          </cell>
          <cell r="E14051">
            <v>0</v>
          </cell>
        </row>
        <row r="14052">
          <cell r="D14052" t="str">
            <v>Yelm0</v>
          </cell>
          <cell r="E14052">
            <v>0</v>
          </cell>
        </row>
        <row r="14053">
          <cell r="D14053" t="str">
            <v>Yelm0</v>
          </cell>
          <cell r="E14053">
            <v>0</v>
          </cell>
        </row>
        <row r="14054">
          <cell r="D14054" t="str">
            <v>Yelm0</v>
          </cell>
          <cell r="E14054">
            <v>0</v>
          </cell>
        </row>
        <row r="14055">
          <cell r="D14055" t="str">
            <v>Yelm0</v>
          </cell>
          <cell r="E14055">
            <v>0</v>
          </cell>
        </row>
        <row r="14056">
          <cell r="D14056" t="str">
            <v>Yelm0</v>
          </cell>
          <cell r="E14056">
            <v>0</v>
          </cell>
        </row>
        <row r="14057">
          <cell r="D14057" t="str">
            <v>Yelm0</v>
          </cell>
          <cell r="E14057">
            <v>0</v>
          </cell>
        </row>
        <row r="14058">
          <cell r="D14058" t="str">
            <v>Yelm0</v>
          </cell>
          <cell r="E14058">
            <v>0</v>
          </cell>
        </row>
        <row r="14059">
          <cell r="D14059" t="str">
            <v>Yelm0</v>
          </cell>
          <cell r="E14059">
            <v>0</v>
          </cell>
        </row>
        <row r="14060">
          <cell r="D14060" t="str">
            <v>Yelm0</v>
          </cell>
          <cell r="E14060">
            <v>0</v>
          </cell>
        </row>
        <row r="14061">
          <cell r="D14061" t="str">
            <v>Yelm0</v>
          </cell>
          <cell r="E14061">
            <v>0</v>
          </cell>
        </row>
        <row r="14062">
          <cell r="D14062" t="str">
            <v>Yelm0</v>
          </cell>
          <cell r="E14062">
            <v>0</v>
          </cell>
        </row>
        <row r="14063">
          <cell r="D14063" t="str">
            <v>Yelm0</v>
          </cell>
          <cell r="E14063">
            <v>0</v>
          </cell>
        </row>
        <row r="14064">
          <cell r="D14064" t="str">
            <v>Yelm0</v>
          </cell>
          <cell r="E14064">
            <v>0</v>
          </cell>
        </row>
        <row r="14065">
          <cell r="D14065" t="str">
            <v>Yelm0</v>
          </cell>
          <cell r="E14065">
            <v>0</v>
          </cell>
        </row>
        <row r="14066">
          <cell r="D14066" t="str">
            <v>Yelm0</v>
          </cell>
          <cell r="E14066">
            <v>0</v>
          </cell>
        </row>
        <row r="14067">
          <cell r="D14067" t="str">
            <v>Yelm0</v>
          </cell>
          <cell r="E14067">
            <v>0</v>
          </cell>
        </row>
        <row r="14068">
          <cell r="D14068" t="str">
            <v>Yelm0</v>
          </cell>
          <cell r="E14068">
            <v>0</v>
          </cell>
        </row>
        <row r="14069">
          <cell r="D14069" t="str">
            <v>Yelm0</v>
          </cell>
          <cell r="E14069">
            <v>0</v>
          </cell>
        </row>
        <row r="14070">
          <cell r="D14070" t="str">
            <v>Yelm0</v>
          </cell>
          <cell r="E14070">
            <v>0</v>
          </cell>
        </row>
        <row r="14071">
          <cell r="D14071" t="str">
            <v>Yelm0</v>
          </cell>
          <cell r="E14071">
            <v>0</v>
          </cell>
        </row>
        <row r="14072">
          <cell r="D14072" t="str">
            <v>Yelm0</v>
          </cell>
          <cell r="E14072">
            <v>0</v>
          </cell>
        </row>
        <row r="14073">
          <cell r="D14073" t="str">
            <v>Yelm0</v>
          </cell>
          <cell r="E14073">
            <v>0</v>
          </cell>
        </row>
        <row r="14074">
          <cell r="D14074" t="str">
            <v>Yelm0</v>
          </cell>
          <cell r="E14074">
            <v>0</v>
          </cell>
        </row>
        <row r="14075">
          <cell r="D14075" t="str">
            <v>Yelm0</v>
          </cell>
          <cell r="E14075">
            <v>0</v>
          </cell>
        </row>
        <row r="14076">
          <cell r="D14076" t="str">
            <v>Yelm0</v>
          </cell>
          <cell r="E14076">
            <v>0</v>
          </cell>
        </row>
        <row r="14077">
          <cell r="D14077" t="str">
            <v>Yelm0</v>
          </cell>
          <cell r="E14077">
            <v>0</v>
          </cell>
        </row>
        <row r="14078">
          <cell r="D14078" t="str">
            <v>Yelm0</v>
          </cell>
          <cell r="E14078">
            <v>0</v>
          </cell>
        </row>
        <row r="14079">
          <cell r="D14079" t="str">
            <v>Yelm0</v>
          </cell>
          <cell r="E14079">
            <v>0</v>
          </cell>
        </row>
        <row r="14080">
          <cell r="D14080" t="str">
            <v>Yelm0</v>
          </cell>
          <cell r="E14080">
            <v>0</v>
          </cell>
        </row>
        <row r="14081">
          <cell r="D14081" t="str">
            <v>Yelm0</v>
          </cell>
          <cell r="E14081">
            <v>0</v>
          </cell>
        </row>
        <row r="14082">
          <cell r="D14082" t="str">
            <v>Yelm0</v>
          </cell>
          <cell r="E14082">
            <v>0</v>
          </cell>
        </row>
        <row r="14083">
          <cell r="D14083" t="str">
            <v>Yelm0</v>
          </cell>
          <cell r="E14083">
            <v>0</v>
          </cell>
        </row>
        <row r="14084">
          <cell r="D14084" t="str">
            <v>Yelm0</v>
          </cell>
          <cell r="E14084">
            <v>0</v>
          </cell>
        </row>
        <row r="14085">
          <cell r="D14085" t="str">
            <v>Yelm0</v>
          </cell>
          <cell r="E14085">
            <v>0</v>
          </cell>
        </row>
        <row r="14086">
          <cell r="D14086" t="str">
            <v>Yelm0</v>
          </cell>
          <cell r="E14086">
            <v>0</v>
          </cell>
        </row>
        <row r="14087">
          <cell r="D14087" t="str">
            <v>Yelm0</v>
          </cell>
          <cell r="E14087">
            <v>0</v>
          </cell>
        </row>
        <row r="14088">
          <cell r="D14088" t="str">
            <v>Yelm0</v>
          </cell>
          <cell r="E14088">
            <v>0</v>
          </cell>
        </row>
        <row r="14089">
          <cell r="D14089" t="str">
            <v>Yelm0</v>
          </cell>
          <cell r="E14089">
            <v>0</v>
          </cell>
        </row>
        <row r="14090">
          <cell r="D14090" t="str">
            <v>Yelm0</v>
          </cell>
          <cell r="E14090">
            <v>0</v>
          </cell>
        </row>
        <row r="14091">
          <cell r="D14091" t="str">
            <v>Yelm0</v>
          </cell>
          <cell r="E14091">
            <v>0</v>
          </cell>
        </row>
        <row r="14092">
          <cell r="D14092" t="str">
            <v>Yelm0</v>
          </cell>
          <cell r="E14092">
            <v>0</v>
          </cell>
        </row>
        <row r="14093">
          <cell r="D14093" t="str">
            <v>Yelm0</v>
          </cell>
          <cell r="E14093">
            <v>0</v>
          </cell>
        </row>
        <row r="14094">
          <cell r="D14094" t="str">
            <v>Yelm0</v>
          </cell>
          <cell r="E14094">
            <v>0</v>
          </cell>
        </row>
        <row r="14095">
          <cell r="D14095" t="str">
            <v>Yelm0</v>
          </cell>
          <cell r="E14095">
            <v>0</v>
          </cell>
        </row>
        <row r="14096">
          <cell r="D14096" t="str">
            <v>Yelm0</v>
          </cell>
          <cell r="E14096">
            <v>0</v>
          </cell>
        </row>
        <row r="14097">
          <cell r="D14097" t="str">
            <v>Yelm0</v>
          </cell>
          <cell r="E14097">
            <v>0</v>
          </cell>
        </row>
        <row r="14098">
          <cell r="D14098" t="str">
            <v>Yelm0</v>
          </cell>
          <cell r="E14098">
            <v>0</v>
          </cell>
        </row>
        <row r="14099">
          <cell r="D14099" t="str">
            <v>Yelm0</v>
          </cell>
          <cell r="E14099">
            <v>0</v>
          </cell>
        </row>
        <row r="14100">
          <cell r="D14100" t="str">
            <v>Yelm0</v>
          </cell>
          <cell r="E14100">
            <v>0</v>
          </cell>
        </row>
        <row r="14101">
          <cell r="D14101" t="str">
            <v>Yelm0</v>
          </cell>
          <cell r="E14101">
            <v>0</v>
          </cell>
        </row>
        <row r="14102">
          <cell r="D14102" t="str">
            <v>Yelm0</v>
          </cell>
          <cell r="E14102">
            <v>0</v>
          </cell>
        </row>
        <row r="14103">
          <cell r="D14103" t="str">
            <v>Yelm0</v>
          </cell>
          <cell r="E14103">
            <v>0</v>
          </cell>
        </row>
        <row r="14104">
          <cell r="D14104" t="str">
            <v>Yelm0</v>
          </cell>
          <cell r="E14104">
            <v>0</v>
          </cell>
        </row>
        <row r="14105">
          <cell r="D14105" t="str">
            <v>Yelm0</v>
          </cell>
          <cell r="E14105">
            <v>0</v>
          </cell>
        </row>
        <row r="14106">
          <cell r="D14106" t="str">
            <v>Yelm0</v>
          </cell>
          <cell r="E14106">
            <v>0</v>
          </cell>
        </row>
        <row r="14107">
          <cell r="D14107" t="str">
            <v>Yelm0</v>
          </cell>
          <cell r="E14107">
            <v>0</v>
          </cell>
        </row>
        <row r="14108">
          <cell r="D14108" t="str">
            <v>Yelm0</v>
          </cell>
          <cell r="E14108">
            <v>0</v>
          </cell>
        </row>
        <row r="14109">
          <cell r="D14109" t="str">
            <v>Yelm0</v>
          </cell>
          <cell r="E14109">
            <v>0</v>
          </cell>
        </row>
        <row r="14110">
          <cell r="D14110" t="str">
            <v>Yelm0</v>
          </cell>
          <cell r="E14110">
            <v>0</v>
          </cell>
        </row>
        <row r="14111">
          <cell r="D14111" t="str">
            <v>Yelm0</v>
          </cell>
          <cell r="E14111">
            <v>0</v>
          </cell>
        </row>
        <row r="14112">
          <cell r="D14112" t="str">
            <v>Yelm0</v>
          </cell>
          <cell r="E14112">
            <v>0</v>
          </cell>
        </row>
        <row r="14113">
          <cell r="D14113" t="str">
            <v>Yelm0</v>
          </cell>
          <cell r="E14113">
            <v>0</v>
          </cell>
        </row>
        <row r="14114">
          <cell r="D14114" t="str">
            <v>Yelm0</v>
          </cell>
          <cell r="E14114">
            <v>0</v>
          </cell>
        </row>
        <row r="14115">
          <cell r="D14115" t="str">
            <v>Yelm0</v>
          </cell>
          <cell r="E14115">
            <v>0</v>
          </cell>
        </row>
        <row r="14116">
          <cell r="D14116" t="str">
            <v>Yelm0</v>
          </cell>
          <cell r="E14116">
            <v>0</v>
          </cell>
        </row>
        <row r="14117">
          <cell r="D14117" t="str">
            <v>Yelm0</v>
          </cell>
          <cell r="E14117">
            <v>0</v>
          </cell>
        </row>
        <row r="14118">
          <cell r="D14118" t="str">
            <v>Yelm0</v>
          </cell>
          <cell r="E14118">
            <v>0</v>
          </cell>
        </row>
        <row r="14119">
          <cell r="D14119" t="str">
            <v>Yelm0</v>
          </cell>
          <cell r="E14119">
            <v>0</v>
          </cell>
        </row>
        <row r="14120">
          <cell r="D14120" t="str">
            <v>Yelm0</v>
          </cell>
          <cell r="E14120">
            <v>0</v>
          </cell>
        </row>
        <row r="14121">
          <cell r="D14121" t="str">
            <v>Yelm0</v>
          </cell>
          <cell r="E14121">
            <v>0</v>
          </cell>
        </row>
        <row r="14122">
          <cell r="D14122" t="str">
            <v>Yelm0</v>
          </cell>
          <cell r="E14122">
            <v>0</v>
          </cell>
        </row>
        <row r="14123">
          <cell r="D14123" t="str">
            <v>Yelm0</v>
          </cell>
          <cell r="E14123">
            <v>0</v>
          </cell>
        </row>
        <row r="14124">
          <cell r="D14124" t="str">
            <v>Yelm0</v>
          </cell>
          <cell r="E14124">
            <v>0</v>
          </cell>
        </row>
        <row r="14125">
          <cell r="D14125" t="str">
            <v>Yelm0</v>
          </cell>
          <cell r="E14125">
            <v>0</v>
          </cell>
        </row>
        <row r="14126">
          <cell r="D14126" t="str">
            <v>Yelm0</v>
          </cell>
          <cell r="E14126">
            <v>0</v>
          </cell>
        </row>
        <row r="14127">
          <cell r="D14127" t="str">
            <v>Yelm0</v>
          </cell>
          <cell r="E14127">
            <v>0</v>
          </cell>
        </row>
        <row r="14128">
          <cell r="D14128" t="str">
            <v>Yelm0</v>
          </cell>
          <cell r="E14128">
            <v>0</v>
          </cell>
        </row>
        <row r="14129">
          <cell r="D14129" t="str">
            <v>Yelm0</v>
          </cell>
          <cell r="E14129">
            <v>0</v>
          </cell>
        </row>
        <row r="14130">
          <cell r="D14130" t="str">
            <v>Yelm0</v>
          </cell>
          <cell r="E14130">
            <v>0</v>
          </cell>
        </row>
        <row r="14131">
          <cell r="D14131" t="str">
            <v>Yelm0</v>
          </cell>
          <cell r="E14131">
            <v>0</v>
          </cell>
        </row>
        <row r="14132">
          <cell r="D14132" t="str">
            <v>Yelm0</v>
          </cell>
          <cell r="E14132">
            <v>0</v>
          </cell>
        </row>
        <row r="14133">
          <cell r="D14133" t="str">
            <v>Yelm0</v>
          </cell>
          <cell r="E14133">
            <v>0</v>
          </cell>
        </row>
        <row r="14134">
          <cell r="D14134" t="str">
            <v>Yelm0</v>
          </cell>
          <cell r="E14134">
            <v>0</v>
          </cell>
        </row>
        <row r="14135">
          <cell r="D14135" t="str">
            <v>Yelm0</v>
          </cell>
          <cell r="E14135">
            <v>0</v>
          </cell>
        </row>
        <row r="14136">
          <cell r="D14136" t="str">
            <v>Yelm0</v>
          </cell>
          <cell r="E14136">
            <v>0</v>
          </cell>
        </row>
        <row r="14137">
          <cell r="D14137" t="str">
            <v>Yelm0</v>
          </cell>
          <cell r="E14137">
            <v>0</v>
          </cell>
        </row>
        <row r="14138">
          <cell r="D14138" t="str">
            <v>Yelm0</v>
          </cell>
          <cell r="E14138">
            <v>0</v>
          </cell>
        </row>
        <row r="14139">
          <cell r="D14139" t="str">
            <v>Yelm0</v>
          </cell>
          <cell r="E14139">
            <v>0</v>
          </cell>
        </row>
        <row r="14140">
          <cell r="D14140" t="str">
            <v>Yelm0</v>
          </cell>
          <cell r="E14140">
            <v>0</v>
          </cell>
        </row>
        <row r="14141">
          <cell r="D14141" t="str">
            <v>Yelm0</v>
          </cell>
          <cell r="E14141">
            <v>0</v>
          </cell>
        </row>
        <row r="14142">
          <cell r="D14142" t="str">
            <v>Yelm0</v>
          </cell>
          <cell r="E14142">
            <v>0</v>
          </cell>
        </row>
        <row r="14143">
          <cell r="D14143" t="str">
            <v>Yelm0</v>
          </cell>
          <cell r="E14143">
            <v>0</v>
          </cell>
        </row>
        <row r="14144">
          <cell r="D14144" t="str">
            <v>Yelm0</v>
          </cell>
          <cell r="E14144">
            <v>0</v>
          </cell>
        </row>
        <row r="14145">
          <cell r="D14145" t="str">
            <v>Yelm0</v>
          </cell>
          <cell r="E14145">
            <v>0</v>
          </cell>
        </row>
        <row r="14146">
          <cell r="D14146" t="str">
            <v>Yelm0</v>
          </cell>
          <cell r="E14146">
            <v>0</v>
          </cell>
        </row>
        <row r="14147">
          <cell r="D14147" t="str">
            <v>Yelm0</v>
          </cell>
          <cell r="E14147">
            <v>0</v>
          </cell>
        </row>
        <row r="14148">
          <cell r="D14148" t="str">
            <v>Yelm0</v>
          </cell>
          <cell r="E14148">
            <v>0</v>
          </cell>
        </row>
        <row r="14149">
          <cell r="D14149" t="str">
            <v>Yelm0</v>
          </cell>
          <cell r="E14149">
            <v>0</v>
          </cell>
        </row>
        <row r="14150">
          <cell r="D14150" t="str">
            <v>Yelm0</v>
          </cell>
          <cell r="E14150">
            <v>0</v>
          </cell>
        </row>
        <row r="14151">
          <cell r="D14151" t="str">
            <v>Yelm0</v>
          </cell>
          <cell r="E14151">
            <v>0</v>
          </cell>
        </row>
        <row r="14152">
          <cell r="D14152" t="str">
            <v>Yelm0</v>
          </cell>
          <cell r="E14152">
            <v>0</v>
          </cell>
        </row>
        <row r="14153">
          <cell r="D14153" t="str">
            <v>Yelm0</v>
          </cell>
          <cell r="E14153">
            <v>0</v>
          </cell>
        </row>
        <row r="14154">
          <cell r="D14154" t="str">
            <v>Yelm0</v>
          </cell>
          <cell r="E14154">
            <v>0</v>
          </cell>
        </row>
        <row r="14155">
          <cell r="D14155" t="str">
            <v>Yelm0</v>
          </cell>
          <cell r="E14155">
            <v>0</v>
          </cell>
        </row>
        <row r="14156">
          <cell r="D14156" t="str">
            <v>Yelm0</v>
          </cell>
          <cell r="E14156">
            <v>0</v>
          </cell>
        </row>
        <row r="14157">
          <cell r="D14157" t="str">
            <v>Yelm0</v>
          </cell>
          <cell r="E14157">
            <v>0</v>
          </cell>
        </row>
        <row r="14158">
          <cell r="D14158" t="str">
            <v>Yelm0</v>
          </cell>
          <cell r="E14158">
            <v>0</v>
          </cell>
        </row>
        <row r="14159">
          <cell r="D14159" t="str">
            <v>Yelm0</v>
          </cell>
          <cell r="E14159">
            <v>0</v>
          </cell>
        </row>
        <row r="14160">
          <cell r="D14160" t="str">
            <v>Yelm0</v>
          </cell>
          <cell r="E14160">
            <v>0</v>
          </cell>
        </row>
        <row r="14161">
          <cell r="D14161" t="str">
            <v>Yelm0</v>
          </cell>
          <cell r="E14161">
            <v>0</v>
          </cell>
        </row>
        <row r="14162">
          <cell r="D14162" t="str">
            <v>Yelm0</v>
          </cell>
          <cell r="E14162">
            <v>0</v>
          </cell>
        </row>
        <row r="14163">
          <cell r="D14163" t="str">
            <v>Yelm0</v>
          </cell>
          <cell r="E14163">
            <v>0</v>
          </cell>
        </row>
        <row r="14164">
          <cell r="D14164" t="str">
            <v>Yelm0</v>
          </cell>
          <cell r="E14164">
            <v>0</v>
          </cell>
        </row>
        <row r="14165">
          <cell r="D14165" t="str">
            <v>Yelm0</v>
          </cell>
          <cell r="E14165">
            <v>0</v>
          </cell>
        </row>
        <row r="14166">
          <cell r="D14166" t="str">
            <v>Yelm0</v>
          </cell>
          <cell r="E14166">
            <v>0</v>
          </cell>
        </row>
        <row r="14167">
          <cell r="D14167" t="str">
            <v>Yelm0</v>
          </cell>
          <cell r="E14167">
            <v>0</v>
          </cell>
        </row>
        <row r="14168">
          <cell r="D14168" t="str">
            <v>Yelm0</v>
          </cell>
          <cell r="E14168">
            <v>0</v>
          </cell>
        </row>
        <row r="14169">
          <cell r="D14169" t="str">
            <v>Yelm0</v>
          </cell>
          <cell r="E14169">
            <v>0</v>
          </cell>
        </row>
        <row r="14170">
          <cell r="D14170" t="str">
            <v>Yelm0</v>
          </cell>
          <cell r="E14170">
            <v>0</v>
          </cell>
        </row>
        <row r="14171">
          <cell r="D14171" t="str">
            <v>Yelm0</v>
          </cell>
          <cell r="E14171">
            <v>0</v>
          </cell>
        </row>
        <row r="14172">
          <cell r="D14172" t="str">
            <v>Yelm0</v>
          </cell>
          <cell r="E14172">
            <v>0</v>
          </cell>
        </row>
        <row r="14173">
          <cell r="D14173" t="str">
            <v>Yelm0</v>
          </cell>
          <cell r="E14173">
            <v>0</v>
          </cell>
        </row>
        <row r="14174">
          <cell r="D14174" t="str">
            <v>Yelm0</v>
          </cell>
          <cell r="E14174">
            <v>0</v>
          </cell>
        </row>
        <row r="14175">
          <cell r="D14175" t="str">
            <v>Yelm0</v>
          </cell>
          <cell r="E14175">
            <v>0</v>
          </cell>
        </row>
        <row r="14176">
          <cell r="D14176" t="str">
            <v>Yelm0</v>
          </cell>
          <cell r="E14176">
            <v>0</v>
          </cell>
        </row>
        <row r="14177">
          <cell r="D14177" t="str">
            <v>Yelm0</v>
          </cell>
          <cell r="E14177">
            <v>0</v>
          </cell>
        </row>
        <row r="14178">
          <cell r="D14178" t="str">
            <v>Yelm0</v>
          </cell>
          <cell r="E14178">
            <v>0</v>
          </cell>
        </row>
        <row r="14179">
          <cell r="D14179" t="str">
            <v>Yelm0</v>
          </cell>
          <cell r="E14179">
            <v>0</v>
          </cell>
        </row>
        <row r="14180">
          <cell r="D14180" t="str">
            <v>Yelm0</v>
          </cell>
          <cell r="E14180">
            <v>0</v>
          </cell>
        </row>
        <row r="14181">
          <cell r="D14181" t="str">
            <v>Yelm0</v>
          </cell>
          <cell r="E14181">
            <v>0</v>
          </cell>
        </row>
        <row r="14182">
          <cell r="D14182" t="str">
            <v>Yelm0</v>
          </cell>
          <cell r="E14182">
            <v>0</v>
          </cell>
        </row>
        <row r="14183">
          <cell r="D14183" t="str">
            <v>Yelm0</v>
          </cell>
          <cell r="E14183">
            <v>0</v>
          </cell>
        </row>
        <row r="14184">
          <cell r="D14184" t="str">
            <v>Yelm0</v>
          </cell>
          <cell r="E14184">
            <v>0</v>
          </cell>
        </row>
        <row r="14185">
          <cell r="D14185" t="str">
            <v>Yelm0</v>
          </cell>
          <cell r="E14185">
            <v>0</v>
          </cell>
        </row>
        <row r="14186">
          <cell r="D14186" t="str">
            <v>Yelm0</v>
          </cell>
          <cell r="E14186">
            <v>0</v>
          </cell>
        </row>
        <row r="14187">
          <cell r="D14187" t="str">
            <v>Yelm0</v>
          </cell>
          <cell r="E14187">
            <v>0</v>
          </cell>
        </row>
        <row r="14188">
          <cell r="D14188" t="str">
            <v>Yelm0</v>
          </cell>
          <cell r="E14188">
            <v>0</v>
          </cell>
        </row>
        <row r="14189">
          <cell r="D14189" t="str">
            <v>Yelm0</v>
          </cell>
          <cell r="E14189">
            <v>0</v>
          </cell>
        </row>
        <row r="14190">
          <cell r="D14190" t="str">
            <v>Yelm0</v>
          </cell>
          <cell r="E14190">
            <v>0</v>
          </cell>
        </row>
        <row r="14191">
          <cell r="D14191" t="str">
            <v>Yelm0</v>
          </cell>
          <cell r="E14191">
            <v>0</v>
          </cell>
        </row>
        <row r="14192">
          <cell r="D14192" t="str">
            <v>Yelm0</v>
          </cell>
          <cell r="E14192">
            <v>0</v>
          </cell>
        </row>
        <row r="14193">
          <cell r="D14193" t="str">
            <v>Yelm0</v>
          </cell>
          <cell r="E14193">
            <v>0</v>
          </cell>
        </row>
        <row r="14194">
          <cell r="D14194" t="str">
            <v>Yelm0</v>
          </cell>
          <cell r="E14194">
            <v>0</v>
          </cell>
        </row>
        <row r="14195">
          <cell r="D14195" t="str">
            <v>Yelm0</v>
          </cell>
          <cell r="E14195">
            <v>0</v>
          </cell>
        </row>
        <row r="14196">
          <cell r="D14196" t="str">
            <v>Yelm0</v>
          </cell>
          <cell r="E14196">
            <v>0</v>
          </cell>
        </row>
        <row r="14197">
          <cell r="D14197" t="str">
            <v>Yelm0</v>
          </cell>
          <cell r="E14197">
            <v>0</v>
          </cell>
        </row>
        <row r="14198">
          <cell r="D14198" t="str">
            <v>Yelm0</v>
          </cell>
          <cell r="E14198">
            <v>0</v>
          </cell>
        </row>
        <row r="14199">
          <cell r="D14199" t="str">
            <v>Yelm0</v>
          </cell>
          <cell r="E14199">
            <v>0</v>
          </cell>
        </row>
        <row r="14200">
          <cell r="D14200" t="str">
            <v>Yelm0</v>
          </cell>
          <cell r="E14200">
            <v>0</v>
          </cell>
        </row>
        <row r="14201">
          <cell r="D14201" t="str">
            <v>Yelm0</v>
          </cell>
          <cell r="E14201">
            <v>0</v>
          </cell>
        </row>
        <row r="14202">
          <cell r="D14202" t="str">
            <v>Yelm0</v>
          </cell>
          <cell r="E14202">
            <v>0</v>
          </cell>
        </row>
        <row r="14203">
          <cell r="D14203" t="str">
            <v>Yelm0</v>
          </cell>
          <cell r="E14203">
            <v>0</v>
          </cell>
        </row>
        <row r="14204">
          <cell r="D14204" t="str">
            <v>Yelm0</v>
          </cell>
          <cell r="E14204">
            <v>0</v>
          </cell>
        </row>
        <row r="14205">
          <cell r="D14205" t="str">
            <v>Yelm0</v>
          </cell>
          <cell r="E14205">
            <v>0</v>
          </cell>
        </row>
        <row r="14206">
          <cell r="D14206" t="str">
            <v>Yelm0</v>
          </cell>
          <cell r="E14206">
            <v>0</v>
          </cell>
        </row>
        <row r="14207">
          <cell r="D14207" t="str">
            <v>Yelm0</v>
          </cell>
          <cell r="E14207">
            <v>0</v>
          </cell>
        </row>
        <row r="14208">
          <cell r="D14208" t="str">
            <v>Yelm0</v>
          </cell>
          <cell r="E14208">
            <v>0</v>
          </cell>
        </row>
        <row r="14209">
          <cell r="D14209" t="str">
            <v>Yelm0</v>
          </cell>
          <cell r="E14209">
            <v>0</v>
          </cell>
        </row>
        <row r="14210">
          <cell r="D14210" t="str">
            <v>Yelm0</v>
          </cell>
          <cell r="E14210">
            <v>0</v>
          </cell>
        </row>
        <row r="14211">
          <cell r="D14211" t="str">
            <v>Yelm0</v>
          </cell>
          <cell r="E14211">
            <v>0</v>
          </cell>
        </row>
        <row r="14212">
          <cell r="D14212" t="str">
            <v>Yelm0</v>
          </cell>
          <cell r="E14212">
            <v>0</v>
          </cell>
        </row>
        <row r="14213">
          <cell r="D14213" t="str">
            <v>Yelm0</v>
          </cell>
          <cell r="E14213">
            <v>0</v>
          </cell>
        </row>
        <row r="14214">
          <cell r="D14214" t="str">
            <v>Yelm0</v>
          </cell>
          <cell r="E14214">
            <v>0</v>
          </cell>
        </row>
        <row r="14215">
          <cell r="D14215" t="str">
            <v>Yelm0</v>
          </cell>
          <cell r="E14215">
            <v>0</v>
          </cell>
        </row>
        <row r="14216">
          <cell r="D14216" t="str">
            <v>Yelm0</v>
          </cell>
          <cell r="E14216">
            <v>0</v>
          </cell>
        </row>
        <row r="14217">
          <cell r="D14217" t="str">
            <v>Yelm0</v>
          </cell>
          <cell r="E14217">
            <v>0</v>
          </cell>
        </row>
        <row r="14218">
          <cell r="D14218" t="str">
            <v>Yelm0</v>
          </cell>
          <cell r="E14218">
            <v>0</v>
          </cell>
        </row>
        <row r="14219">
          <cell r="D14219" t="str">
            <v>Yelm0</v>
          </cell>
          <cell r="E14219">
            <v>0</v>
          </cell>
        </row>
        <row r="14220">
          <cell r="D14220" t="str">
            <v>Yelm0</v>
          </cell>
          <cell r="E14220">
            <v>0</v>
          </cell>
        </row>
        <row r="14221">
          <cell r="D14221" t="str">
            <v>Yelm0</v>
          </cell>
          <cell r="E14221">
            <v>0</v>
          </cell>
        </row>
        <row r="14222">
          <cell r="D14222" t="str">
            <v>Yelm0</v>
          </cell>
          <cell r="E14222">
            <v>0</v>
          </cell>
        </row>
        <row r="14223">
          <cell r="D14223" t="str">
            <v>Yelm0</v>
          </cell>
          <cell r="E14223">
            <v>0</v>
          </cell>
        </row>
        <row r="14224">
          <cell r="D14224" t="str">
            <v>Yelm0</v>
          </cell>
          <cell r="E14224">
            <v>0</v>
          </cell>
        </row>
        <row r="14225">
          <cell r="D14225" t="str">
            <v>Yelm0</v>
          </cell>
          <cell r="E14225">
            <v>0</v>
          </cell>
        </row>
        <row r="14226">
          <cell r="D14226" t="str">
            <v>Yelm0</v>
          </cell>
          <cell r="E14226">
            <v>0</v>
          </cell>
        </row>
        <row r="14227">
          <cell r="D14227" t="str">
            <v>Yelm0</v>
          </cell>
          <cell r="E14227">
            <v>0</v>
          </cell>
        </row>
        <row r="14228">
          <cell r="D14228" t="str">
            <v>Yelm0</v>
          </cell>
          <cell r="E14228">
            <v>0</v>
          </cell>
        </row>
        <row r="14229">
          <cell r="D14229" t="str">
            <v>Yelm0</v>
          </cell>
          <cell r="E14229">
            <v>0</v>
          </cell>
        </row>
        <row r="14230">
          <cell r="D14230" t="str">
            <v>Yelm0</v>
          </cell>
          <cell r="E14230">
            <v>0</v>
          </cell>
        </row>
        <row r="14231">
          <cell r="D14231" t="str">
            <v>Yelm0</v>
          </cell>
          <cell r="E14231">
            <v>0</v>
          </cell>
        </row>
        <row r="14232">
          <cell r="D14232" t="str">
            <v>Yelm0</v>
          </cell>
          <cell r="E14232">
            <v>0</v>
          </cell>
        </row>
        <row r="14233">
          <cell r="D14233" t="str">
            <v>Yelm0</v>
          </cell>
          <cell r="E14233">
            <v>0</v>
          </cell>
        </row>
        <row r="14234">
          <cell r="D14234" t="str">
            <v>Yelm0</v>
          </cell>
          <cell r="E14234">
            <v>0</v>
          </cell>
        </row>
        <row r="14235">
          <cell r="D14235" t="str">
            <v>Yelm0</v>
          </cell>
          <cell r="E14235">
            <v>0</v>
          </cell>
        </row>
        <row r="14236">
          <cell r="D14236" t="str">
            <v>Yelm0</v>
          </cell>
          <cell r="E14236">
            <v>0</v>
          </cell>
        </row>
        <row r="14237">
          <cell r="D14237" t="str">
            <v>Yelm0</v>
          </cell>
          <cell r="E14237">
            <v>0</v>
          </cell>
        </row>
        <row r="14238">
          <cell r="D14238" t="str">
            <v>Yelm0</v>
          </cell>
          <cell r="E14238">
            <v>0</v>
          </cell>
        </row>
        <row r="14239">
          <cell r="D14239" t="str">
            <v>Yelm0</v>
          </cell>
          <cell r="E14239">
            <v>0</v>
          </cell>
        </row>
        <row r="14240">
          <cell r="D14240" t="str">
            <v>Yelm0</v>
          </cell>
          <cell r="E14240">
            <v>0</v>
          </cell>
        </row>
        <row r="14241">
          <cell r="D14241" t="str">
            <v>Yelm0</v>
          </cell>
          <cell r="E14241">
            <v>0</v>
          </cell>
        </row>
        <row r="14242">
          <cell r="D14242" t="str">
            <v>Yelm0</v>
          </cell>
          <cell r="E14242">
            <v>0</v>
          </cell>
        </row>
        <row r="14243">
          <cell r="D14243" t="str">
            <v>Yelm0</v>
          </cell>
          <cell r="E14243">
            <v>0</v>
          </cell>
        </row>
        <row r="14244">
          <cell r="D14244" t="str">
            <v>Yelm0</v>
          </cell>
          <cell r="E14244">
            <v>0</v>
          </cell>
        </row>
        <row r="14245">
          <cell r="D14245" t="str">
            <v>Yelm0</v>
          </cell>
          <cell r="E14245">
            <v>0</v>
          </cell>
        </row>
        <row r="14246">
          <cell r="D14246" t="str">
            <v>Yelm0</v>
          </cell>
          <cell r="E14246">
            <v>0</v>
          </cell>
        </row>
        <row r="14247">
          <cell r="D14247" t="str">
            <v>Yelm0</v>
          </cell>
          <cell r="E14247">
            <v>0</v>
          </cell>
        </row>
        <row r="14248">
          <cell r="D14248" t="str">
            <v>Yelm0</v>
          </cell>
          <cell r="E14248">
            <v>0</v>
          </cell>
        </row>
        <row r="14249">
          <cell r="D14249" t="str">
            <v>Yelm0</v>
          </cell>
          <cell r="E14249">
            <v>0</v>
          </cell>
        </row>
        <row r="14250">
          <cell r="D14250" t="str">
            <v>Yelm0</v>
          </cell>
          <cell r="E14250">
            <v>0</v>
          </cell>
        </row>
        <row r="14251">
          <cell r="D14251" t="str">
            <v>Yelm0</v>
          </cell>
          <cell r="E14251">
            <v>0</v>
          </cell>
        </row>
        <row r="14252">
          <cell r="D14252" t="str">
            <v>Yelm0</v>
          </cell>
          <cell r="E14252">
            <v>0</v>
          </cell>
        </row>
        <row r="14253">
          <cell r="D14253" t="str">
            <v>Yelm0</v>
          </cell>
          <cell r="E14253">
            <v>0</v>
          </cell>
        </row>
        <row r="14254">
          <cell r="D14254" t="str">
            <v>Yelm0</v>
          </cell>
          <cell r="E14254">
            <v>0</v>
          </cell>
        </row>
        <row r="14255">
          <cell r="D14255" t="str">
            <v>Yelm0</v>
          </cell>
          <cell r="E14255">
            <v>0</v>
          </cell>
        </row>
        <row r="14256">
          <cell r="D14256" t="str">
            <v>Yelm0</v>
          </cell>
          <cell r="E14256">
            <v>0</v>
          </cell>
        </row>
        <row r="14257">
          <cell r="D14257" t="str">
            <v>Yelm0</v>
          </cell>
          <cell r="E14257">
            <v>0</v>
          </cell>
        </row>
        <row r="14258">
          <cell r="D14258" t="str">
            <v>Yelm0</v>
          </cell>
          <cell r="E14258">
            <v>0</v>
          </cell>
        </row>
        <row r="14259">
          <cell r="D14259" t="str">
            <v>Yelm0</v>
          </cell>
          <cell r="E14259">
            <v>0</v>
          </cell>
        </row>
        <row r="14260">
          <cell r="D14260" t="str">
            <v>Yelm0</v>
          </cell>
          <cell r="E14260">
            <v>0</v>
          </cell>
        </row>
        <row r="14261">
          <cell r="D14261" t="str">
            <v>Yelm0</v>
          </cell>
          <cell r="E14261">
            <v>0</v>
          </cell>
        </row>
        <row r="14262">
          <cell r="D14262" t="str">
            <v>Yelm0</v>
          </cell>
          <cell r="E14262">
            <v>0</v>
          </cell>
        </row>
        <row r="14263">
          <cell r="D14263" t="str">
            <v>Yelm0</v>
          </cell>
          <cell r="E14263">
            <v>0</v>
          </cell>
        </row>
        <row r="14264">
          <cell r="D14264" t="str">
            <v>Yelm0</v>
          </cell>
          <cell r="E14264">
            <v>0</v>
          </cell>
        </row>
        <row r="14265">
          <cell r="D14265" t="str">
            <v>Yelm0</v>
          </cell>
          <cell r="E14265">
            <v>0</v>
          </cell>
        </row>
        <row r="14266">
          <cell r="D14266" t="str">
            <v>Yelm0</v>
          </cell>
          <cell r="E14266">
            <v>0</v>
          </cell>
        </row>
        <row r="14267">
          <cell r="D14267" t="str">
            <v>Yelm0</v>
          </cell>
          <cell r="E14267">
            <v>0</v>
          </cell>
        </row>
        <row r="14268">
          <cell r="D14268" t="str">
            <v>Yelm0</v>
          </cell>
          <cell r="E14268">
            <v>0</v>
          </cell>
        </row>
        <row r="14269">
          <cell r="D14269" t="str">
            <v>Yelm0</v>
          </cell>
          <cell r="E14269">
            <v>0</v>
          </cell>
        </row>
        <row r="14270">
          <cell r="D14270" t="str">
            <v>Yelm0</v>
          </cell>
          <cell r="E14270">
            <v>0</v>
          </cell>
        </row>
        <row r="14271">
          <cell r="D14271" t="str">
            <v>Yelm0</v>
          </cell>
          <cell r="E14271">
            <v>0</v>
          </cell>
        </row>
        <row r="14272">
          <cell r="D14272" t="str">
            <v>Yelm0</v>
          </cell>
          <cell r="E14272">
            <v>0</v>
          </cell>
        </row>
        <row r="14273">
          <cell r="D14273" t="str">
            <v>Yelm0</v>
          </cell>
          <cell r="E14273">
            <v>0</v>
          </cell>
        </row>
        <row r="14274">
          <cell r="D14274" t="str">
            <v>Yelm0</v>
          </cell>
          <cell r="E14274">
            <v>0</v>
          </cell>
        </row>
        <row r="14275">
          <cell r="D14275" t="str">
            <v>Yelm0</v>
          </cell>
          <cell r="E14275">
            <v>0</v>
          </cell>
        </row>
        <row r="14276">
          <cell r="D14276" t="str">
            <v>Yelm0</v>
          </cell>
          <cell r="E14276">
            <v>0</v>
          </cell>
        </row>
        <row r="14277">
          <cell r="D14277" t="str">
            <v>Yelm0</v>
          </cell>
          <cell r="E14277">
            <v>0</v>
          </cell>
        </row>
        <row r="14278">
          <cell r="D14278" t="str">
            <v>Yelm0</v>
          </cell>
          <cell r="E14278">
            <v>0</v>
          </cell>
        </row>
        <row r="14279">
          <cell r="D14279" t="str">
            <v>Yelm0</v>
          </cell>
          <cell r="E14279">
            <v>0</v>
          </cell>
        </row>
        <row r="14280">
          <cell r="D14280" t="str">
            <v>Yelm0</v>
          </cell>
          <cell r="E14280">
            <v>0</v>
          </cell>
        </row>
        <row r="14281">
          <cell r="D14281" t="str">
            <v>Yelm0</v>
          </cell>
          <cell r="E14281">
            <v>0</v>
          </cell>
        </row>
        <row r="14282">
          <cell r="D14282" t="str">
            <v>Yelm0</v>
          </cell>
          <cell r="E14282">
            <v>0</v>
          </cell>
        </row>
        <row r="14283">
          <cell r="D14283" t="str">
            <v>Yelm0</v>
          </cell>
          <cell r="E14283">
            <v>0</v>
          </cell>
        </row>
        <row r="14284">
          <cell r="D14284" t="str">
            <v>Yelm0</v>
          </cell>
          <cell r="E14284">
            <v>0</v>
          </cell>
        </row>
        <row r="14285">
          <cell r="D14285" t="str">
            <v>Yelm0</v>
          </cell>
          <cell r="E14285">
            <v>0</v>
          </cell>
        </row>
        <row r="14286">
          <cell r="D14286" t="str">
            <v>Yelm0</v>
          </cell>
          <cell r="E14286">
            <v>0</v>
          </cell>
        </row>
        <row r="14287">
          <cell r="D14287" t="str">
            <v>Yelm0</v>
          </cell>
          <cell r="E14287">
            <v>0</v>
          </cell>
        </row>
        <row r="14288">
          <cell r="D14288" t="str">
            <v>Yelm0</v>
          </cell>
          <cell r="E14288">
            <v>0</v>
          </cell>
        </row>
        <row r="14289">
          <cell r="D14289" t="str">
            <v>Yelm0</v>
          </cell>
          <cell r="E14289">
            <v>0</v>
          </cell>
        </row>
        <row r="14290">
          <cell r="D14290" t="str">
            <v>Yelm0</v>
          </cell>
          <cell r="E14290">
            <v>0</v>
          </cell>
        </row>
        <row r="14291">
          <cell r="D14291" t="str">
            <v>Yelm0</v>
          </cell>
          <cell r="E14291">
            <v>0</v>
          </cell>
        </row>
        <row r="14292">
          <cell r="D14292" t="str">
            <v>Yelm0</v>
          </cell>
          <cell r="E14292">
            <v>0</v>
          </cell>
        </row>
        <row r="14293">
          <cell r="D14293" t="str">
            <v>Yelm0</v>
          </cell>
          <cell r="E14293">
            <v>0</v>
          </cell>
        </row>
        <row r="14294">
          <cell r="D14294" t="str">
            <v>Yelm0</v>
          </cell>
          <cell r="E14294">
            <v>0</v>
          </cell>
        </row>
        <row r="14295">
          <cell r="D14295" t="str">
            <v>Yelm0</v>
          </cell>
          <cell r="E14295">
            <v>0</v>
          </cell>
        </row>
        <row r="14296">
          <cell r="D14296" t="str">
            <v>Yelm0</v>
          </cell>
          <cell r="E14296">
            <v>0</v>
          </cell>
        </row>
        <row r="14297">
          <cell r="D14297" t="str">
            <v>Yelm0</v>
          </cell>
          <cell r="E14297">
            <v>0</v>
          </cell>
        </row>
        <row r="14298">
          <cell r="D14298" t="str">
            <v>Yelm0</v>
          </cell>
          <cell r="E14298">
            <v>0</v>
          </cell>
        </row>
        <row r="14299">
          <cell r="D14299" t="str">
            <v>Yelm0</v>
          </cell>
          <cell r="E14299">
            <v>0</v>
          </cell>
        </row>
        <row r="14300">
          <cell r="D14300" t="str">
            <v>Yelm0</v>
          </cell>
          <cell r="E14300">
            <v>0</v>
          </cell>
        </row>
        <row r="14301">
          <cell r="D14301" t="str">
            <v>Yelm0</v>
          </cell>
          <cell r="E14301">
            <v>0</v>
          </cell>
        </row>
        <row r="14302">
          <cell r="D14302" t="str">
            <v>Yelm0</v>
          </cell>
          <cell r="E14302">
            <v>0</v>
          </cell>
        </row>
        <row r="14303">
          <cell r="D14303" t="str">
            <v>Yelm0</v>
          </cell>
          <cell r="E14303">
            <v>0</v>
          </cell>
        </row>
        <row r="14304">
          <cell r="D14304" t="str">
            <v>Yelm0</v>
          </cell>
          <cell r="E14304">
            <v>0</v>
          </cell>
        </row>
        <row r="14305">
          <cell r="D14305" t="str">
            <v>Yelm0</v>
          </cell>
          <cell r="E14305">
            <v>0</v>
          </cell>
        </row>
        <row r="14306">
          <cell r="D14306" t="str">
            <v>Yelm0</v>
          </cell>
          <cell r="E14306">
            <v>0</v>
          </cell>
        </row>
        <row r="14307">
          <cell r="D14307" t="str">
            <v>Yelm0</v>
          </cell>
          <cell r="E14307">
            <v>0</v>
          </cell>
        </row>
        <row r="14308">
          <cell r="D14308" t="str">
            <v>Yelm0</v>
          </cell>
          <cell r="E14308">
            <v>0</v>
          </cell>
        </row>
        <row r="14309">
          <cell r="D14309" t="str">
            <v>Yelm0</v>
          </cell>
          <cell r="E14309">
            <v>0</v>
          </cell>
        </row>
        <row r="14310">
          <cell r="D14310" t="str">
            <v>Yelm0</v>
          </cell>
          <cell r="E14310">
            <v>0</v>
          </cell>
        </row>
        <row r="14311">
          <cell r="D14311" t="str">
            <v>Yelm0</v>
          </cell>
          <cell r="E14311">
            <v>0</v>
          </cell>
        </row>
        <row r="14312">
          <cell r="D14312" t="str">
            <v>Yelm0</v>
          </cell>
          <cell r="E14312">
            <v>0</v>
          </cell>
        </row>
        <row r="14313">
          <cell r="D14313" t="str">
            <v>Yelm0</v>
          </cell>
          <cell r="E14313">
            <v>0</v>
          </cell>
        </row>
        <row r="14314">
          <cell r="D14314" t="str">
            <v>Yelm0</v>
          </cell>
          <cell r="E14314">
            <v>0</v>
          </cell>
        </row>
        <row r="14315">
          <cell r="D14315" t="str">
            <v>Yelm0</v>
          </cell>
          <cell r="E14315">
            <v>0</v>
          </cell>
        </row>
        <row r="14316">
          <cell r="D14316" t="str">
            <v>Yelm0</v>
          </cell>
          <cell r="E14316">
            <v>0</v>
          </cell>
        </row>
        <row r="14317">
          <cell r="D14317" t="str">
            <v>Yelm0</v>
          </cell>
          <cell r="E14317">
            <v>0</v>
          </cell>
        </row>
        <row r="14318">
          <cell r="D14318" t="str">
            <v>Yelm0</v>
          </cell>
          <cell r="E14318">
            <v>0</v>
          </cell>
        </row>
        <row r="14319">
          <cell r="D14319" t="str">
            <v>Yelm0</v>
          </cell>
          <cell r="E14319">
            <v>0</v>
          </cell>
        </row>
        <row r="14320">
          <cell r="D14320" t="str">
            <v>Yelm0</v>
          </cell>
          <cell r="E14320">
            <v>0</v>
          </cell>
        </row>
        <row r="14321">
          <cell r="D14321" t="str">
            <v>Yelm0</v>
          </cell>
          <cell r="E14321">
            <v>0</v>
          </cell>
        </row>
        <row r="14322">
          <cell r="D14322" t="str">
            <v>Yelm0</v>
          </cell>
          <cell r="E14322">
            <v>0</v>
          </cell>
        </row>
        <row r="14323">
          <cell r="D14323" t="str">
            <v>Yelm0</v>
          </cell>
          <cell r="E14323">
            <v>0</v>
          </cell>
        </row>
        <row r="14324">
          <cell r="D14324" t="str">
            <v>Yelm0</v>
          </cell>
          <cell r="E14324">
            <v>0</v>
          </cell>
        </row>
        <row r="14325">
          <cell r="D14325" t="str">
            <v>Yelm0</v>
          </cell>
          <cell r="E14325">
            <v>0</v>
          </cell>
        </row>
        <row r="14326">
          <cell r="D14326" t="str">
            <v>Yelm0</v>
          </cell>
          <cell r="E14326">
            <v>0</v>
          </cell>
        </row>
        <row r="14327">
          <cell r="D14327" t="str">
            <v>Yelm0</v>
          </cell>
          <cell r="E14327">
            <v>0</v>
          </cell>
        </row>
        <row r="14328">
          <cell r="D14328" t="str">
            <v>Yelm0</v>
          </cell>
          <cell r="E14328">
            <v>0</v>
          </cell>
        </row>
        <row r="14329">
          <cell r="D14329" t="str">
            <v>Yelm0</v>
          </cell>
          <cell r="E14329">
            <v>0</v>
          </cell>
        </row>
        <row r="14330">
          <cell r="D14330" t="str">
            <v>Yelm0</v>
          </cell>
          <cell r="E14330">
            <v>0</v>
          </cell>
        </row>
        <row r="14331">
          <cell r="D14331" t="str">
            <v>Yelm0</v>
          </cell>
          <cell r="E14331">
            <v>0</v>
          </cell>
        </row>
        <row r="14332">
          <cell r="D14332" t="str">
            <v>Yelm0</v>
          </cell>
          <cell r="E14332">
            <v>0</v>
          </cell>
        </row>
        <row r="14333">
          <cell r="D14333" t="str">
            <v>Yelm0</v>
          </cell>
          <cell r="E14333">
            <v>0</v>
          </cell>
        </row>
        <row r="14334">
          <cell r="D14334" t="str">
            <v>Yelm0</v>
          </cell>
          <cell r="E14334">
            <v>0</v>
          </cell>
        </row>
        <row r="14335">
          <cell r="D14335" t="str">
            <v>Yelm0</v>
          </cell>
          <cell r="E14335">
            <v>0</v>
          </cell>
        </row>
        <row r="14336">
          <cell r="D14336" t="str">
            <v>Yelm0</v>
          </cell>
          <cell r="E14336">
            <v>0</v>
          </cell>
        </row>
        <row r="14337">
          <cell r="D14337" t="str">
            <v>Yelm0</v>
          </cell>
          <cell r="E14337">
            <v>0</v>
          </cell>
        </row>
        <row r="14338">
          <cell r="D14338" t="str">
            <v>Yelm0</v>
          </cell>
          <cell r="E14338">
            <v>0</v>
          </cell>
        </row>
        <row r="14339">
          <cell r="D14339" t="str">
            <v>Yelm0</v>
          </cell>
          <cell r="E14339">
            <v>0</v>
          </cell>
        </row>
        <row r="14340">
          <cell r="D14340" t="str">
            <v>Yelm0</v>
          </cell>
          <cell r="E14340">
            <v>0</v>
          </cell>
        </row>
        <row r="14341">
          <cell r="D14341" t="str">
            <v>Yelm0</v>
          </cell>
          <cell r="E14341">
            <v>0</v>
          </cell>
        </row>
        <row r="14342">
          <cell r="D14342" t="str">
            <v>Yelm0</v>
          </cell>
          <cell r="E14342">
            <v>0</v>
          </cell>
        </row>
        <row r="14343">
          <cell r="D14343" t="str">
            <v>Yelm0</v>
          </cell>
          <cell r="E14343">
            <v>0</v>
          </cell>
        </row>
        <row r="14344">
          <cell r="D14344" t="str">
            <v>Yelm0</v>
          </cell>
          <cell r="E14344">
            <v>0</v>
          </cell>
        </row>
        <row r="14345">
          <cell r="D14345" t="str">
            <v>Yelm0</v>
          </cell>
          <cell r="E14345">
            <v>0</v>
          </cell>
        </row>
        <row r="14346">
          <cell r="D14346" t="str">
            <v>Yelm0</v>
          </cell>
          <cell r="E14346">
            <v>0</v>
          </cell>
        </row>
        <row r="14347">
          <cell r="D14347" t="str">
            <v>Yelm0</v>
          </cell>
          <cell r="E14347">
            <v>0</v>
          </cell>
        </row>
        <row r="14348">
          <cell r="D14348" t="str">
            <v>Yelm0</v>
          </cell>
          <cell r="E14348">
            <v>0</v>
          </cell>
        </row>
        <row r="14349">
          <cell r="D14349" t="str">
            <v>Yelm0</v>
          </cell>
          <cell r="E14349">
            <v>0</v>
          </cell>
        </row>
        <row r="14350">
          <cell r="D14350" t="str">
            <v>Yelm0</v>
          </cell>
          <cell r="E14350">
            <v>0</v>
          </cell>
        </row>
        <row r="14351">
          <cell r="D14351" t="str">
            <v>Yelm0</v>
          </cell>
          <cell r="E14351">
            <v>0</v>
          </cell>
        </row>
        <row r="14352">
          <cell r="D14352" t="str">
            <v>Yelm0</v>
          </cell>
          <cell r="E14352">
            <v>0</v>
          </cell>
        </row>
        <row r="14353">
          <cell r="D14353" t="str">
            <v>Yelm0</v>
          </cell>
          <cell r="E14353">
            <v>0</v>
          </cell>
        </row>
        <row r="14354">
          <cell r="D14354" t="str">
            <v>Yelm0</v>
          </cell>
          <cell r="E14354">
            <v>0</v>
          </cell>
        </row>
        <row r="14355">
          <cell r="D14355" t="str">
            <v>Yelm0</v>
          </cell>
          <cell r="E14355">
            <v>0</v>
          </cell>
        </row>
        <row r="14356">
          <cell r="D14356" t="str">
            <v>Yelm0</v>
          </cell>
          <cell r="E14356">
            <v>0</v>
          </cell>
        </row>
        <row r="14357">
          <cell r="D14357" t="str">
            <v>Yelm0</v>
          </cell>
          <cell r="E14357">
            <v>0</v>
          </cell>
        </row>
        <row r="14358">
          <cell r="D14358" t="str">
            <v>Yelm0</v>
          </cell>
          <cell r="E14358">
            <v>0</v>
          </cell>
        </row>
        <row r="14359">
          <cell r="D14359" t="str">
            <v>Yelm0</v>
          </cell>
          <cell r="E14359">
            <v>0</v>
          </cell>
        </row>
        <row r="14360">
          <cell r="D14360" t="str">
            <v>Yelm0</v>
          </cell>
          <cell r="E14360">
            <v>0</v>
          </cell>
        </row>
        <row r="14361">
          <cell r="D14361" t="str">
            <v>Yelm0</v>
          </cell>
          <cell r="E14361">
            <v>0</v>
          </cell>
        </row>
        <row r="14362">
          <cell r="D14362" t="str">
            <v>Yelm0</v>
          </cell>
          <cell r="E14362">
            <v>0</v>
          </cell>
        </row>
        <row r="14363">
          <cell r="D14363" t="str">
            <v>Yelm0</v>
          </cell>
          <cell r="E14363">
            <v>0</v>
          </cell>
        </row>
        <row r="14364">
          <cell r="D14364" t="str">
            <v>Yelm0</v>
          </cell>
          <cell r="E14364">
            <v>0</v>
          </cell>
        </row>
        <row r="14365">
          <cell r="D14365" t="str">
            <v>Yelm0</v>
          </cell>
          <cell r="E14365">
            <v>0</v>
          </cell>
        </row>
        <row r="14366">
          <cell r="D14366" t="str">
            <v>Yelm0</v>
          </cell>
          <cell r="E14366">
            <v>0</v>
          </cell>
        </row>
        <row r="14367">
          <cell r="D14367" t="str">
            <v>Yelm0</v>
          </cell>
          <cell r="E14367">
            <v>0</v>
          </cell>
        </row>
        <row r="14368">
          <cell r="D14368" t="str">
            <v>Yelm0</v>
          </cell>
          <cell r="E14368">
            <v>0</v>
          </cell>
        </row>
        <row r="14369">
          <cell r="D14369" t="str">
            <v>Yelm0</v>
          </cell>
          <cell r="E14369">
            <v>0</v>
          </cell>
        </row>
        <row r="14370">
          <cell r="D14370" t="str">
            <v>Yelm0</v>
          </cell>
          <cell r="E14370">
            <v>0</v>
          </cell>
        </row>
        <row r="14371">
          <cell r="D14371" t="str">
            <v>Yelm0</v>
          </cell>
          <cell r="E14371">
            <v>0</v>
          </cell>
        </row>
        <row r="14372">
          <cell r="D14372" t="str">
            <v>Yelm0</v>
          </cell>
          <cell r="E14372">
            <v>0</v>
          </cell>
        </row>
        <row r="14373">
          <cell r="D14373" t="str">
            <v>Yelm0</v>
          </cell>
          <cell r="E14373">
            <v>0</v>
          </cell>
        </row>
        <row r="14374">
          <cell r="D14374" t="str">
            <v>Yelm0</v>
          </cell>
          <cell r="E14374">
            <v>0</v>
          </cell>
        </row>
        <row r="14375">
          <cell r="D14375" t="str">
            <v>Yelm0</v>
          </cell>
          <cell r="E14375">
            <v>0</v>
          </cell>
        </row>
        <row r="14376">
          <cell r="D14376" t="str">
            <v>Yelm0</v>
          </cell>
          <cell r="E14376">
            <v>0</v>
          </cell>
        </row>
        <row r="14377">
          <cell r="D14377" t="str">
            <v>Yelm0</v>
          </cell>
          <cell r="E14377">
            <v>0</v>
          </cell>
        </row>
        <row r="14378">
          <cell r="D14378" t="str">
            <v>Yelm0</v>
          </cell>
          <cell r="E14378">
            <v>0</v>
          </cell>
        </row>
        <row r="14379">
          <cell r="D14379" t="str">
            <v>Yelm0</v>
          </cell>
          <cell r="E14379">
            <v>0</v>
          </cell>
        </row>
        <row r="14380">
          <cell r="D14380" t="str">
            <v>Yelm0</v>
          </cell>
          <cell r="E14380">
            <v>0</v>
          </cell>
        </row>
        <row r="14381">
          <cell r="D14381" t="str">
            <v>Yelm0</v>
          </cell>
          <cell r="E14381">
            <v>0</v>
          </cell>
        </row>
        <row r="14382">
          <cell r="D14382" t="str">
            <v>Yelm0</v>
          </cell>
          <cell r="E14382">
            <v>0</v>
          </cell>
        </row>
        <row r="14383">
          <cell r="D14383" t="str">
            <v>Yelm0</v>
          </cell>
          <cell r="E14383">
            <v>0</v>
          </cell>
        </row>
        <row r="14384">
          <cell r="D14384" t="str">
            <v>Yelm0</v>
          </cell>
          <cell r="E14384">
            <v>0</v>
          </cell>
        </row>
        <row r="14385">
          <cell r="D14385" t="str">
            <v>Yelm0</v>
          </cell>
          <cell r="E14385">
            <v>0</v>
          </cell>
        </row>
        <row r="14386">
          <cell r="D14386" t="str">
            <v>Yelm0</v>
          </cell>
          <cell r="E14386">
            <v>0</v>
          </cell>
        </row>
        <row r="14387">
          <cell r="D14387" t="str">
            <v>Yelm0</v>
          </cell>
          <cell r="E14387">
            <v>0</v>
          </cell>
        </row>
        <row r="14388">
          <cell r="D14388" t="str">
            <v>Yelm0</v>
          </cell>
          <cell r="E14388">
            <v>0</v>
          </cell>
        </row>
        <row r="14389">
          <cell r="D14389" t="str">
            <v>Yelm0</v>
          </cell>
          <cell r="E14389">
            <v>0</v>
          </cell>
        </row>
        <row r="14390">
          <cell r="D14390" t="str">
            <v>Yelm0</v>
          </cell>
          <cell r="E14390">
            <v>0</v>
          </cell>
        </row>
        <row r="14391">
          <cell r="D14391" t="str">
            <v>Yelm0</v>
          </cell>
          <cell r="E14391">
            <v>0</v>
          </cell>
        </row>
        <row r="14392">
          <cell r="D14392" t="str">
            <v>Yelm0</v>
          </cell>
          <cell r="E14392">
            <v>0</v>
          </cell>
        </row>
        <row r="14393">
          <cell r="D14393" t="str">
            <v>Yelm0</v>
          </cell>
          <cell r="E14393">
            <v>0</v>
          </cell>
        </row>
        <row r="14394">
          <cell r="D14394" t="str">
            <v>Yelm0</v>
          </cell>
          <cell r="E14394">
            <v>0</v>
          </cell>
        </row>
        <row r="14395">
          <cell r="D14395" t="str">
            <v>Yelm0</v>
          </cell>
          <cell r="E14395">
            <v>0</v>
          </cell>
        </row>
        <row r="14396">
          <cell r="D14396" t="str">
            <v>Yelm0</v>
          </cell>
          <cell r="E14396">
            <v>0</v>
          </cell>
        </row>
        <row r="14397">
          <cell r="D14397" t="str">
            <v>Yelm0</v>
          </cell>
          <cell r="E14397">
            <v>0</v>
          </cell>
        </row>
        <row r="14398">
          <cell r="D14398" t="str">
            <v>Yelm0</v>
          </cell>
          <cell r="E14398">
            <v>0</v>
          </cell>
        </row>
        <row r="14399">
          <cell r="D14399" t="str">
            <v>Yelm0</v>
          </cell>
          <cell r="E14399">
            <v>0</v>
          </cell>
        </row>
        <row r="14400">
          <cell r="D14400" t="str">
            <v>Yelm0</v>
          </cell>
          <cell r="E14400">
            <v>0</v>
          </cell>
        </row>
        <row r="14401">
          <cell r="D14401" t="str">
            <v>Yelm0</v>
          </cell>
          <cell r="E14401">
            <v>0</v>
          </cell>
        </row>
        <row r="14402">
          <cell r="D14402" t="str">
            <v>Yelm0</v>
          </cell>
          <cell r="E14402">
            <v>0</v>
          </cell>
        </row>
        <row r="14403">
          <cell r="D14403" t="str">
            <v>Yelm0</v>
          </cell>
          <cell r="E14403">
            <v>0</v>
          </cell>
        </row>
        <row r="14404">
          <cell r="D14404" t="str">
            <v>Yelm0</v>
          </cell>
          <cell r="E14404">
            <v>0</v>
          </cell>
        </row>
        <row r="14405">
          <cell r="D14405" t="str">
            <v>Yelm0</v>
          </cell>
          <cell r="E14405">
            <v>0</v>
          </cell>
        </row>
        <row r="14406">
          <cell r="D14406" t="str">
            <v>Yelm0</v>
          </cell>
          <cell r="E14406">
            <v>0</v>
          </cell>
        </row>
        <row r="14407">
          <cell r="D14407" t="str">
            <v>Yelm0</v>
          </cell>
          <cell r="E14407">
            <v>0</v>
          </cell>
        </row>
        <row r="14408">
          <cell r="D14408" t="str">
            <v>Yelm0</v>
          </cell>
          <cell r="E14408">
            <v>0</v>
          </cell>
        </row>
        <row r="14409">
          <cell r="D14409" t="str">
            <v>Yelm0</v>
          </cell>
          <cell r="E14409">
            <v>0</v>
          </cell>
        </row>
        <row r="14410">
          <cell r="D14410" t="str">
            <v>Yelm0</v>
          </cell>
          <cell r="E14410">
            <v>0</v>
          </cell>
        </row>
        <row r="14411">
          <cell r="D14411" t="str">
            <v>Yelm0</v>
          </cell>
          <cell r="E14411">
            <v>0</v>
          </cell>
        </row>
        <row r="14412">
          <cell r="D14412" t="str">
            <v>Yelm0</v>
          </cell>
          <cell r="E14412">
            <v>0</v>
          </cell>
        </row>
        <row r="14413">
          <cell r="D14413" t="str">
            <v>Yelm0</v>
          </cell>
          <cell r="E14413">
            <v>0</v>
          </cell>
        </row>
        <row r="14414">
          <cell r="D14414" t="str">
            <v>Yelm0</v>
          </cell>
          <cell r="E14414">
            <v>0</v>
          </cell>
        </row>
        <row r="14415">
          <cell r="D14415" t="str">
            <v>Yelm0</v>
          </cell>
          <cell r="E14415">
            <v>0</v>
          </cell>
        </row>
        <row r="14416">
          <cell r="D14416" t="str">
            <v>Yelm0</v>
          </cell>
          <cell r="E14416">
            <v>0</v>
          </cell>
        </row>
        <row r="14417">
          <cell r="D14417" t="str">
            <v>Yelm0</v>
          </cell>
          <cell r="E14417">
            <v>0</v>
          </cell>
        </row>
        <row r="14418">
          <cell r="D14418" t="str">
            <v>Yelm0</v>
          </cell>
          <cell r="E14418">
            <v>0</v>
          </cell>
        </row>
        <row r="14419">
          <cell r="D14419" t="str">
            <v>Yelm0</v>
          </cell>
          <cell r="E14419">
            <v>0</v>
          </cell>
        </row>
        <row r="14420">
          <cell r="D14420" t="str">
            <v>Yelm0</v>
          </cell>
          <cell r="E14420">
            <v>0</v>
          </cell>
        </row>
        <row r="14421">
          <cell r="D14421" t="str">
            <v>Yelm0</v>
          </cell>
          <cell r="E14421">
            <v>0</v>
          </cell>
        </row>
        <row r="14422">
          <cell r="D14422" t="str">
            <v>Yelm0</v>
          </cell>
          <cell r="E14422">
            <v>0</v>
          </cell>
        </row>
        <row r="14423">
          <cell r="D14423" t="str">
            <v>Yelm0</v>
          </cell>
          <cell r="E14423">
            <v>0</v>
          </cell>
        </row>
        <row r="14424">
          <cell r="D14424" t="str">
            <v>Yelm0</v>
          </cell>
          <cell r="E14424">
            <v>0</v>
          </cell>
        </row>
        <row r="14425">
          <cell r="D14425" t="str">
            <v>Yelm0</v>
          </cell>
          <cell r="E14425">
            <v>0</v>
          </cell>
        </row>
        <row r="14426">
          <cell r="D14426" t="str">
            <v>Yelm0</v>
          </cell>
          <cell r="E14426">
            <v>0</v>
          </cell>
        </row>
        <row r="14427">
          <cell r="D14427" t="str">
            <v>Yelm0</v>
          </cell>
          <cell r="E14427">
            <v>0</v>
          </cell>
        </row>
        <row r="14428">
          <cell r="D14428" t="str">
            <v>Yelm0</v>
          </cell>
          <cell r="E14428">
            <v>0</v>
          </cell>
        </row>
        <row r="14429">
          <cell r="D14429" t="str">
            <v>Yelm0</v>
          </cell>
          <cell r="E14429">
            <v>0</v>
          </cell>
        </row>
        <row r="14430">
          <cell r="D14430" t="str">
            <v>Yelm0</v>
          </cell>
          <cell r="E14430">
            <v>0</v>
          </cell>
        </row>
        <row r="14431">
          <cell r="D14431" t="str">
            <v>Yelm0</v>
          </cell>
          <cell r="E14431">
            <v>0</v>
          </cell>
        </row>
        <row r="14432">
          <cell r="D14432" t="str">
            <v>Yelm0</v>
          </cell>
          <cell r="E14432">
            <v>0</v>
          </cell>
        </row>
        <row r="14433">
          <cell r="D14433" t="str">
            <v>Yelm0</v>
          </cell>
          <cell r="E14433">
            <v>0</v>
          </cell>
        </row>
        <row r="14434">
          <cell r="D14434" t="str">
            <v>Yelm0</v>
          </cell>
          <cell r="E14434">
            <v>0</v>
          </cell>
        </row>
        <row r="14435">
          <cell r="D14435" t="str">
            <v>Yelm0</v>
          </cell>
          <cell r="E14435">
            <v>0</v>
          </cell>
        </row>
        <row r="14436">
          <cell r="D14436" t="str">
            <v>Yelm0</v>
          </cell>
          <cell r="E14436">
            <v>0</v>
          </cell>
        </row>
        <row r="14437">
          <cell r="D14437" t="str">
            <v>Yelm0</v>
          </cell>
          <cell r="E14437">
            <v>0</v>
          </cell>
        </row>
        <row r="14438">
          <cell r="D14438" t="str">
            <v>Yelm0</v>
          </cell>
          <cell r="E14438">
            <v>0</v>
          </cell>
        </row>
        <row r="14439">
          <cell r="D14439" t="str">
            <v>Yelm0</v>
          </cell>
          <cell r="E14439">
            <v>0</v>
          </cell>
        </row>
        <row r="14440">
          <cell r="D14440" t="str">
            <v>Yelm0</v>
          </cell>
          <cell r="E14440">
            <v>0</v>
          </cell>
        </row>
        <row r="14441">
          <cell r="D14441" t="str">
            <v>Yelm0</v>
          </cell>
          <cell r="E14441">
            <v>0</v>
          </cell>
        </row>
        <row r="14442">
          <cell r="D14442" t="str">
            <v>Yelm0</v>
          </cell>
          <cell r="E14442">
            <v>0</v>
          </cell>
        </row>
        <row r="14443">
          <cell r="D14443" t="str">
            <v>Yelm0</v>
          </cell>
          <cell r="E14443">
            <v>0</v>
          </cell>
        </row>
        <row r="14444">
          <cell r="D14444" t="str">
            <v>Yelm0</v>
          </cell>
          <cell r="E14444">
            <v>0</v>
          </cell>
        </row>
        <row r="14445">
          <cell r="D14445" t="str">
            <v>Yelm0</v>
          </cell>
          <cell r="E14445">
            <v>0</v>
          </cell>
        </row>
        <row r="14446">
          <cell r="D14446" t="str">
            <v>Yelm0</v>
          </cell>
          <cell r="E14446">
            <v>0</v>
          </cell>
        </row>
        <row r="14447">
          <cell r="D14447" t="str">
            <v>Yelm0</v>
          </cell>
          <cell r="E14447">
            <v>0</v>
          </cell>
        </row>
        <row r="14448">
          <cell r="D14448" t="str">
            <v>Yelm0</v>
          </cell>
          <cell r="E14448">
            <v>0</v>
          </cell>
        </row>
        <row r="14449">
          <cell r="D14449" t="str">
            <v>Yelm0</v>
          </cell>
          <cell r="E14449">
            <v>0</v>
          </cell>
        </row>
        <row r="14450">
          <cell r="D14450" t="str">
            <v>Yelm0</v>
          </cell>
          <cell r="E14450">
            <v>0</v>
          </cell>
        </row>
        <row r="14451">
          <cell r="D14451" t="str">
            <v>Yelm0</v>
          </cell>
          <cell r="E14451">
            <v>0</v>
          </cell>
        </row>
        <row r="14452">
          <cell r="D14452" t="str">
            <v>Yelm0</v>
          </cell>
          <cell r="E14452">
            <v>0</v>
          </cell>
        </row>
        <row r="14453">
          <cell r="D14453" t="str">
            <v>Yelm0</v>
          </cell>
          <cell r="E14453">
            <v>0</v>
          </cell>
        </row>
        <row r="14454">
          <cell r="D14454" t="str">
            <v>Yelm0</v>
          </cell>
          <cell r="E14454">
            <v>0</v>
          </cell>
        </row>
        <row r="14455">
          <cell r="D14455" t="str">
            <v>Yelm0</v>
          </cell>
          <cell r="E14455">
            <v>0</v>
          </cell>
        </row>
        <row r="14456">
          <cell r="D14456" t="str">
            <v>Yelm0</v>
          </cell>
          <cell r="E14456">
            <v>0</v>
          </cell>
        </row>
        <row r="14457">
          <cell r="D14457" t="str">
            <v>Yelm0</v>
          </cell>
          <cell r="E14457">
            <v>0</v>
          </cell>
        </row>
        <row r="14458">
          <cell r="D14458" t="str">
            <v>Yelm0</v>
          </cell>
          <cell r="E14458">
            <v>0</v>
          </cell>
        </row>
        <row r="14459">
          <cell r="D14459" t="str">
            <v>Yelm0</v>
          </cell>
          <cell r="E14459">
            <v>0</v>
          </cell>
        </row>
        <row r="14460">
          <cell r="D14460" t="str">
            <v>Yelm0</v>
          </cell>
          <cell r="E14460">
            <v>0</v>
          </cell>
        </row>
        <row r="14461">
          <cell r="D14461" t="str">
            <v>Yelm0</v>
          </cell>
          <cell r="E14461">
            <v>0</v>
          </cell>
        </row>
        <row r="14462">
          <cell r="D14462" t="str">
            <v>Yelm0</v>
          </cell>
          <cell r="E14462">
            <v>0</v>
          </cell>
        </row>
        <row r="14463">
          <cell r="D14463" t="str">
            <v>Yelm0</v>
          </cell>
          <cell r="E14463">
            <v>0</v>
          </cell>
        </row>
        <row r="14464">
          <cell r="D14464" t="str">
            <v>Yelm0</v>
          </cell>
          <cell r="E14464">
            <v>0</v>
          </cell>
        </row>
        <row r="14465">
          <cell r="D14465" t="str">
            <v>Yelm0</v>
          </cell>
          <cell r="E14465">
            <v>0</v>
          </cell>
        </row>
        <row r="14466">
          <cell r="D14466" t="str">
            <v>Yelm0</v>
          </cell>
          <cell r="E14466">
            <v>0</v>
          </cell>
        </row>
        <row r="14467">
          <cell r="D14467" t="str">
            <v>Yelm0</v>
          </cell>
          <cell r="E14467">
            <v>0</v>
          </cell>
        </row>
        <row r="14468">
          <cell r="D14468" t="str">
            <v>Yelm0</v>
          </cell>
          <cell r="E14468">
            <v>0</v>
          </cell>
        </row>
        <row r="14469">
          <cell r="D14469" t="str">
            <v>Yelm0</v>
          </cell>
          <cell r="E14469">
            <v>0</v>
          </cell>
        </row>
        <row r="14470">
          <cell r="D14470" t="str">
            <v>Yelm0</v>
          </cell>
          <cell r="E14470">
            <v>0</v>
          </cell>
        </row>
        <row r="14471">
          <cell r="D14471" t="str">
            <v>Yelm0</v>
          </cell>
          <cell r="E14471">
            <v>0</v>
          </cell>
        </row>
        <row r="14472">
          <cell r="D14472" t="str">
            <v>Yelm0</v>
          </cell>
          <cell r="E14472">
            <v>0</v>
          </cell>
        </row>
        <row r="14473">
          <cell r="D14473" t="str">
            <v>Yelm0</v>
          </cell>
          <cell r="E14473">
            <v>0</v>
          </cell>
        </row>
        <row r="14474">
          <cell r="D14474" t="str">
            <v>Yelm0</v>
          </cell>
          <cell r="E14474">
            <v>0</v>
          </cell>
        </row>
        <row r="14475">
          <cell r="D14475" t="str">
            <v>Yelm0</v>
          </cell>
          <cell r="E14475">
            <v>0</v>
          </cell>
        </row>
        <row r="14476">
          <cell r="D14476" t="str">
            <v>Yelm0</v>
          </cell>
          <cell r="E14476">
            <v>0</v>
          </cell>
        </row>
        <row r="14477">
          <cell r="D14477" t="str">
            <v>Yelm0</v>
          </cell>
          <cell r="E14477">
            <v>0</v>
          </cell>
        </row>
        <row r="14478">
          <cell r="D14478" t="str">
            <v>Yelm0</v>
          </cell>
          <cell r="E14478">
            <v>0</v>
          </cell>
        </row>
        <row r="14479">
          <cell r="D14479" t="str">
            <v>Yelm0</v>
          </cell>
          <cell r="E14479">
            <v>0</v>
          </cell>
        </row>
        <row r="14480">
          <cell r="D14480" t="str">
            <v>Yelm0</v>
          </cell>
          <cell r="E14480">
            <v>0</v>
          </cell>
        </row>
        <row r="14481">
          <cell r="D14481" t="str">
            <v>Yelm0</v>
          </cell>
          <cell r="E14481">
            <v>0</v>
          </cell>
        </row>
        <row r="14482">
          <cell r="D14482" t="str">
            <v>Yelm0</v>
          </cell>
          <cell r="E14482">
            <v>0</v>
          </cell>
        </row>
        <row r="14483">
          <cell r="D14483" t="str">
            <v>Yelm0</v>
          </cell>
          <cell r="E14483">
            <v>0</v>
          </cell>
        </row>
        <row r="14484">
          <cell r="D14484" t="str">
            <v>Yelm0</v>
          </cell>
          <cell r="E14484">
            <v>0</v>
          </cell>
        </row>
        <row r="14485">
          <cell r="D14485" t="str">
            <v>Yelm0</v>
          </cell>
          <cell r="E14485">
            <v>0</v>
          </cell>
        </row>
        <row r="14486">
          <cell r="D14486" t="str">
            <v>Yelm0</v>
          </cell>
          <cell r="E14486">
            <v>0</v>
          </cell>
        </row>
        <row r="14487">
          <cell r="D14487" t="str">
            <v>Yelm0</v>
          </cell>
          <cell r="E14487">
            <v>0</v>
          </cell>
        </row>
        <row r="14488">
          <cell r="D14488" t="str">
            <v>Yelm0</v>
          </cell>
          <cell r="E14488">
            <v>0</v>
          </cell>
        </row>
        <row r="14489">
          <cell r="D14489" t="str">
            <v>Yelm0</v>
          </cell>
          <cell r="E14489">
            <v>0</v>
          </cell>
        </row>
        <row r="14490">
          <cell r="D14490" t="str">
            <v>Yelm0</v>
          </cell>
          <cell r="E14490">
            <v>0</v>
          </cell>
        </row>
        <row r="14491">
          <cell r="D14491" t="str">
            <v>Yelm0</v>
          </cell>
          <cell r="E14491">
            <v>0</v>
          </cell>
        </row>
        <row r="14492">
          <cell r="D14492" t="str">
            <v>Yelm0</v>
          </cell>
          <cell r="E14492">
            <v>0</v>
          </cell>
        </row>
        <row r="14493">
          <cell r="D14493" t="str">
            <v>Yelm0</v>
          </cell>
          <cell r="E14493">
            <v>0</v>
          </cell>
        </row>
        <row r="14494">
          <cell r="D14494" t="str">
            <v>Yelm0</v>
          </cell>
          <cell r="E14494">
            <v>0</v>
          </cell>
        </row>
        <row r="14495">
          <cell r="D14495" t="str">
            <v>Yelm0</v>
          </cell>
          <cell r="E14495">
            <v>0</v>
          </cell>
        </row>
        <row r="14496">
          <cell r="D14496" t="str">
            <v>Yelm0</v>
          </cell>
          <cell r="E14496">
            <v>0</v>
          </cell>
        </row>
        <row r="14497">
          <cell r="D14497" t="str">
            <v>Yelm0</v>
          </cell>
          <cell r="E14497">
            <v>0</v>
          </cell>
        </row>
        <row r="14498">
          <cell r="D14498" t="str">
            <v>Yelm0</v>
          </cell>
          <cell r="E14498">
            <v>0</v>
          </cell>
        </row>
        <row r="14499">
          <cell r="D14499" t="str">
            <v>Yelm0</v>
          </cell>
          <cell r="E14499">
            <v>0</v>
          </cell>
        </row>
        <row r="14500">
          <cell r="D14500" t="str">
            <v>Yelm0</v>
          </cell>
          <cell r="E14500">
            <v>0</v>
          </cell>
        </row>
        <row r="14501">
          <cell r="D14501" t="str">
            <v>Yelm0</v>
          </cell>
          <cell r="E14501">
            <v>0</v>
          </cell>
        </row>
        <row r="14502">
          <cell r="D14502" t="str">
            <v>Yelm0</v>
          </cell>
          <cell r="E14502">
            <v>0</v>
          </cell>
        </row>
        <row r="14503">
          <cell r="D14503" t="str">
            <v>Yelm0</v>
          </cell>
          <cell r="E14503">
            <v>0</v>
          </cell>
        </row>
        <row r="14504">
          <cell r="D14504" t="str">
            <v>Yelm0</v>
          </cell>
          <cell r="E14504">
            <v>0</v>
          </cell>
        </row>
        <row r="14505">
          <cell r="D14505" t="str">
            <v>Yelm0</v>
          </cell>
          <cell r="E14505">
            <v>0</v>
          </cell>
        </row>
        <row r="14506">
          <cell r="D14506" t="str">
            <v>Yelm0</v>
          </cell>
          <cell r="E14506">
            <v>0</v>
          </cell>
        </row>
        <row r="14507">
          <cell r="D14507" t="str">
            <v>Yelm0</v>
          </cell>
          <cell r="E14507">
            <v>0</v>
          </cell>
        </row>
        <row r="14508">
          <cell r="D14508" t="str">
            <v>Yelm0</v>
          </cell>
          <cell r="E14508">
            <v>0</v>
          </cell>
        </row>
        <row r="14509">
          <cell r="D14509" t="str">
            <v>Yelm0</v>
          </cell>
          <cell r="E14509">
            <v>0</v>
          </cell>
        </row>
        <row r="14510">
          <cell r="D14510" t="str">
            <v>Yelm0</v>
          </cell>
          <cell r="E14510">
            <v>0</v>
          </cell>
        </row>
        <row r="14511">
          <cell r="D14511" t="str">
            <v>Yelm0</v>
          </cell>
          <cell r="E14511">
            <v>0</v>
          </cell>
        </row>
        <row r="14512">
          <cell r="D14512" t="str">
            <v>Yelm0</v>
          </cell>
          <cell r="E14512">
            <v>0</v>
          </cell>
        </row>
        <row r="14513">
          <cell r="D14513" t="str">
            <v>Yelm0</v>
          </cell>
          <cell r="E14513">
            <v>0</v>
          </cell>
        </row>
        <row r="14514">
          <cell r="D14514" t="str">
            <v>Yelm0</v>
          </cell>
          <cell r="E14514">
            <v>0</v>
          </cell>
        </row>
        <row r="14515">
          <cell r="D14515" t="str">
            <v>Yelm0</v>
          </cell>
          <cell r="E14515">
            <v>0</v>
          </cell>
        </row>
        <row r="14516">
          <cell r="D14516" t="str">
            <v>Yelm0</v>
          </cell>
          <cell r="E14516">
            <v>0</v>
          </cell>
        </row>
        <row r="14517">
          <cell r="D14517" t="str">
            <v>Yelm0</v>
          </cell>
          <cell r="E14517">
            <v>0</v>
          </cell>
        </row>
        <row r="14518">
          <cell r="D14518" t="str">
            <v>Yelm0</v>
          </cell>
          <cell r="E14518">
            <v>0</v>
          </cell>
        </row>
        <row r="14519">
          <cell r="D14519" t="str">
            <v>Yelm0</v>
          </cell>
          <cell r="E14519">
            <v>0</v>
          </cell>
        </row>
        <row r="14520">
          <cell r="D14520" t="str">
            <v>Yelm0</v>
          </cell>
          <cell r="E14520">
            <v>0</v>
          </cell>
        </row>
        <row r="14521">
          <cell r="D14521" t="str">
            <v>Yelm0</v>
          </cell>
          <cell r="E14521">
            <v>0</v>
          </cell>
        </row>
        <row r="14522">
          <cell r="D14522" t="str">
            <v>Yelm0</v>
          </cell>
          <cell r="E14522">
            <v>0</v>
          </cell>
        </row>
        <row r="14523">
          <cell r="D14523" t="str">
            <v>Yelm0</v>
          </cell>
          <cell r="E14523">
            <v>0</v>
          </cell>
        </row>
        <row r="14524">
          <cell r="D14524" t="str">
            <v>Yelm0</v>
          </cell>
          <cell r="E14524">
            <v>0</v>
          </cell>
        </row>
        <row r="14525">
          <cell r="D14525" t="str">
            <v>Yelm0</v>
          </cell>
          <cell r="E14525">
            <v>0</v>
          </cell>
        </row>
        <row r="14526">
          <cell r="D14526" t="str">
            <v>Yelm0</v>
          </cell>
          <cell r="E14526">
            <v>0</v>
          </cell>
        </row>
        <row r="14527">
          <cell r="D14527" t="str">
            <v>Yelm0</v>
          </cell>
          <cell r="E14527">
            <v>0</v>
          </cell>
        </row>
        <row r="14528">
          <cell r="D14528" t="str">
            <v>Yelm0</v>
          </cell>
          <cell r="E14528">
            <v>0</v>
          </cell>
        </row>
        <row r="14529">
          <cell r="D14529" t="str">
            <v>Yelm0</v>
          </cell>
          <cell r="E14529">
            <v>0</v>
          </cell>
        </row>
        <row r="14530">
          <cell r="D14530" t="str">
            <v>Yelm0</v>
          </cell>
          <cell r="E14530">
            <v>0</v>
          </cell>
        </row>
        <row r="14531">
          <cell r="D14531" t="str">
            <v>Yelm0</v>
          </cell>
          <cell r="E14531">
            <v>0</v>
          </cell>
        </row>
        <row r="14532">
          <cell r="D14532" t="str">
            <v>Yelm0</v>
          </cell>
          <cell r="E14532">
            <v>0</v>
          </cell>
        </row>
        <row r="14533">
          <cell r="D14533" t="str">
            <v>Yelm0</v>
          </cell>
          <cell r="E14533">
            <v>0</v>
          </cell>
        </row>
        <row r="14534">
          <cell r="D14534" t="str">
            <v>Yelm0</v>
          </cell>
          <cell r="E14534">
            <v>0</v>
          </cell>
        </row>
        <row r="14535">
          <cell r="D14535" t="str">
            <v>Yelm0</v>
          </cell>
          <cell r="E14535">
            <v>0</v>
          </cell>
        </row>
        <row r="14536">
          <cell r="D14536" t="str">
            <v>Yelm0</v>
          </cell>
          <cell r="E14536">
            <v>0</v>
          </cell>
        </row>
        <row r="14537">
          <cell r="D14537" t="str">
            <v>Yelm0</v>
          </cell>
          <cell r="E14537">
            <v>0</v>
          </cell>
        </row>
        <row r="14538">
          <cell r="D14538" t="str">
            <v>Yelm0</v>
          </cell>
          <cell r="E14538">
            <v>0</v>
          </cell>
        </row>
        <row r="14539">
          <cell r="D14539" t="str">
            <v>Yelm0</v>
          </cell>
          <cell r="E14539">
            <v>0</v>
          </cell>
        </row>
        <row r="14540">
          <cell r="D14540" t="str">
            <v>Yelm0</v>
          </cell>
          <cell r="E14540">
            <v>0</v>
          </cell>
        </row>
        <row r="14541">
          <cell r="D14541" t="str">
            <v>Yelm0</v>
          </cell>
          <cell r="E14541">
            <v>0</v>
          </cell>
        </row>
        <row r="14542">
          <cell r="D14542" t="str">
            <v>Yelm0</v>
          </cell>
          <cell r="E14542">
            <v>0</v>
          </cell>
        </row>
        <row r="14543">
          <cell r="D14543" t="str">
            <v>Yelm0</v>
          </cell>
          <cell r="E14543">
            <v>0</v>
          </cell>
        </row>
        <row r="14544">
          <cell r="D14544" t="str">
            <v>Yelm0</v>
          </cell>
          <cell r="E14544">
            <v>0</v>
          </cell>
        </row>
        <row r="14545">
          <cell r="D14545" t="str">
            <v>Yelm0</v>
          </cell>
          <cell r="E14545">
            <v>0</v>
          </cell>
        </row>
        <row r="14546">
          <cell r="D14546" t="str">
            <v>Yelm0</v>
          </cell>
          <cell r="E14546">
            <v>0</v>
          </cell>
        </row>
        <row r="14547">
          <cell r="D14547" t="str">
            <v>Yelm0</v>
          </cell>
          <cell r="E14547">
            <v>0</v>
          </cell>
        </row>
        <row r="14548">
          <cell r="D14548" t="str">
            <v>Yelm0</v>
          </cell>
          <cell r="E14548">
            <v>0</v>
          </cell>
        </row>
        <row r="14549">
          <cell r="D14549" t="str">
            <v>Yelm0</v>
          </cell>
          <cell r="E14549">
            <v>0</v>
          </cell>
        </row>
        <row r="14550">
          <cell r="D14550" t="str">
            <v>Yelm0</v>
          </cell>
          <cell r="E14550">
            <v>0</v>
          </cell>
        </row>
        <row r="14551">
          <cell r="D14551" t="str">
            <v>Yelm0</v>
          </cell>
          <cell r="E14551">
            <v>0</v>
          </cell>
        </row>
        <row r="14552">
          <cell r="D14552" t="str">
            <v>Yelm0</v>
          </cell>
          <cell r="E14552">
            <v>0</v>
          </cell>
        </row>
        <row r="14553">
          <cell r="D14553" t="str">
            <v>Yelm0</v>
          </cell>
          <cell r="E14553">
            <v>0</v>
          </cell>
        </row>
        <row r="14554">
          <cell r="D14554" t="str">
            <v>Yelm0</v>
          </cell>
          <cell r="E14554">
            <v>0</v>
          </cell>
        </row>
        <row r="14555">
          <cell r="D14555" t="str">
            <v>Yelm0</v>
          </cell>
          <cell r="E14555">
            <v>0</v>
          </cell>
        </row>
        <row r="14556">
          <cell r="D14556" t="str">
            <v>Yelm0</v>
          </cell>
          <cell r="E14556">
            <v>0</v>
          </cell>
        </row>
        <row r="14557">
          <cell r="D14557" t="str">
            <v>Yelm0</v>
          </cell>
          <cell r="E14557">
            <v>0</v>
          </cell>
        </row>
        <row r="14558">
          <cell r="D14558" t="str">
            <v>Yelm0</v>
          </cell>
          <cell r="E14558">
            <v>0</v>
          </cell>
        </row>
        <row r="14559">
          <cell r="D14559" t="str">
            <v>Yelm0</v>
          </cell>
          <cell r="E14559">
            <v>0</v>
          </cell>
        </row>
        <row r="14560">
          <cell r="D14560" t="str">
            <v>Yelm0</v>
          </cell>
          <cell r="E14560">
            <v>0</v>
          </cell>
        </row>
        <row r="14561">
          <cell r="D14561" t="str">
            <v>Yelm0</v>
          </cell>
          <cell r="E14561">
            <v>0</v>
          </cell>
        </row>
        <row r="14562">
          <cell r="D14562" t="str">
            <v>Yelm0</v>
          </cell>
          <cell r="E14562">
            <v>0</v>
          </cell>
        </row>
        <row r="14563">
          <cell r="D14563" t="str">
            <v>Yelm0</v>
          </cell>
          <cell r="E14563">
            <v>0</v>
          </cell>
        </row>
        <row r="14564">
          <cell r="D14564" t="str">
            <v>Yelm0</v>
          </cell>
          <cell r="E14564">
            <v>0</v>
          </cell>
        </row>
        <row r="14565">
          <cell r="D14565" t="str">
            <v>Yelm0</v>
          </cell>
          <cell r="E14565">
            <v>0</v>
          </cell>
        </row>
        <row r="14566">
          <cell r="D14566" t="str">
            <v>Yelm0</v>
          </cell>
          <cell r="E14566">
            <v>0</v>
          </cell>
        </row>
        <row r="14567">
          <cell r="D14567" t="str">
            <v>Yelm0</v>
          </cell>
          <cell r="E14567">
            <v>0</v>
          </cell>
        </row>
        <row r="14568">
          <cell r="D14568" t="str">
            <v>Yelm0</v>
          </cell>
          <cell r="E14568">
            <v>0</v>
          </cell>
        </row>
        <row r="14569">
          <cell r="D14569" t="str">
            <v>Yelm0</v>
          </cell>
          <cell r="E14569">
            <v>0</v>
          </cell>
        </row>
        <row r="14570">
          <cell r="D14570" t="str">
            <v>Yelm0</v>
          </cell>
          <cell r="E14570">
            <v>0</v>
          </cell>
        </row>
        <row r="14571">
          <cell r="D14571" t="str">
            <v>Yelm0</v>
          </cell>
          <cell r="E14571">
            <v>0</v>
          </cell>
        </row>
        <row r="14572">
          <cell r="D14572" t="str">
            <v>Yelm0</v>
          </cell>
          <cell r="E14572">
            <v>0</v>
          </cell>
        </row>
        <row r="14573">
          <cell r="D14573" t="str">
            <v>Yelm0</v>
          </cell>
          <cell r="E14573">
            <v>0</v>
          </cell>
        </row>
        <row r="14574">
          <cell r="D14574" t="str">
            <v>Yelm0</v>
          </cell>
          <cell r="E14574">
            <v>0</v>
          </cell>
        </row>
        <row r="14575">
          <cell r="D14575" t="str">
            <v>Yelm0</v>
          </cell>
          <cell r="E14575">
            <v>0</v>
          </cell>
        </row>
        <row r="14576">
          <cell r="D14576" t="str">
            <v>Yelm0</v>
          </cell>
          <cell r="E14576">
            <v>0</v>
          </cell>
        </row>
        <row r="14577">
          <cell r="D14577" t="str">
            <v>Yelm0</v>
          </cell>
          <cell r="E14577">
            <v>0</v>
          </cell>
        </row>
        <row r="14578">
          <cell r="D14578" t="str">
            <v>Yelm0</v>
          </cell>
          <cell r="E14578">
            <v>0</v>
          </cell>
        </row>
        <row r="14579">
          <cell r="D14579" t="str">
            <v>Yelm0</v>
          </cell>
          <cell r="E14579">
            <v>0</v>
          </cell>
        </row>
        <row r="14580">
          <cell r="D14580" t="str">
            <v>Yelm0</v>
          </cell>
          <cell r="E14580">
            <v>0</v>
          </cell>
        </row>
        <row r="14581">
          <cell r="D14581" t="str">
            <v>Yelm0</v>
          </cell>
          <cell r="E14581">
            <v>0</v>
          </cell>
        </row>
        <row r="14582">
          <cell r="D14582" t="str">
            <v>Yelm0</v>
          </cell>
          <cell r="E14582">
            <v>0</v>
          </cell>
        </row>
        <row r="14583">
          <cell r="D14583" t="str">
            <v>Yelm0</v>
          </cell>
          <cell r="E14583">
            <v>0</v>
          </cell>
        </row>
        <row r="14584">
          <cell r="D14584" t="str">
            <v>Yelm0</v>
          </cell>
          <cell r="E14584">
            <v>0</v>
          </cell>
        </row>
        <row r="14585">
          <cell r="D14585" t="str">
            <v>Yelm0</v>
          </cell>
          <cell r="E14585">
            <v>0</v>
          </cell>
        </row>
        <row r="14586">
          <cell r="D14586" t="str">
            <v>Yelm0</v>
          </cell>
          <cell r="E14586">
            <v>0</v>
          </cell>
        </row>
        <row r="14587">
          <cell r="D14587" t="str">
            <v>Yelm0</v>
          </cell>
          <cell r="E14587">
            <v>0</v>
          </cell>
        </row>
        <row r="14588">
          <cell r="D14588" t="str">
            <v>Yelm0</v>
          </cell>
          <cell r="E14588">
            <v>0</v>
          </cell>
        </row>
        <row r="14589">
          <cell r="D14589" t="str">
            <v>Yelm0</v>
          </cell>
          <cell r="E14589">
            <v>0</v>
          </cell>
        </row>
        <row r="14590">
          <cell r="D14590" t="str">
            <v>Yelm0</v>
          </cell>
          <cell r="E14590">
            <v>0</v>
          </cell>
        </row>
        <row r="14591">
          <cell r="D14591" t="str">
            <v>Yelm0</v>
          </cell>
          <cell r="E14591">
            <v>0</v>
          </cell>
        </row>
        <row r="14592">
          <cell r="D14592" t="str">
            <v>Yelm0</v>
          </cell>
          <cell r="E14592">
            <v>0</v>
          </cell>
        </row>
        <row r="14593">
          <cell r="D14593" t="str">
            <v>Yelm0</v>
          </cell>
          <cell r="E14593">
            <v>0</v>
          </cell>
        </row>
        <row r="14594">
          <cell r="D14594" t="str">
            <v>Yelm0</v>
          </cell>
          <cell r="E14594">
            <v>0</v>
          </cell>
        </row>
        <row r="14595">
          <cell r="D14595" t="str">
            <v>Yelm0</v>
          </cell>
          <cell r="E14595">
            <v>0</v>
          </cell>
        </row>
        <row r="14596">
          <cell r="D14596" t="str">
            <v>Yelm0</v>
          </cell>
          <cell r="E14596">
            <v>0</v>
          </cell>
        </row>
        <row r="14597">
          <cell r="D14597" t="str">
            <v>Yelm0</v>
          </cell>
          <cell r="E14597">
            <v>0</v>
          </cell>
        </row>
        <row r="14598">
          <cell r="D14598" t="str">
            <v>Yelm0</v>
          </cell>
          <cell r="E14598">
            <v>0</v>
          </cell>
        </row>
        <row r="14599">
          <cell r="D14599" t="str">
            <v>Yelm0</v>
          </cell>
          <cell r="E14599">
            <v>0</v>
          </cell>
        </row>
        <row r="14600">
          <cell r="D14600" t="str">
            <v>Yelm0</v>
          </cell>
          <cell r="E14600">
            <v>0</v>
          </cell>
        </row>
        <row r="14601">
          <cell r="D14601" t="str">
            <v>Yelm0</v>
          </cell>
          <cell r="E14601">
            <v>0</v>
          </cell>
        </row>
        <row r="14602">
          <cell r="D14602" t="str">
            <v>Yelm0</v>
          </cell>
          <cell r="E14602">
            <v>0</v>
          </cell>
        </row>
        <row r="14603">
          <cell r="D14603" t="str">
            <v>Yelm0</v>
          </cell>
          <cell r="E14603">
            <v>0</v>
          </cell>
        </row>
        <row r="14604">
          <cell r="D14604" t="str">
            <v>Yelm0</v>
          </cell>
          <cell r="E14604">
            <v>0</v>
          </cell>
        </row>
        <row r="14605">
          <cell r="D14605" t="str">
            <v>Yelm0</v>
          </cell>
          <cell r="E14605">
            <v>0</v>
          </cell>
        </row>
        <row r="14606">
          <cell r="D14606" t="str">
            <v>Yelm0</v>
          </cell>
          <cell r="E14606">
            <v>0</v>
          </cell>
        </row>
        <row r="14607">
          <cell r="D14607" t="str">
            <v>Yelm0</v>
          </cell>
          <cell r="E14607">
            <v>0</v>
          </cell>
        </row>
        <row r="14608">
          <cell r="D14608" t="str">
            <v>Yelm0</v>
          </cell>
          <cell r="E14608">
            <v>0</v>
          </cell>
        </row>
        <row r="14609">
          <cell r="D14609" t="str">
            <v>Yelm0</v>
          </cell>
          <cell r="E14609">
            <v>0</v>
          </cell>
        </row>
        <row r="14610">
          <cell r="D14610" t="str">
            <v>Yelm0</v>
          </cell>
          <cell r="E14610">
            <v>0</v>
          </cell>
        </row>
        <row r="14611">
          <cell r="D14611" t="str">
            <v>Yelm0</v>
          </cell>
          <cell r="E14611">
            <v>0</v>
          </cell>
        </row>
        <row r="14612">
          <cell r="D14612" t="str">
            <v>Yelm0</v>
          </cell>
          <cell r="E14612">
            <v>0</v>
          </cell>
        </row>
        <row r="14613">
          <cell r="D14613" t="str">
            <v>Yelm0</v>
          </cell>
          <cell r="E14613">
            <v>0</v>
          </cell>
        </row>
        <row r="14614">
          <cell r="D14614" t="str">
            <v>Yelm0</v>
          </cell>
          <cell r="E14614">
            <v>0</v>
          </cell>
        </row>
        <row r="14615">
          <cell r="D14615" t="str">
            <v>Yelm0</v>
          </cell>
          <cell r="E14615">
            <v>0</v>
          </cell>
        </row>
        <row r="14616">
          <cell r="D14616" t="str">
            <v>Yelm0</v>
          </cell>
          <cell r="E14616">
            <v>0</v>
          </cell>
        </row>
        <row r="14617">
          <cell r="D14617" t="str">
            <v>Yelm0</v>
          </cell>
          <cell r="E14617">
            <v>0</v>
          </cell>
        </row>
        <row r="14618">
          <cell r="D14618" t="str">
            <v>Yelm0</v>
          </cell>
          <cell r="E14618">
            <v>0</v>
          </cell>
        </row>
        <row r="14619">
          <cell r="D14619" t="str">
            <v>Yelm0</v>
          </cell>
          <cell r="E14619">
            <v>0</v>
          </cell>
        </row>
        <row r="14620">
          <cell r="D14620" t="str">
            <v>Yelm0</v>
          </cell>
          <cell r="E14620">
            <v>0</v>
          </cell>
        </row>
        <row r="14621">
          <cell r="D14621" t="str">
            <v>Yelm0</v>
          </cell>
          <cell r="E14621">
            <v>0</v>
          </cell>
        </row>
        <row r="14622">
          <cell r="D14622" t="str">
            <v>Yelm0</v>
          </cell>
          <cell r="E14622">
            <v>0</v>
          </cell>
        </row>
        <row r="14623">
          <cell r="D14623" t="str">
            <v>Yelm0</v>
          </cell>
          <cell r="E14623">
            <v>0</v>
          </cell>
        </row>
        <row r="14624">
          <cell r="D14624" t="str">
            <v>Yelm0</v>
          </cell>
          <cell r="E14624">
            <v>0</v>
          </cell>
        </row>
        <row r="14625">
          <cell r="D14625" t="str">
            <v>Yelm0</v>
          </cell>
          <cell r="E14625">
            <v>0</v>
          </cell>
        </row>
        <row r="14626">
          <cell r="D14626" t="str">
            <v>Yelm0</v>
          </cell>
          <cell r="E14626">
            <v>0</v>
          </cell>
        </row>
        <row r="14627">
          <cell r="D14627" t="str">
            <v>Yelm0</v>
          </cell>
          <cell r="E14627">
            <v>0</v>
          </cell>
        </row>
        <row r="14628">
          <cell r="D14628" t="str">
            <v>Yelm0</v>
          </cell>
          <cell r="E14628">
            <v>0</v>
          </cell>
        </row>
        <row r="14629">
          <cell r="D14629" t="str">
            <v>Yelm0</v>
          </cell>
          <cell r="E14629">
            <v>0</v>
          </cell>
        </row>
        <row r="14630">
          <cell r="D14630" t="str">
            <v>Yelm0</v>
          </cell>
          <cell r="E14630">
            <v>0</v>
          </cell>
        </row>
        <row r="14631">
          <cell r="D14631" t="str">
            <v>Yelm0</v>
          </cell>
          <cell r="E14631">
            <v>0</v>
          </cell>
        </row>
        <row r="14632">
          <cell r="D14632" t="str">
            <v>Yelm0</v>
          </cell>
          <cell r="E14632">
            <v>0</v>
          </cell>
        </row>
        <row r="14633">
          <cell r="D14633" t="str">
            <v>Yelm0</v>
          </cell>
          <cell r="E14633">
            <v>0</v>
          </cell>
        </row>
        <row r="14634">
          <cell r="D14634" t="str">
            <v>Yelm0</v>
          </cell>
          <cell r="E14634">
            <v>0</v>
          </cell>
        </row>
        <row r="14635">
          <cell r="D14635" t="str">
            <v>Yelm0</v>
          </cell>
          <cell r="E14635">
            <v>0</v>
          </cell>
        </row>
        <row r="14636">
          <cell r="D14636" t="str">
            <v>Yelm0</v>
          </cell>
          <cell r="E14636">
            <v>0</v>
          </cell>
        </row>
        <row r="14637">
          <cell r="D14637" t="str">
            <v>Yelm0</v>
          </cell>
          <cell r="E14637">
            <v>0</v>
          </cell>
        </row>
        <row r="14638">
          <cell r="D14638" t="str">
            <v>Yelm0</v>
          </cell>
          <cell r="E14638">
            <v>0</v>
          </cell>
        </row>
        <row r="14639">
          <cell r="D14639" t="str">
            <v>Yelm0</v>
          </cell>
          <cell r="E14639">
            <v>0</v>
          </cell>
        </row>
        <row r="14640">
          <cell r="D14640" t="str">
            <v>Yelm0</v>
          </cell>
          <cell r="E14640">
            <v>0</v>
          </cell>
        </row>
        <row r="14641">
          <cell r="D14641" t="str">
            <v>Yelm0</v>
          </cell>
          <cell r="E14641">
            <v>0</v>
          </cell>
        </row>
        <row r="14642">
          <cell r="D14642" t="str">
            <v>Yelm0</v>
          </cell>
          <cell r="E14642">
            <v>0</v>
          </cell>
        </row>
        <row r="14643">
          <cell r="D14643" t="str">
            <v>Yelm0</v>
          </cell>
          <cell r="E14643">
            <v>0</v>
          </cell>
        </row>
        <row r="14644">
          <cell r="D14644" t="str">
            <v>Yelm0</v>
          </cell>
          <cell r="E14644">
            <v>0</v>
          </cell>
        </row>
        <row r="14645">
          <cell r="D14645" t="str">
            <v>Yelm0</v>
          </cell>
          <cell r="E14645">
            <v>0</v>
          </cell>
        </row>
        <row r="14646">
          <cell r="D14646" t="str">
            <v>Yelm0</v>
          </cell>
          <cell r="E14646">
            <v>0</v>
          </cell>
        </row>
        <row r="14647">
          <cell r="D14647" t="str">
            <v>Yelm0</v>
          </cell>
          <cell r="E14647">
            <v>0</v>
          </cell>
        </row>
        <row r="14648">
          <cell r="D14648" t="str">
            <v>Yelm0</v>
          </cell>
          <cell r="E14648">
            <v>0</v>
          </cell>
        </row>
        <row r="14649">
          <cell r="D14649" t="str">
            <v>Yelm0</v>
          </cell>
          <cell r="E14649">
            <v>0</v>
          </cell>
        </row>
        <row r="14650">
          <cell r="D14650" t="str">
            <v>Yelm0</v>
          </cell>
          <cell r="E14650">
            <v>0</v>
          </cell>
        </row>
        <row r="14651">
          <cell r="D14651" t="str">
            <v>Yelm0</v>
          </cell>
          <cell r="E14651">
            <v>0</v>
          </cell>
        </row>
        <row r="14652">
          <cell r="D14652" t="str">
            <v>Yelm0</v>
          </cell>
          <cell r="E14652">
            <v>0</v>
          </cell>
        </row>
        <row r="14653">
          <cell r="D14653" t="str">
            <v>Yelm0</v>
          </cell>
          <cell r="E14653">
            <v>0</v>
          </cell>
        </row>
        <row r="14654">
          <cell r="D14654" t="str">
            <v>Yelm0</v>
          </cell>
          <cell r="E14654">
            <v>0</v>
          </cell>
        </row>
        <row r="14655">
          <cell r="D14655" t="str">
            <v>Yelm0</v>
          </cell>
          <cell r="E14655">
            <v>0</v>
          </cell>
        </row>
        <row r="14656">
          <cell r="D14656" t="str">
            <v>Yelm0</v>
          </cell>
          <cell r="E14656">
            <v>0</v>
          </cell>
        </row>
        <row r="14657">
          <cell r="D14657" t="str">
            <v>Yelm0</v>
          </cell>
          <cell r="E14657">
            <v>0</v>
          </cell>
        </row>
        <row r="14658">
          <cell r="D14658" t="str">
            <v>Yelm0</v>
          </cell>
          <cell r="E14658">
            <v>0</v>
          </cell>
        </row>
        <row r="14659">
          <cell r="D14659" t="str">
            <v>Yelm0</v>
          </cell>
          <cell r="E14659">
            <v>0</v>
          </cell>
        </row>
        <row r="14660">
          <cell r="D14660" t="str">
            <v>Yelm0</v>
          </cell>
          <cell r="E14660">
            <v>0</v>
          </cell>
        </row>
        <row r="14661">
          <cell r="D14661" t="str">
            <v>Yelm0</v>
          </cell>
          <cell r="E14661">
            <v>0</v>
          </cell>
        </row>
        <row r="14662">
          <cell r="D14662" t="str">
            <v>Yelm0</v>
          </cell>
          <cell r="E14662">
            <v>0</v>
          </cell>
        </row>
        <row r="14663">
          <cell r="D14663" t="str">
            <v>Yelm0</v>
          </cell>
          <cell r="E14663">
            <v>0</v>
          </cell>
        </row>
        <row r="14664">
          <cell r="D14664" t="str">
            <v>Yelm0</v>
          </cell>
          <cell r="E14664">
            <v>0</v>
          </cell>
        </row>
        <row r="14665">
          <cell r="D14665" t="str">
            <v>Yelm0</v>
          </cell>
          <cell r="E14665">
            <v>0</v>
          </cell>
        </row>
        <row r="14666">
          <cell r="D14666" t="str">
            <v>Yelm0</v>
          </cell>
          <cell r="E14666">
            <v>0</v>
          </cell>
        </row>
        <row r="14667">
          <cell r="D14667" t="str">
            <v>Yelm0</v>
          </cell>
          <cell r="E14667">
            <v>0</v>
          </cell>
        </row>
        <row r="14668">
          <cell r="D14668" t="str">
            <v>Yelm0</v>
          </cell>
          <cell r="E14668">
            <v>0</v>
          </cell>
        </row>
        <row r="14669">
          <cell r="D14669" t="str">
            <v>Yelm0</v>
          </cell>
          <cell r="E14669">
            <v>0</v>
          </cell>
        </row>
        <row r="14670">
          <cell r="D14670" t="str">
            <v>Yelm0</v>
          </cell>
          <cell r="E14670">
            <v>0</v>
          </cell>
        </row>
        <row r="14671">
          <cell r="D14671" t="str">
            <v>Yelm0</v>
          </cell>
          <cell r="E14671">
            <v>0</v>
          </cell>
        </row>
        <row r="14672">
          <cell r="D14672" t="str">
            <v>Yelm0</v>
          </cell>
          <cell r="E14672">
            <v>0</v>
          </cell>
        </row>
        <row r="14673">
          <cell r="D14673" t="str">
            <v>Yelm0</v>
          </cell>
          <cell r="E14673">
            <v>0</v>
          </cell>
        </row>
        <row r="14674">
          <cell r="D14674" t="str">
            <v>Yelm0</v>
          </cell>
          <cell r="E14674">
            <v>0</v>
          </cell>
        </row>
        <row r="14675">
          <cell r="D14675" t="str">
            <v>Yelm0</v>
          </cell>
          <cell r="E14675">
            <v>0</v>
          </cell>
        </row>
        <row r="14676">
          <cell r="D14676" t="str">
            <v>Yelm0</v>
          </cell>
          <cell r="E14676">
            <v>0</v>
          </cell>
        </row>
        <row r="14677">
          <cell r="D14677" t="str">
            <v>Yelm0</v>
          </cell>
          <cell r="E14677">
            <v>0</v>
          </cell>
        </row>
        <row r="14678">
          <cell r="D14678" t="str">
            <v>Yelm0</v>
          </cell>
          <cell r="E14678">
            <v>0</v>
          </cell>
        </row>
        <row r="14679">
          <cell r="D14679" t="str">
            <v>Yelm0</v>
          </cell>
          <cell r="E14679">
            <v>0</v>
          </cell>
        </row>
        <row r="14680">
          <cell r="D14680" t="str">
            <v>Yelm0</v>
          </cell>
          <cell r="E14680">
            <v>0</v>
          </cell>
        </row>
        <row r="14681">
          <cell r="D14681" t="str">
            <v>Yelm0</v>
          </cell>
          <cell r="E14681">
            <v>0</v>
          </cell>
        </row>
        <row r="14682">
          <cell r="D14682" t="str">
            <v>Yelm0</v>
          </cell>
          <cell r="E14682">
            <v>0</v>
          </cell>
        </row>
        <row r="14683">
          <cell r="D14683" t="str">
            <v>Yelm0</v>
          </cell>
          <cell r="E14683">
            <v>0</v>
          </cell>
        </row>
        <row r="14684">
          <cell r="D14684" t="str">
            <v>Yelm0</v>
          </cell>
          <cell r="E14684">
            <v>0</v>
          </cell>
        </row>
        <row r="14685">
          <cell r="D14685" t="str">
            <v>Yelm0</v>
          </cell>
          <cell r="E14685">
            <v>0</v>
          </cell>
        </row>
        <row r="14686">
          <cell r="D14686" t="str">
            <v>Yelm0</v>
          </cell>
          <cell r="E14686">
            <v>0</v>
          </cell>
        </row>
        <row r="14687">
          <cell r="D14687" t="str">
            <v>Yelm0</v>
          </cell>
          <cell r="E14687">
            <v>0</v>
          </cell>
        </row>
        <row r="14688">
          <cell r="D14688" t="str">
            <v>Yelm0</v>
          </cell>
          <cell r="E14688">
            <v>0</v>
          </cell>
        </row>
        <row r="14689">
          <cell r="D14689" t="str">
            <v>Yelm0</v>
          </cell>
          <cell r="E14689">
            <v>0</v>
          </cell>
        </row>
        <row r="14690">
          <cell r="D14690" t="str">
            <v>Yelm0</v>
          </cell>
          <cell r="E14690">
            <v>0</v>
          </cell>
        </row>
        <row r="14691">
          <cell r="D14691" t="str">
            <v>Yelm0</v>
          </cell>
          <cell r="E14691">
            <v>0</v>
          </cell>
        </row>
        <row r="14692">
          <cell r="D14692" t="str">
            <v>Yelm0</v>
          </cell>
          <cell r="E14692">
            <v>0</v>
          </cell>
        </row>
        <row r="14693">
          <cell r="D14693" t="str">
            <v>Yelm0</v>
          </cell>
          <cell r="E14693">
            <v>0</v>
          </cell>
        </row>
        <row r="14694">
          <cell r="D14694" t="str">
            <v>Yelm0</v>
          </cell>
          <cell r="E14694">
            <v>0</v>
          </cell>
        </row>
        <row r="14695">
          <cell r="D14695" t="str">
            <v>Yelm0</v>
          </cell>
          <cell r="E14695">
            <v>0</v>
          </cell>
        </row>
        <row r="14696">
          <cell r="D14696" t="str">
            <v>Yelm0</v>
          </cell>
          <cell r="E14696">
            <v>0</v>
          </cell>
        </row>
        <row r="14697">
          <cell r="D14697" t="str">
            <v>Yelm0</v>
          </cell>
          <cell r="E14697">
            <v>0</v>
          </cell>
        </row>
        <row r="14698">
          <cell r="D14698" t="str">
            <v>Yelm0</v>
          </cell>
          <cell r="E14698">
            <v>0</v>
          </cell>
        </row>
        <row r="14699">
          <cell r="D14699" t="str">
            <v>Yelm0</v>
          </cell>
          <cell r="E14699">
            <v>0</v>
          </cell>
        </row>
        <row r="14700">
          <cell r="D14700" t="str">
            <v>Yelm0</v>
          </cell>
          <cell r="E14700">
            <v>0</v>
          </cell>
        </row>
        <row r="14701">
          <cell r="D14701" t="str">
            <v>Yelm0</v>
          </cell>
          <cell r="E14701">
            <v>0</v>
          </cell>
        </row>
        <row r="14702">
          <cell r="D14702" t="str">
            <v>Yelm0</v>
          </cell>
          <cell r="E14702">
            <v>0</v>
          </cell>
        </row>
        <row r="14703">
          <cell r="D14703" t="str">
            <v>Yelm0</v>
          </cell>
          <cell r="E14703">
            <v>0</v>
          </cell>
        </row>
        <row r="14704">
          <cell r="D14704" t="str">
            <v>Yelm0</v>
          </cell>
          <cell r="E14704">
            <v>0</v>
          </cell>
        </row>
        <row r="14705">
          <cell r="D14705" t="str">
            <v>Yelm0</v>
          </cell>
          <cell r="E14705">
            <v>0</v>
          </cell>
        </row>
        <row r="14706">
          <cell r="D14706" t="str">
            <v>Yelm0</v>
          </cell>
          <cell r="E14706">
            <v>0</v>
          </cell>
        </row>
        <row r="14707">
          <cell r="D14707" t="str">
            <v>Yelm0</v>
          </cell>
          <cell r="E14707">
            <v>0</v>
          </cell>
        </row>
        <row r="14708">
          <cell r="D14708" t="str">
            <v>Yelm0</v>
          </cell>
          <cell r="E14708">
            <v>0</v>
          </cell>
        </row>
        <row r="14709">
          <cell r="D14709" t="str">
            <v>Yelm0</v>
          </cell>
          <cell r="E14709">
            <v>0</v>
          </cell>
        </row>
        <row r="14710">
          <cell r="D14710" t="str">
            <v>Yelm0</v>
          </cell>
          <cell r="E14710">
            <v>0</v>
          </cell>
        </row>
        <row r="14711">
          <cell r="D14711" t="str">
            <v>Yelm0</v>
          </cell>
          <cell r="E14711">
            <v>0</v>
          </cell>
        </row>
        <row r="14712">
          <cell r="D14712" t="str">
            <v>Yelm0</v>
          </cell>
          <cell r="E14712">
            <v>0</v>
          </cell>
        </row>
        <row r="14713">
          <cell r="D14713" t="str">
            <v>Yelm0</v>
          </cell>
          <cell r="E14713">
            <v>0</v>
          </cell>
        </row>
        <row r="14714">
          <cell r="D14714" t="str">
            <v>Yelm0</v>
          </cell>
          <cell r="E14714">
            <v>0</v>
          </cell>
        </row>
        <row r="14715">
          <cell r="D14715" t="str">
            <v>Yelm0</v>
          </cell>
          <cell r="E14715">
            <v>0</v>
          </cell>
        </row>
        <row r="14716">
          <cell r="D14716" t="str">
            <v>Yelm0</v>
          </cell>
          <cell r="E14716">
            <v>0</v>
          </cell>
        </row>
        <row r="14717">
          <cell r="D14717" t="str">
            <v>Yelm0</v>
          </cell>
          <cell r="E14717">
            <v>0</v>
          </cell>
        </row>
        <row r="14718">
          <cell r="D14718" t="str">
            <v>Yelm0</v>
          </cell>
          <cell r="E14718">
            <v>0</v>
          </cell>
        </row>
        <row r="14719">
          <cell r="D14719" t="str">
            <v>Yelm0</v>
          </cell>
          <cell r="E14719">
            <v>0</v>
          </cell>
        </row>
        <row r="14720">
          <cell r="D14720" t="str">
            <v>Yelm0</v>
          </cell>
          <cell r="E14720">
            <v>0</v>
          </cell>
        </row>
        <row r="14721">
          <cell r="D14721" t="str">
            <v>Yelm0</v>
          </cell>
          <cell r="E14721">
            <v>0</v>
          </cell>
        </row>
        <row r="14722">
          <cell r="D14722" t="str">
            <v>Yelm0</v>
          </cell>
          <cell r="E14722">
            <v>0</v>
          </cell>
        </row>
        <row r="14723">
          <cell r="D14723" t="str">
            <v>Yelm0</v>
          </cell>
          <cell r="E14723">
            <v>0</v>
          </cell>
        </row>
        <row r="14724">
          <cell r="D14724" t="str">
            <v>Yelm0</v>
          </cell>
          <cell r="E14724">
            <v>0</v>
          </cell>
        </row>
        <row r="14725">
          <cell r="D14725" t="str">
            <v>Yelm0</v>
          </cell>
          <cell r="E14725">
            <v>0</v>
          </cell>
        </row>
        <row r="14726">
          <cell r="D14726" t="str">
            <v>Yelm0</v>
          </cell>
          <cell r="E14726">
            <v>0</v>
          </cell>
        </row>
        <row r="14727">
          <cell r="D14727" t="str">
            <v>Yelm0</v>
          </cell>
          <cell r="E14727">
            <v>0</v>
          </cell>
        </row>
        <row r="14728">
          <cell r="D14728" t="str">
            <v>Yelm0</v>
          </cell>
          <cell r="E14728">
            <v>0</v>
          </cell>
        </row>
        <row r="14729">
          <cell r="D14729" t="str">
            <v>Yelm0</v>
          </cell>
          <cell r="E14729">
            <v>0</v>
          </cell>
        </row>
        <row r="14730">
          <cell r="D14730" t="str">
            <v>Yelm0</v>
          </cell>
          <cell r="E14730">
            <v>0</v>
          </cell>
        </row>
        <row r="14731">
          <cell r="D14731" t="str">
            <v>Yelm0</v>
          </cell>
          <cell r="E14731">
            <v>0</v>
          </cell>
        </row>
        <row r="14732">
          <cell r="D14732" t="str">
            <v>Yelm0</v>
          </cell>
          <cell r="E14732">
            <v>0</v>
          </cell>
        </row>
        <row r="14733">
          <cell r="D14733" t="str">
            <v>Yelm0</v>
          </cell>
          <cell r="E14733">
            <v>0</v>
          </cell>
        </row>
        <row r="14734">
          <cell r="D14734" t="str">
            <v>Yelm0</v>
          </cell>
          <cell r="E14734">
            <v>0</v>
          </cell>
        </row>
        <row r="14735">
          <cell r="D14735" t="str">
            <v>Yelm0</v>
          </cell>
          <cell r="E14735">
            <v>0</v>
          </cell>
        </row>
        <row r="14736">
          <cell r="D14736" t="str">
            <v>Yelm0</v>
          </cell>
          <cell r="E14736">
            <v>0</v>
          </cell>
        </row>
        <row r="14737">
          <cell r="D14737" t="str">
            <v>Yelm0</v>
          </cell>
          <cell r="E14737">
            <v>0</v>
          </cell>
        </row>
        <row r="14738">
          <cell r="D14738" t="str">
            <v>Yelm0</v>
          </cell>
          <cell r="E14738">
            <v>0</v>
          </cell>
        </row>
        <row r="14739">
          <cell r="D14739" t="str">
            <v>Yelm0</v>
          </cell>
          <cell r="E14739">
            <v>0</v>
          </cell>
        </row>
        <row r="14740">
          <cell r="D14740" t="str">
            <v>Yelm0</v>
          </cell>
          <cell r="E14740">
            <v>0</v>
          </cell>
        </row>
        <row r="14741">
          <cell r="D14741" t="str">
            <v>Yelm0</v>
          </cell>
          <cell r="E14741">
            <v>0</v>
          </cell>
        </row>
        <row r="14742">
          <cell r="D14742" t="str">
            <v>Yelm0</v>
          </cell>
          <cell r="E14742">
            <v>0</v>
          </cell>
        </row>
        <row r="14743">
          <cell r="D14743" t="str">
            <v>Yelm0</v>
          </cell>
          <cell r="E14743">
            <v>0</v>
          </cell>
        </row>
        <row r="14744">
          <cell r="D14744" t="str">
            <v>Yelm0</v>
          </cell>
          <cell r="E14744">
            <v>0</v>
          </cell>
        </row>
        <row r="14745">
          <cell r="D14745" t="str">
            <v>Yelm0</v>
          </cell>
          <cell r="E14745">
            <v>0</v>
          </cell>
        </row>
        <row r="14746">
          <cell r="D14746" t="str">
            <v>Yelm0</v>
          </cell>
          <cell r="E14746">
            <v>0</v>
          </cell>
        </row>
        <row r="14747">
          <cell r="D14747" t="str">
            <v>Yelm0</v>
          </cell>
          <cell r="E14747">
            <v>0</v>
          </cell>
        </row>
        <row r="14748">
          <cell r="D14748" t="str">
            <v>Yelm0</v>
          </cell>
          <cell r="E14748">
            <v>0</v>
          </cell>
        </row>
        <row r="14749">
          <cell r="D14749" t="str">
            <v>Yelm0</v>
          </cell>
          <cell r="E14749">
            <v>0</v>
          </cell>
        </row>
        <row r="14750">
          <cell r="D14750" t="str">
            <v>Yelm0</v>
          </cell>
          <cell r="E14750">
            <v>0</v>
          </cell>
        </row>
        <row r="14751">
          <cell r="D14751" t="str">
            <v>Yelm0</v>
          </cell>
          <cell r="E14751">
            <v>0</v>
          </cell>
        </row>
        <row r="14752">
          <cell r="D14752" t="str">
            <v>Yelm0</v>
          </cell>
          <cell r="E14752">
            <v>0</v>
          </cell>
        </row>
        <row r="14753">
          <cell r="D14753" t="str">
            <v>Yelm0</v>
          </cell>
          <cell r="E14753">
            <v>0</v>
          </cell>
        </row>
        <row r="14754">
          <cell r="D14754" t="str">
            <v>Yelm0</v>
          </cell>
          <cell r="E14754">
            <v>0</v>
          </cell>
        </row>
        <row r="14755">
          <cell r="D14755" t="str">
            <v>Yelm0</v>
          </cell>
          <cell r="E14755">
            <v>0</v>
          </cell>
        </row>
        <row r="14756">
          <cell r="D14756" t="str">
            <v>Yelm0</v>
          </cell>
          <cell r="E14756">
            <v>0</v>
          </cell>
        </row>
        <row r="14757">
          <cell r="D14757" t="str">
            <v>Yelm0</v>
          </cell>
          <cell r="E14757">
            <v>0</v>
          </cell>
        </row>
        <row r="14758">
          <cell r="D14758" t="str">
            <v>Yelm0</v>
          </cell>
          <cell r="E14758">
            <v>0</v>
          </cell>
        </row>
        <row r="14759">
          <cell r="D14759" t="str">
            <v>Yelm0</v>
          </cell>
          <cell r="E14759">
            <v>0</v>
          </cell>
        </row>
        <row r="14760">
          <cell r="D14760" t="str">
            <v>Yelm0</v>
          </cell>
          <cell r="E14760">
            <v>0</v>
          </cell>
        </row>
        <row r="14761">
          <cell r="D14761" t="str">
            <v>Yelm0</v>
          </cell>
          <cell r="E14761">
            <v>0</v>
          </cell>
        </row>
        <row r="14762">
          <cell r="D14762" t="str">
            <v>Yelm0</v>
          </cell>
          <cell r="E14762">
            <v>0</v>
          </cell>
        </row>
        <row r="14763">
          <cell r="D14763" t="str">
            <v>Yelm0</v>
          </cell>
          <cell r="E14763">
            <v>0</v>
          </cell>
        </row>
        <row r="14764">
          <cell r="D14764" t="str">
            <v>Yelm0</v>
          </cell>
          <cell r="E14764">
            <v>0</v>
          </cell>
        </row>
        <row r="14765">
          <cell r="D14765" t="str">
            <v>Yelm0</v>
          </cell>
          <cell r="E14765">
            <v>0</v>
          </cell>
        </row>
        <row r="14766">
          <cell r="D14766" t="str">
            <v>Yelm0</v>
          </cell>
          <cell r="E14766">
            <v>0</v>
          </cell>
        </row>
        <row r="14767">
          <cell r="D14767" t="str">
            <v>Yelm0</v>
          </cell>
          <cell r="E14767">
            <v>0</v>
          </cell>
        </row>
        <row r="14768">
          <cell r="D14768" t="str">
            <v>Yelm0</v>
          </cell>
          <cell r="E14768">
            <v>0</v>
          </cell>
        </row>
        <row r="14769">
          <cell r="D14769" t="str">
            <v>Yelm0</v>
          </cell>
          <cell r="E14769">
            <v>0</v>
          </cell>
        </row>
        <row r="14770">
          <cell r="D14770" t="str">
            <v>Yelm0</v>
          </cell>
          <cell r="E14770">
            <v>0</v>
          </cell>
        </row>
        <row r="14771">
          <cell r="D14771" t="str">
            <v>Yelm0</v>
          </cell>
          <cell r="E14771">
            <v>0</v>
          </cell>
        </row>
        <row r="14772">
          <cell r="D14772" t="str">
            <v>Yelm0</v>
          </cell>
          <cell r="E14772">
            <v>0</v>
          </cell>
        </row>
        <row r="14773">
          <cell r="D14773" t="str">
            <v>Yelm0</v>
          </cell>
          <cell r="E14773">
            <v>0</v>
          </cell>
        </row>
        <row r="14774">
          <cell r="D14774" t="str">
            <v>Yelm0</v>
          </cell>
          <cell r="E14774">
            <v>0</v>
          </cell>
        </row>
        <row r="14775">
          <cell r="D14775" t="str">
            <v>Yelm0</v>
          </cell>
          <cell r="E14775">
            <v>0</v>
          </cell>
        </row>
        <row r="14776">
          <cell r="D14776" t="str">
            <v>Yelm0</v>
          </cell>
          <cell r="E14776">
            <v>0</v>
          </cell>
        </row>
        <row r="14777">
          <cell r="D14777" t="str">
            <v>Yelm0</v>
          </cell>
          <cell r="E14777">
            <v>0</v>
          </cell>
        </row>
        <row r="14778">
          <cell r="D14778" t="str">
            <v>Yelm0</v>
          </cell>
          <cell r="E14778">
            <v>0</v>
          </cell>
        </row>
        <row r="14779">
          <cell r="D14779" t="str">
            <v>Yelm0</v>
          </cell>
          <cell r="E14779">
            <v>0</v>
          </cell>
        </row>
        <row r="14780">
          <cell r="D14780" t="str">
            <v>Yelm0</v>
          </cell>
          <cell r="E14780">
            <v>0</v>
          </cell>
        </row>
        <row r="14781">
          <cell r="D14781" t="str">
            <v>Yelm0</v>
          </cell>
          <cell r="E14781">
            <v>0</v>
          </cell>
        </row>
        <row r="14782">
          <cell r="D14782" t="str">
            <v>Yelm0</v>
          </cell>
          <cell r="E14782">
            <v>0</v>
          </cell>
        </row>
        <row r="14783">
          <cell r="D14783" t="str">
            <v>Yelm0</v>
          </cell>
          <cell r="E14783">
            <v>0</v>
          </cell>
        </row>
        <row r="14784">
          <cell r="D14784" t="str">
            <v>Yelm0</v>
          </cell>
          <cell r="E14784">
            <v>0</v>
          </cell>
        </row>
        <row r="14785">
          <cell r="D14785" t="str">
            <v>Yelm0</v>
          </cell>
          <cell r="E14785">
            <v>0</v>
          </cell>
        </row>
        <row r="14786">
          <cell r="D14786" t="str">
            <v>Yelm0</v>
          </cell>
          <cell r="E14786">
            <v>0</v>
          </cell>
        </row>
        <row r="14787">
          <cell r="D14787" t="str">
            <v>Yelm0</v>
          </cell>
          <cell r="E14787">
            <v>0</v>
          </cell>
        </row>
        <row r="14788">
          <cell r="D14788" t="str">
            <v>Yelm0</v>
          </cell>
          <cell r="E14788">
            <v>0</v>
          </cell>
        </row>
        <row r="14789">
          <cell r="D14789" t="str">
            <v>Yelm0</v>
          </cell>
          <cell r="E14789">
            <v>0</v>
          </cell>
        </row>
        <row r="14790">
          <cell r="D14790" t="str">
            <v>Yelm0</v>
          </cell>
          <cell r="E14790">
            <v>0</v>
          </cell>
        </row>
        <row r="14791">
          <cell r="D14791" t="str">
            <v>Yelm0</v>
          </cell>
          <cell r="E14791">
            <v>0</v>
          </cell>
        </row>
        <row r="14792">
          <cell r="D14792" t="str">
            <v>Yelm0</v>
          </cell>
          <cell r="E14792">
            <v>0</v>
          </cell>
        </row>
        <row r="14793">
          <cell r="D14793" t="str">
            <v>Yelm0</v>
          </cell>
          <cell r="E14793">
            <v>0</v>
          </cell>
        </row>
        <row r="14794">
          <cell r="D14794" t="str">
            <v>Yelm0</v>
          </cell>
          <cell r="E14794">
            <v>0</v>
          </cell>
        </row>
        <row r="14795">
          <cell r="D14795" t="str">
            <v>Yelm0</v>
          </cell>
          <cell r="E14795">
            <v>0</v>
          </cell>
        </row>
        <row r="14796">
          <cell r="D14796" t="str">
            <v>Yelm0</v>
          </cell>
          <cell r="E14796">
            <v>0</v>
          </cell>
        </row>
        <row r="14797">
          <cell r="D14797" t="str">
            <v>Yelm0</v>
          </cell>
          <cell r="E14797">
            <v>0</v>
          </cell>
        </row>
        <row r="14798">
          <cell r="D14798" t="str">
            <v>Yelm0</v>
          </cell>
          <cell r="E14798">
            <v>0</v>
          </cell>
        </row>
        <row r="14799">
          <cell r="D14799" t="str">
            <v>Yelm0</v>
          </cell>
          <cell r="E14799">
            <v>0</v>
          </cell>
        </row>
        <row r="14800">
          <cell r="D14800" t="str">
            <v>Yelm0</v>
          </cell>
          <cell r="E14800">
            <v>0</v>
          </cell>
        </row>
        <row r="14801">
          <cell r="D14801" t="str">
            <v>Yelm0</v>
          </cell>
          <cell r="E14801">
            <v>0</v>
          </cell>
        </row>
        <row r="14802">
          <cell r="D14802" t="str">
            <v>Yelm0</v>
          </cell>
          <cell r="E14802">
            <v>0</v>
          </cell>
        </row>
        <row r="14803">
          <cell r="D14803" t="str">
            <v>Yelm0</v>
          </cell>
          <cell r="E14803">
            <v>0</v>
          </cell>
        </row>
        <row r="14804">
          <cell r="D14804" t="str">
            <v>Yelm0</v>
          </cell>
          <cell r="E14804">
            <v>0</v>
          </cell>
        </row>
        <row r="14805">
          <cell r="D14805" t="str">
            <v>Yelm0</v>
          </cell>
          <cell r="E14805">
            <v>0</v>
          </cell>
        </row>
        <row r="14806">
          <cell r="D14806" t="str">
            <v>Yelm0</v>
          </cell>
          <cell r="E14806">
            <v>0</v>
          </cell>
        </row>
        <row r="14807">
          <cell r="D14807" t="str">
            <v>Yelm0</v>
          </cell>
          <cell r="E14807">
            <v>0</v>
          </cell>
        </row>
        <row r="14808">
          <cell r="D14808" t="str">
            <v>Yelm0</v>
          </cell>
          <cell r="E14808">
            <v>0</v>
          </cell>
        </row>
        <row r="14809">
          <cell r="D14809" t="str">
            <v>Yelm0</v>
          </cell>
          <cell r="E14809">
            <v>0</v>
          </cell>
        </row>
        <row r="14810">
          <cell r="D14810" t="str">
            <v>Yelm0</v>
          </cell>
          <cell r="E14810">
            <v>0</v>
          </cell>
        </row>
        <row r="14811">
          <cell r="D14811" t="str">
            <v>Yelm0</v>
          </cell>
          <cell r="E14811">
            <v>0</v>
          </cell>
        </row>
        <row r="14812">
          <cell r="D14812" t="str">
            <v>Yelm0</v>
          </cell>
          <cell r="E14812">
            <v>0</v>
          </cell>
        </row>
        <row r="14813">
          <cell r="D14813" t="str">
            <v>Yelm0</v>
          </cell>
          <cell r="E14813">
            <v>0</v>
          </cell>
        </row>
        <row r="14814">
          <cell r="D14814" t="str">
            <v>Yelm0</v>
          </cell>
          <cell r="E14814">
            <v>0</v>
          </cell>
        </row>
        <row r="14815">
          <cell r="D14815" t="str">
            <v>Yelm0</v>
          </cell>
          <cell r="E14815">
            <v>0</v>
          </cell>
        </row>
        <row r="14816">
          <cell r="D14816" t="str">
            <v>Yelm0</v>
          </cell>
          <cell r="E14816">
            <v>0</v>
          </cell>
        </row>
        <row r="14817">
          <cell r="D14817" t="str">
            <v>Yelm0</v>
          </cell>
          <cell r="E14817">
            <v>0</v>
          </cell>
        </row>
        <row r="14818">
          <cell r="D14818" t="str">
            <v>Yelm0</v>
          </cell>
          <cell r="E14818">
            <v>0</v>
          </cell>
        </row>
        <row r="14819">
          <cell r="D14819" t="str">
            <v>Yelm0</v>
          </cell>
          <cell r="E14819">
            <v>0</v>
          </cell>
        </row>
        <row r="14820">
          <cell r="D14820" t="str">
            <v>Yelm0</v>
          </cell>
          <cell r="E14820">
            <v>0</v>
          </cell>
        </row>
        <row r="14821">
          <cell r="D14821" t="str">
            <v>Yelm0</v>
          </cell>
          <cell r="E14821">
            <v>0</v>
          </cell>
        </row>
        <row r="14822">
          <cell r="D14822" t="str">
            <v>Yelm0</v>
          </cell>
          <cell r="E14822">
            <v>0</v>
          </cell>
        </row>
        <row r="14823">
          <cell r="D14823" t="str">
            <v>Yelm0</v>
          </cell>
          <cell r="E14823">
            <v>0</v>
          </cell>
        </row>
        <row r="14824">
          <cell r="D14824" t="str">
            <v>Yelm0</v>
          </cell>
          <cell r="E14824">
            <v>0</v>
          </cell>
        </row>
        <row r="14825">
          <cell r="D14825" t="str">
            <v>Yelm0</v>
          </cell>
          <cell r="E14825">
            <v>0</v>
          </cell>
        </row>
        <row r="14826">
          <cell r="D14826" t="str">
            <v>Yelm0</v>
          </cell>
          <cell r="E14826">
            <v>0</v>
          </cell>
        </row>
        <row r="14827">
          <cell r="D14827" t="str">
            <v>Yelm0</v>
          </cell>
          <cell r="E14827">
            <v>0</v>
          </cell>
        </row>
        <row r="14828">
          <cell r="D14828" t="str">
            <v>Yelm0</v>
          </cell>
          <cell r="E14828">
            <v>0</v>
          </cell>
        </row>
        <row r="14829">
          <cell r="D14829" t="str">
            <v>Yelm0</v>
          </cell>
          <cell r="E14829">
            <v>0</v>
          </cell>
        </row>
        <row r="14830">
          <cell r="D14830" t="str">
            <v>Yelm0</v>
          </cell>
          <cell r="E14830">
            <v>0</v>
          </cell>
        </row>
        <row r="14831">
          <cell r="D14831" t="str">
            <v>Yelm0</v>
          </cell>
          <cell r="E14831">
            <v>0</v>
          </cell>
        </row>
        <row r="14832">
          <cell r="D14832" t="str">
            <v>Yelm0</v>
          </cell>
          <cell r="E14832">
            <v>0</v>
          </cell>
        </row>
        <row r="14833">
          <cell r="D14833" t="str">
            <v>Yelm0</v>
          </cell>
          <cell r="E14833">
            <v>0</v>
          </cell>
        </row>
        <row r="14834">
          <cell r="D14834" t="str">
            <v>Yelm0</v>
          </cell>
          <cell r="E14834">
            <v>0</v>
          </cell>
        </row>
        <row r="14835">
          <cell r="D14835" t="str">
            <v>Yelm0</v>
          </cell>
          <cell r="E14835">
            <v>0</v>
          </cell>
        </row>
        <row r="14836">
          <cell r="D14836" t="str">
            <v>Yelm0</v>
          </cell>
          <cell r="E14836">
            <v>0</v>
          </cell>
        </row>
        <row r="14837">
          <cell r="D14837" t="str">
            <v>Yelm0</v>
          </cell>
          <cell r="E14837">
            <v>0</v>
          </cell>
        </row>
        <row r="14838">
          <cell r="D14838" t="str">
            <v>Yelm0</v>
          </cell>
          <cell r="E14838">
            <v>0</v>
          </cell>
        </row>
        <row r="14839">
          <cell r="D14839" t="str">
            <v>Yelm0</v>
          </cell>
          <cell r="E14839">
            <v>0</v>
          </cell>
        </row>
        <row r="14840">
          <cell r="D14840" t="str">
            <v>Yelm0</v>
          </cell>
          <cell r="E14840">
            <v>0</v>
          </cell>
        </row>
        <row r="14841">
          <cell r="D14841" t="str">
            <v>Yelm0</v>
          </cell>
          <cell r="E14841">
            <v>0</v>
          </cell>
        </row>
        <row r="14842">
          <cell r="D14842" t="str">
            <v>Yelm0</v>
          </cell>
          <cell r="E14842">
            <v>0</v>
          </cell>
        </row>
        <row r="14843">
          <cell r="D14843" t="str">
            <v>Yelm0</v>
          </cell>
          <cell r="E14843">
            <v>0</v>
          </cell>
        </row>
        <row r="14844">
          <cell r="D14844" t="str">
            <v>Yelm0</v>
          </cell>
          <cell r="E14844">
            <v>0</v>
          </cell>
        </row>
        <row r="14845">
          <cell r="D14845" t="str">
            <v>Yelm0</v>
          </cell>
          <cell r="E14845">
            <v>0</v>
          </cell>
        </row>
        <row r="14846">
          <cell r="D14846" t="str">
            <v>Yelm0</v>
          </cell>
          <cell r="E14846">
            <v>0</v>
          </cell>
        </row>
        <row r="14847">
          <cell r="D14847" t="str">
            <v>Yelm0</v>
          </cell>
          <cell r="E14847">
            <v>0</v>
          </cell>
        </row>
        <row r="14848">
          <cell r="D14848" t="str">
            <v>Yelm0</v>
          </cell>
          <cell r="E14848">
            <v>0</v>
          </cell>
        </row>
        <row r="14849">
          <cell r="D14849" t="str">
            <v>Yelm0</v>
          </cell>
          <cell r="E14849">
            <v>0</v>
          </cell>
        </row>
        <row r="14850">
          <cell r="D14850" t="str">
            <v>Yelm0</v>
          </cell>
          <cell r="E14850">
            <v>0</v>
          </cell>
        </row>
        <row r="14851">
          <cell r="D14851" t="str">
            <v>Yelm0</v>
          </cell>
          <cell r="E14851">
            <v>0</v>
          </cell>
        </row>
        <row r="14852">
          <cell r="D14852" t="str">
            <v>Yelm0</v>
          </cell>
          <cell r="E14852">
            <v>0</v>
          </cell>
        </row>
        <row r="14853">
          <cell r="D14853" t="str">
            <v>Yelm0</v>
          </cell>
          <cell r="E14853">
            <v>0</v>
          </cell>
        </row>
        <row r="14854">
          <cell r="D14854" t="str">
            <v>Yelm0</v>
          </cell>
          <cell r="E14854">
            <v>0</v>
          </cell>
        </row>
        <row r="14855">
          <cell r="D14855" t="str">
            <v>Yelm0</v>
          </cell>
          <cell r="E14855">
            <v>0</v>
          </cell>
        </row>
        <row r="14856">
          <cell r="D14856" t="str">
            <v>Yelm0</v>
          </cell>
          <cell r="E14856">
            <v>0</v>
          </cell>
        </row>
        <row r="14857">
          <cell r="D14857" t="str">
            <v>Yelm0</v>
          </cell>
          <cell r="E14857">
            <v>0</v>
          </cell>
        </row>
        <row r="14858">
          <cell r="D14858" t="str">
            <v>Yelm0</v>
          </cell>
          <cell r="E14858">
            <v>0</v>
          </cell>
        </row>
        <row r="14859">
          <cell r="D14859" t="str">
            <v>Yelm0</v>
          </cell>
          <cell r="E14859">
            <v>0</v>
          </cell>
        </row>
        <row r="14860">
          <cell r="D14860" t="str">
            <v>Yelm0</v>
          </cell>
          <cell r="E14860">
            <v>0</v>
          </cell>
        </row>
        <row r="14861">
          <cell r="D14861" t="str">
            <v>Yelm0</v>
          </cell>
          <cell r="E14861">
            <v>0</v>
          </cell>
        </row>
        <row r="14862">
          <cell r="D14862" t="str">
            <v>Yelm0</v>
          </cell>
          <cell r="E14862">
            <v>0</v>
          </cell>
        </row>
        <row r="14863">
          <cell r="D14863" t="str">
            <v>Yelm0</v>
          </cell>
          <cell r="E14863">
            <v>0</v>
          </cell>
        </row>
        <row r="14864">
          <cell r="D14864" t="str">
            <v>Yelm0</v>
          </cell>
          <cell r="E14864">
            <v>0</v>
          </cell>
        </row>
        <row r="14865">
          <cell r="D14865" t="str">
            <v>Yelm0</v>
          </cell>
          <cell r="E14865">
            <v>0</v>
          </cell>
        </row>
        <row r="14866">
          <cell r="D14866" t="str">
            <v>Yelm0</v>
          </cell>
          <cell r="E14866">
            <v>0</v>
          </cell>
        </row>
        <row r="14867">
          <cell r="D14867" t="str">
            <v>Yelm0</v>
          </cell>
          <cell r="E14867">
            <v>0</v>
          </cell>
        </row>
        <row r="14868">
          <cell r="D14868" t="str">
            <v>Yelm0</v>
          </cell>
          <cell r="E14868">
            <v>0</v>
          </cell>
        </row>
        <row r="14869">
          <cell r="D14869" t="str">
            <v>Yelm0</v>
          </cell>
          <cell r="E14869">
            <v>0</v>
          </cell>
        </row>
        <row r="14870">
          <cell r="D14870" t="str">
            <v>Yelm0</v>
          </cell>
          <cell r="E14870">
            <v>0</v>
          </cell>
        </row>
        <row r="14871">
          <cell r="D14871" t="str">
            <v>Yelm0</v>
          </cell>
          <cell r="E14871">
            <v>0</v>
          </cell>
        </row>
        <row r="14872">
          <cell r="D14872" t="str">
            <v>Yelm0</v>
          </cell>
          <cell r="E14872">
            <v>0</v>
          </cell>
        </row>
        <row r="14873">
          <cell r="D14873" t="str">
            <v>Yelm0</v>
          </cell>
          <cell r="E14873">
            <v>0</v>
          </cell>
        </row>
        <row r="14874">
          <cell r="D14874" t="str">
            <v>Yelm0</v>
          </cell>
          <cell r="E14874">
            <v>0</v>
          </cell>
        </row>
        <row r="14875">
          <cell r="D14875" t="str">
            <v>Yelm0</v>
          </cell>
          <cell r="E14875">
            <v>0</v>
          </cell>
        </row>
        <row r="14876">
          <cell r="D14876" t="str">
            <v>Yelm0</v>
          </cell>
          <cell r="E14876">
            <v>0</v>
          </cell>
        </row>
        <row r="14877">
          <cell r="D14877" t="str">
            <v>Yelm0</v>
          </cell>
          <cell r="E14877">
            <v>0</v>
          </cell>
        </row>
        <row r="14878">
          <cell r="D14878" t="str">
            <v>Yelm0</v>
          </cell>
          <cell r="E14878">
            <v>0</v>
          </cell>
        </row>
        <row r="14879">
          <cell r="D14879" t="str">
            <v>Yelm0</v>
          </cell>
          <cell r="E14879">
            <v>0</v>
          </cell>
        </row>
        <row r="14880">
          <cell r="D14880" t="str">
            <v>Yelm0</v>
          </cell>
          <cell r="E14880">
            <v>0</v>
          </cell>
        </row>
        <row r="14881">
          <cell r="D14881" t="str">
            <v>Yelm0</v>
          </cell>
          <cell r="E14881">
            <v>0</v>
          </cell>
        </row>
        <row r="14882">
          <cell r="D14882" t="str">
            <v>Yelm0</v>
          </cell>
          <cell r="E14882">
            <v>0</v>
          </cell>
        </row>
        <row r="14883">
          <cell r="D14883" t="str">
            <v>Yelm0</v>
          </cell>
          <cell r="E14883">
            <v>0</v>
          </cell>
        </row>
        <row r="14884">
          <cell r="D14884" t="str">
            <v>Yelm0</v>
          </cell>
          <cell r="E14884">
            <v>0</v>
          </cell>
        </row>
        <row r="14885">
          <cell r="D14885" t="str">
            <v>Yelm0</v>
          </cell>
          <cell r="E14885">
            <v>0</v>
          </cell>
        </row>
        <row r="14886">
          <cell r="D14886" t="str">
            <v>Yelm0</v>
          </cell>
          <cell r="E14886">
            <v>0</v>
          </cell>
        </row>
        <row r="14887">
          <cell r="D14887" t="str">
            <v>Yelm0</v>
          </cell>
          <cell r="E14887">
            <v>0</v>
          </cell>
        </row>
        <row r="14888">
          <cell r="D14888" t="str">
            <v>Yelm0</v>
          </cell>
          <cell r="E14888">
            <v>0</v>
          </cell>
        </row>
        <row r="14889">
          <cell r="D14889" t="str">
            <v>Yelm0</v>
          </cell>
          <cell r="E14889">
            <v>0</v>
          </cell>
        </row>
        <row r="14890">
          <cell r="D14890" t="str">
            <v>Yelm0</v>
          </cell>
          <cell r="E14890">
            <v>0</v>
          </cell>
        </row>
        <row r="14891">
          <cell r="D14891" t="str">
            <v>Yelm0</v>
          </cell>
          <cell r="E14891">
            <v>0</v>
          </cell>
        </row>
        <row r="14892">
          <cell r="D14892" t="str">
            <v>Yelm0</v>
          </cell>
          <cell r="E14892">
            <v>0</v>
          </cell>
        </row>
        <row r="14893">
          <cell r="D14893" t="str">
            <v>Yelm0</v>
          </cell>
          <cell r="E14893">
            <v>0</v>
          </cell>
        </row>
        <row r="14894">
          <cell r="D14894" t="str">
            <v>Yelm0</v>
          </cell>
          <cell r="E14894">
            <v>0</v>
          </cell>
        </row>
        <row r="14895">
          <cell r="D14895" t="str">
            <v>Yelm0</v>
          </cell>
          <cell r="E14895">
            <v>0</v>
          </cell>
        </row>
        <row r="14896">
          <cell r="D14896" t="str">
            <v>Yelm0</v>
          </cell>
          <cell r="E14896">
            <v>0</v>
          </cell>
        </row>
        <row r="14897">
          <cell r="D14897" t="str">
            <v>Yelm0</v>
          </cell>
          <cell r="E14897">
            <v>0</v>
          </cell>
        </row>
        <row r="14898">
          <cell r="D14898" t="str">
            <v>Yelm0</v>
          </cell>
          <cell r="E14898">
            <v>0</v>
          </cell>
        </row>
        <row r="14899">
          <cell r="D14899" t="str">
            <v>Yelm0</v>
          </cell>
          <cell r="E14899">
            <v>0</v>
          </cell>
        </row>
        <row r="14900">
          <cell r="D14900" t="str">
            <v>Yelm0</v>
          </cell>
          <cell r="E14900">
            <v>0</v>
          </cell>
        </row>
        <row r="14901">
          <cell r="D14901" t="str">
            <v>Yelm0</v>
          </cell>
          <cell r="E14901">
            <v>0</v>
          </cell>
        </row>
        <row r="14902">
          <cell r="D14902" t="str">
            <v>Yelm0</v>
          </cell>
          <cell r="E14902">
            <v>0</v>
          </cell>
        </row>
        <row r="14903">
          <cell r="D14903" t="str">
            <v>Yelm0</v>
          </cell>
          <cell r="E14903">
            <v>0</v>
          </cell>
        </row>
        <row r="14904">
          <cell r="D14904" t="str">
            <v>Yelm0</v>
          </cell>
          <cell r="E14904">
            <v>0</v>
          </cell>
        </row>
        <row r="14905">
          <cell r="D14905" t="str">
            <v>Yelm0</v>
          </cell>
          <cell r="E14905">
            <v>0</v>
          </cell>
        </row>
        <row r="14906">
          <cell r="D14906" t="str">
            <v>Yelm0</v>
          </cell>
          <cell r="E14906">
            <v>0</v>
          </cell>
        </row>
        <row r="14907">
          <cell r="D14907" t="str">
            <v>Yelm0</v>
          </cell>
          <cell r="E14907">
            <v>0</v>
          </cell>
        </row>
        <row r="14908">
          <cell r="D14908" t="str">
            <v>Yelm0</v>
          </cell>
          <cell r="E14908">
            <v>0</v>
          </cell>
        </row>
        <row r="14909">
          <cell r="D14909" t="str">
            <v>Yelm0</v>
          </cell>
          <cell r="E14909">
            <v>0</v>
          </cell>
        </row>
        <row r="14910">
          <cell r="D14910" t="str">
            <v>Yelm0</v>
          </cell>
          <cell r="E14910">
            <v>0</v>
          </cell>
        </row>
        <row r="14911">
          <cell r="D14911" t="str">
            <v>Yelm0</v>
          </cell>
          <cell r="E14911">
            <v>0</v>
          </cell>
        </row>
        <row r="14912">
          <cell r="D14912" t="str">
            <v>Yelm0</v>
          </cell>
          <cell r="E14912">
            <v>0</v>
          </cell>
        </row>
        <row r="14913">
          <cell r="D14913" t="str">
            <v>Yelm0</v>
          </cell>
          <cell r="E14913">
            <v>0</v>
          </cell>
        </row>
        <row r="14914">
          <cell r="D14914" t="str">
            <v>Yelm0</v>
          </cell>
          <cell r="E14914">
            <v>0</v>
          </cell>
        </row>
        <row r="14915">
          <cell r="D14915" t="str">
            <v>Yelm0</v>
          </cell>
          <cell r="E14915">
            <v>0</v>
          </cell>
        </row>
        <row r="14916">
          <cell r="D14916" t="str">
            <v>Yelm0</v>
          </cell>
          <cell r="E14916">
            <v>0</v>
          </cell>
        </row>
        <row r="14917">
          <cell r="D14917" t="str">
            <v>Yelm0</v>
          </cell>
          <cell r="E14917">
            <v>0</v>
          </cell>
        </row>
        <row r="14918">
          <cell r="D14918" t="str">
            <v>Yelm0</v>
          </cell>
          <cell r="E14918">
            <v>0</v>
          </cell>
        </row>
        <row r="14919">
          <cell r="D14919" t="str">
            <v>Yelm0</v>
          </cell>
          <cell r="E14919">
            <v>0</v>
          </cell>
        </row>
        <row r="14920">
          <cell r="D14920" t="str">
            <v>Yelm0</v>
          </cell>
          <cell r="E14920">
            <v>0</v>
          </cell>
        </row>
        <row r="14921">
          <cell r="D14921" t="str">
            <v>Yelm0</v>
          </cell>
          <cell r="E14921">
            <v>0</v>
          </cell>
        </row>
        <row r="14922">
          <cell r="D14922" t="str">
            <v>Yelm0</v>
          </cell>
          <cell r="E14922">
            <v>0</v>
          </cell>
        </row>
        <row r="14923">
          <cell r="D14923" t="str">
            <v>Yelm0</v>
          </cell>
          <cell r="E14923">
            <v>0</v>
          </cell>
        </row>
        <row r="14924">
          <cell r="D14924" t="str">
            <v>Yelm0</v>
          </cell>
          <cell r="E14924">
            <v>0</v>
          </cell>
        </row>
        <row r="14925">
          <cell r="D14925" t="str">
            <v>Yelm0</v>
          </cell>
          <cell r="E14925">
            <v>0</v>
          </cell>
        </row>
        <row r="14926">
          <cell r="D14926" t="str">
            <v>Yelm0</v>
          </cell>
          <cell r="E14926">
            <v>0</v>
          </cell>
        </row>
        <row r="14927">
          <cell r="D14927" t="str">
            <v>Yelm0</v>
          </cell>
          <cell r="E14927">
            <v>0</v>
          </cell>
        </row>
        <row r="14928">
          <cell r="D14928" t="str">
            <v>Yelm0</v>
          </cell>
          <cell r="E14928">
            <v>0</v>
          </cell>
        </row>
        <row r="14929">
          <cell r="D14929" t="str">
            <v>Yelm0</v>
          </cell>
          <cell r="E14929">
            <v>0</v>
          </cell>
        </row>
        <row r="14930">
          <cell r="D14930" t="str">
            <v>Yelm0</v>
          </cell>
          <cell r="E14930">
            <v>0</v>
          </cell>
        </row>
        <row r="14931">
          <cell r="D14931" t="str">
            <v>Yelm0</v>
          </cell>
          <cell r="E14931">
            <v>0</v>
          </cell>
        </row>
        <row r="14932">
          <cell r="D14932" t="str">
            <v>Yelm0</v>
          </cell>
          <cell r="E14932">
            <v>0</v>
          </cell>
        </row>
        <row r="14933">
          <cell r="D14933" t="str">
            <v>Yelm0</v>
          </cell>
          <cell r="E14933">
            <v>0</v>
          </cell>
        </row>
        <row r="14934">
          <cell r="D14934" t="str">
            <v>Yelm0</v>
          </cell>
          <cell r="E14934">
            <v>0</v>
          </cell>
        </row>
        <row r="14935">
          <cell r="D14935" t="str">
            <v>Yelm0</v>
          </cell>
          <cell r="E14935">
            <v>0</v>
          </cell>
        </row>
        <row r="14936">
          <cell r="D14936" t="str">
            <v>Yelm0</v>
          </cell>
          <cell r="E14936">
            <v>0</v>
          </cell>
        </row>
        <row r="14937">
          <cell r="D14937" t="str">
            <v>Yelm0</v>
          </cell>
          <cell r="E14937">
            <v>0</v>
          </cell>
        </row>
        <row r="14938">
          <cell r="D14938" t="str">
            <v>Yelm0</v>
          </cell>
          <cell r="E14938">
            <v>0</v>
          </cell>
        </row>
        <row r="14939">
          <cell r="D14939" t="str">
            <v>Yelm0</v>
          </cell>
          <cell r="E14939">
            <v>0</v>
          </cell>
        </row>
        <row r="14940">
          <cell r="D14940" t="str">
            <v>Yelm0</v>
          </cell>
          <cell r="E14940">
            <v>0</v>
          </cell>
        </row>
        <row r="14941">
          <cell r="D14941" t="str">
            <v>Yelm0</v>
          </cell>
          <cell r="E14941">
            <v>0</v>
          </cell>
        </row>
        <row r="14942">
          <cell r="D14942" t="str">
            <v>Yelm0</v>
          </cell>
          <cell r="E14942">
            <v>0</v>
          </cell>
        </row>
        <row r="14943">
          <cell r="D14943" t="str">
            <v>Yelm0</v>
          </cell>
          <cell r="E14943">
            <v>0</v>
          </cell>
        </row>
        <row r="14944">
          <cell r="D14944" t="str">
            <v>Yelm0</v>
          </cell>
          <cell r="E14944">
            <v>0</v>
          </cell>
        </row>
        <row r="14945">
          <cell r="D14945" t="str">
            <v>Yelm0</v>
          </cell>
          <cell r="E14945">
            <v>0</v>
          </cell>
        </row>
        <row r="14946">
          <cell r="D14946" t="str">
            <v>Yelm0</v>
          </cell>
          <cell r="E14946">
            <v>0</v>
          </cell>
        </row>
        <row r="14947">
          <cell r="D14947" t="str">
            <v>Yelm0</v>
          </cell>
          <cell r="E14947">
            <v>0</v>
          </cell>
        </row>
        <row r="14948">
          <cell r="D14948" t="str">
            <v>Yelm0</v>
          </cell>
          <cell r="E14948">
            <v>0</v>
          </cell>
        </row>
        <row r="14949">
          <cell r="D14949" t="str">
            <v>Yelm0</v>
          </cell>
          <cell r="E14949">
            <v>0</v>
          </cell>
        </row>
        <row r="14950">
          <cell r="D14950" t="str">
            <v>Yelm0</v>
          </cell>
          <cell r="E14950">
            <v>0</v>
          </cell>
        </row>
        <row r="14951">
          <cell r="D14951" t="str">
            <v>Yelm0</v>
          </cell>
          <cell r="E14951">
            <v>0</v>
          </cell>
        </row>
        <row r="14952">
          <cell r="D14952" t="str">
            <v>Yelm0</v>
          </cell>
          <cell r="E14952">
            <v>0</v>
          </cell>
        </row>
        <row r="14953">
          <cell r="D14953" t="str">
            <v>Yelm0</v>
          </cell>
          <cell r="E14953">
            <v>0</v>
          </cell>
        </row>
        <row r="14954">
          <cell r="D14954" t="str">
            <v>Yelm0</v>
          </cell>
          <cell r="E14954">
            <v>0</v>
          </cell>
        </row>
        <row r="14955">
          <cell r="D14955" t="str">
            <v>Yelm0</v>
          </cell>
          <cell r="E14955">
            <v>0</v>
          </cell>
        </row>
        <row r="14956">
          <cell r="D14956" t="str">
            <v>Yelm0</v>
          </cell>
          <cell r="E14956">
            <v>0</v>
          </cell>
        </row>
        <row r="14957">
          <cell r="D14957" t="str">
            <v>Yelm0</v>
          </cell>
          <cell r="E14957">
            <v>0</v>
          </cell>
        </row>
        <row r="14958">
          <cell r="D14958" t="str">
            <v>Yelm0</v>
          </cell>
          <cell r="E14958">
            <v>0</v>
          </cell>
        </row>
        <row r="14959">
          <cell r="D14959" t="str">
            <v>Yelm0</v>
          </cell>
          <cell r="E14959">
            <v>0</v>
          </cell>
        </row>
        <row r="14960">
          <cell r="D14960" t="str">
            <v>Yelm0</v>
          </cell>
          <cell r="E14960">
            <v>0</v>
          </cell>
        </row>
        <row r="14961">
          <cell r="D14961" t="str">
            <v>Yelm0</v>
          </cell>
          <cell r="E14961">
            <v>0</v>
          </cell>
        </row>
        <row r="14962">
          <cell r="D14962" t="str">
            <v>Yelm0</v>
          </cell>
          <cell r="E14962">
            <v>0</v>
          </cell>
        </row>
        <row r="14963">
          <cell r="D14963" t="str">
            <v>Yelm0</v>
          </cell>
          <cell r="E14963">
            <v>0</v>
          </cell>
        </row>
        <row r="14964">
          <cell r="D14964" t="str">
            <v>Yelm0</v>
          </cell>
          <cell r="E14964">
            <v>0</v>
          </cell>
        </row>
        <row r="14965">
          <cell r="D14965" t="str">
            <v>Yelm0</v>
          </cell>
          <cell r="E14965">
            <v>0</v>
          </cell>
        </row>
        <row r="14966">
          <cell r="D14966" t="str">
            <v>Yelm0</v>
          </cell>
          <cell r="E14966">
            <v>0</v>
          </cell>
        </row>
        <row r="14967">
          <cell r="D14967" t="str">
            <v>Yelm0</v>
          </cell>
          <cell r="E14967">
            <v>0</v>
          </cell>
        </row>
        <row r="14968">
          <cell r="D14968" t="str">
            <v>Yelm0</v>
          </cell>
          <cell r="E14968">
            <v>0</v>
          </cell>
        </row>
        <row r="14969">
          <cell r="D14969" t="str">
            <v>Yelm0</v>
          </cell>
          <cell r="E14969">
            <v>0</v>
          </cell>
        </row>
        <row r="14970">
          <cell r="D14970" t="str">
            <v>Yelm0</v>
          </cell>
          <cell r="E14970">
            <v>0</v>
          </cell>
        </row>
        <row r="14971">
          <cell r="D14971" t="str">
            <v>Yelm0</v>
          </cell>
          <cell r="E14971">
            <v>0</v>
          </cell>
        </row>
        <row r="14972">
          <cell r="D14972" t="str">
            <v>Yelm0</v>
          </cell>
          <cell r="E14972">
            <v>0</v>
          </cell>
        </row>
        <row r="14973">
          <cell r="D14973" t="str">
            <v>Yelm0</v>
          </cell>
          <cell r="E14973">
            <v>0</v>
          </cell>
        </row>
        <row r="14974">
          <cell r="D14974" t="str">
            <v>Yelm0</v>
          </cell>
          <cell r="E14974">
            <v>0</v>
          </cell>
        </row>
        <row r="14975">
          <cell r="D14975" t="str">
            <v>Yelm0</v>
          </cell>
          <cell r="E14975">
            <v>0</v>
          </cell>
        </row>
        <row r="14976">
          <cell r="D14976" t="str">
            <v>Yelm0</v>
          </cell>
          <cell r="E14976">
            <v>0</v>
          </cell>
        </row>
        <row r="14977">
          <cell r="D14977" t="str">
            <v>Yelm0</v>
          </cell>
          <cell r="E14977">
            <v>0</v>
          </cell>
        </row>
        <row r="14978">
          <cell r="D14978" t="str">
            <v>Yelm0</v>
          </cell>
          <cell r="E14978">
            <v>0</v>
          </cell>
        </row>
        <row r="14979">
          <cell r="D14979" t="str">
            <v>Yelm0</v>
          </cell>
          <cell r="E14979">
            <v>0</v>
          </cell>
        </row>
        <row r="14980">
          <cell r="D14980" t="str">
            <v>Yelm0</v>
          </cell>
          <cell r="E14980">
            <v>0</v>
          </cell>
        </row>
        <row r="14981">
          <cell r="D14981" t="str">
            <v>Yelm0</v>
          </cell>
          <cell r="E14981">
            <v>0</v>
          </cell>
        </row>
        <row r="14982">
          <cell r="D14982" t="str">
            <v>Yelm0</v>
          </cell>
          <cell r="E14982">
            <v>0</v>
          </cell>
        </row>
        <row r="14983">
          <cell r="D14983" t="str">
            <v>Yelm0</v>
          </cell>
          <cell r="E14983">
            <v>0</v>
          </cell>
        </row>
        <row r="14984">
          <cell r="D14984" t="str">
            <v>Yelm0</v>
          </cell>
          <cell r="E14984">
            <v>0</v>
          </cell>
        </row>
        <row r="14985">
          <cell r="D14985" t="str">
            <v>Yelm0</v>
          </cell>
          <cell r="E14985">
            <v>0</v>
          </cell>
        </row>
        <row r="14986">
          <cell r="D14986" t="str">
            <v>Yelm0</v>
          </cell>
          <cell r="E14986">
            <v>0</v>
          </cell>
        </row>
        <row r="14987">
          <cell r="D14987" t="str">
            <v>Yelm0</v>
          </cell>
          <cell r="E14987">
            <v>0</v>
          </cell>
        </row>
        <row r="14988">
          <cell r="D14988" t="str">
            <v>Yelm0</v>
          </cell>
          <cell r="E14988">
            <v>0</v>
          </cell>
        </row>
        <row r="14989">
          <cell r="D14989" t="str">
            <v>Yelm0</v>
          </cell>
          <cell r="E14989">
            <v>0</v>
          </cell>
        </row>
        <row r="14990">
          <cell r="D14990" t="str">
            <v>Yelm0</v>
          </cell>
          <cell r="E14990">
            <v>0</v>
          </cell>
        </row>
        <row r="14991">
          <cell r="D14991" t="str">
            <v>Yelm0</v>
          </cell>
          <cell r="E14991">
            <v>0</v>
          </cell>
        </row>
        <row r="14992">
          <cell r="D14992" t="str">
            <v>Yelm0</v>
          </cell>
          <cell r="E14992">
            <v>0</v>
          </cell>
        </row>
        <row r="14993">
          <cell r="D14993" t="str">
            <v>Yelm0</v>
          </cell>
          <cell r="E14993">
            <v>0</v>
          </cell>
        </row>
        <row r="14994">
          <cell r="D14994" t="str">
            <v>Yelm0</v>
          </cell>
          <cell r="E14994">
            <v>0</v>
          </cell>
        </row>
        <row r="14995">
          <cell r="D14995" t="str">
            <v>Yelm0</v>
          </cell>
          <cell r="E14995">
            <v>0</v>
          </cell>
        </row>
        <row r="14996">
          <cell r="D14996" t="str">
            <v>Yelm0</v>
          </cell>
          <cell r="E14996">
            <v>0</v>
          </cell>
        </row>
        <row r="14997">
          <cell r="D14997" t="str">
            <v>Yelm0</v>
          </cell>
          <cell r="E14997">
            <v>0</v>
          </cell>
        </row>
        <row r="14998">
          <cell r="D14998" t="str">
            <v>Yelm0</v>
          </cell>
          <cell r="E14998">
            <v>0</v>
          </cell>
        </row>
        <row r="14999">
          <cell r="D14999" t="str">
            <v>Yelm0</v>
          </cell>
          <cell r="E14999">
            <v>0</v>
          </cell>
        </row>
        <row r="15000">
          <cell r="D15000" t="str">
            <v>Yelm0</v>
          </cell>
          <cell r="E15000">
            <v>0</v>
          </cell>
        </row>
        <row r="15001">
          <cell r="D15001" t="str">
            <v>Yelm0</v>
          </cell>
          <cell r="E15001">
            <v>0</v>
          </cell>
        </row>
        <row r="15002">
          <cell r="D15002" t="str">
            <v>Yelm0</v>
          </cell>
          <cell r="E15002">
            <v>0</v>
          </cell>
        </row>
        <row r="15003">
          <cell r="D15003" t="str">
            <v>Yelm0</v>
          </cell>
          <cell r="E15003">
            <v>0</v>
          </cell>
        </row>
        <row r="15004">
          <cell r="D15004" t="str">
            <v>Yelm0</v>
          </cell>
          <cell r="E15004">
            <v>0</v>
          </cell>
        </row>
        <row r="15005">
          <cell r="D15005" t="str">
            <v>Yelm0</v>
          </cell>
          <cell r="E15005">
            <v>0</v>
          </cell>
        </row>
        <row r="15006">
          <cell r="D15006" t="str">
            <v>Yelm0</v>
          </cell>
          <cell r="E15006">
            <v>0</v>
          </cell>
        </row>
        <row r="15007">
          <cell r="D15007" t="str">
            <v>Yelm0</v>
          </cell>
          <cell r="E15007">
            <v>0</v>
          </cell>
        </row>
        <row r="15008">
          <cell r="D15008" t="str">
            <v>Yelm0</v>
          </cell>
          <cell r="E15008">
            <v>0</v>
          </cell>
        </row>
        <row r="15009">
          <cell r="D15009" t="str">
            <v>Yelm0</v>
          </cell>
          <cell r="E15009">
            <v>0</v>
          </cell>
        </row>
        <row r="15010">
          <cell r="D15010" t="str">
            <v>Yelm0</v>
          </cell>
          <cell r="E15010">
            <v>0</v>
          </cell>
        </row>
        <row r="15011">
          <cell r="D15011" t="str">
            <v>Yelm0</v>
          </cell>
          <cell r="E15011">
            <v>0</v>
          </cell>
        </row>
        <row r="15012">
          <cell r="D15012" t="str">
            <v>Yelm0</v>
          </cell>
          <cell r="E15012">
            <v>0</v>
          </cell>
        </row>
        <row r="15013">
          <cell r="D15013" t="str">
            <v>Yelm0</v>
          </cell>
          <cell r="E15013">
            <v>0</v>
          </cell>
        </row>
        <row r="15014">
          <cell r="D15014" t="str">
            <v>Yelm0</v>
          </cell>
          <cell r="E15014">
            <v>0</v>
          </cell>
        </row>
        <row r="15015">
          <cell r="D15015" t="str">
            <v>Yelm0</v>
          </cell>
          <cell r="E15015">
            <v>0</v>
          </cell>
        </row>
        <row r="15016">
          <cell r="D15016" t="str">
            <v>Yelm0</v>
          </cell>
          <cell r="E15016">
            <v>0</v>
          </cell>
        </row>
        <row r="15017">
          <cell r="D15017" t="str">
            <v>Yelm0</v>
          </cell>
          <cell r="E15017">
            <v>0</v>
          </cell>
        </row>
        <row r="15018">
          <cell r="D15018" t="str">
            <v>Yelm0</v>
          </cell>
          <cell r="E15018">
            <v>0</v>
          </cell>
        </row>
        <row r="15019">
          <cell r="D15019" t="str">
            <v>Yelm0</v>
          </cell>
          <cell r="E15019">
            <v>0</v>
          </cell>
        </row>
        <row r="15020">
          <cell r="D15020" t="str">
            <v>Yelm0</v>
          </cell>
          <cell r="E15020">
            <v>0</v>
          </cell>
        </row>
        <row r="15021">
          <cell r="D15021" t="str">
            <v>Yelm0</v>
          </cell>
          <cell r="E15021">
            <v>0</v>
          </cell>
        </row>
        <row r="15022">
          <cell r="D15022" t="str">
            <v>Yelm0</v>
          </cell>
          <cell r="E15022">
            <v>0</v>
          </cell>
        </row>
        <row r="15023">
          <cell r="D15023" t="str">
            <v>Yelm0</v>
          </cell>
          <cell r="E15023">
            <v>0</v>
          </cell>
        </row>
        <row r="15024">
          <cell r="D15024" t="str">
            <v>Yelm0</v>
          </cell>
          <cell r="E15024">
            <v>0</v>
          </cell>
        </row>
        <row r="15025">
          <cell r="D15025" t="str">
            <v>Yelm0</v>
          </cell>
          <cell r="E15025">
            <v>0</v>
          </cell>
        </row>
        <row r="15026">
          <cell r="D15026" t="str">
            <v>Yelm0</v>
          </cell>
          <cell r="E15026">
            <v>0</v>
          </cell>
        </row>
        <row r="15027">
          <cell r="D15027" t="str">
            <v>Yelm0</v>
          </cell>
          <cell r="E15027">
            <v>0</v>
          </cell>
        </row>
        <row r="15028">
          <cell r="D15028" t="str">
            <v>Yelm0</v>
          </cell>
          <cell r="E15028">
            <v>0</v>
          </cell>
        </row>
        <row r="15029">
          <cell r="D15029" t="str">
            <v>Yelm0</v>
          </cell>
          <cell r="E15029">
            <v>0</v>
          </cell>
        </row>
        <row r="15030">
          <cell r="D15030" t="str">
            <v>Yelm0</v>
          </cell>
          <cell r="E15030">
            <v>0</v>
          </cell>
        </row>
        <row r="15031">
          <cell r="D15031" t="str">
            <v>Yelm0</v>
          </cell>
          <cell r="E15031">
            <v>0</v>
          </cell>
        </row>
        <row r="15032">
          <cell r="D15032" t="str">
            <v>Yelm0</v>
          </cell>
          <cell r="E15032">
            <v>0</v>
          </cell>
        </row>
        <row r="15033">
          <cell r="D15033" t="str">
            <v>Yelm0</v>
          </cell>
          <cell r="E15033">
            <v>0</v>
          </cell>
        </row>
        <row r="15034">
          <cell r="D15034" t="str">
            <v>Yelm0</v>
          </cell>
          <cell r="E15034">
            <v>0</v>
          </cell>
        </row>
        <row r="15035">
          <cell r="D15035" t="str">
            <v>Yelm0</v>
          </cell>
          <cell r="E15035">
            <v>0</v>
          </cell>
        </row>
        <row r="15036">
          <cell r="D15036" t="str">
            <v>Yelm0</v>
          </cell>
          <cell r="E15036">
            <v>0</v>
          </cell>
        </row>
        <row r="15037">
          <cell r="D15037" t="str">
            <v>Yelm0</v>
          </cell>
          <cell r="E15037">
            <v>0</v>
          </cell>
        </row>
        <row r="15038">
          <cell r="D15038" t="str">
            <v>Yelm0</v>
          </cell>
          <cell r="E15038">
            <v>0</v>
          </cell>
        </row>
        <row r="15039">
          <cell r="D15039" t="str">
            <v>Yelm0</v>
          </cell>
          <cell r="E15039">
            <v>0</v>
          </cell>
        </row>
        <row r="15040">
          <cell r="D15040" t="str">
            <v>Yelm0</v>
          </cell>
          <cell r="E15040">
            <v>0</v>
          </cell>
        </row>
        <row r="15041">
          <cell r="D15041" t="str">
            <v>Yelm0</v>
          </cell>
          <cell r="E15041">
            <v>0</v>
          </cell>
        </row>
        <row r="15042">
          <cell r="D15042" t="str">
            <v>Yelm0</v>
          </cell>
          <cell r="E15042">
            <v>0</v>
          </cell>
        </row>
        <row r="15043">
          <cell r="D15043" t="str">
            <v>Yelm0</v>
          </cell>
          <cell r="E15043">
            <v>0</v>
          </cell>
        </row>
        <row r="15044">
          <cell r="D15044" t="str">
            <v>Yelm0</v>
          </cell>
          <cell r="E15044">
            <v>0</v>
          </cell>
        </row>
        <row r="15045">
          <cell r="D15045" t="str">
            <v>Yelm0</v>
          </cell>
          <cell r="E15045">
            <v>0</v>
          </cell>
        </row>
        <row r="15046">
          <cell r="D15046" t="str">
            <v>Yelm0</v>
          </cell>
          <cell r="E15046">
            <v>0</v>
          </cell>
        </row>
        <row r="15047">
          <cell r="D15047" t="str">
            <v>Yelm0</v>
          </cell>
          <cell r="E15047">
            <v>0</v>
          </cell>
        </row>
        <row r="15048">
          <cell r="D15048" t="str">
            <v>Yelm0</v>
          </cell>
          <cell r="E15048">
            <v>0</v>
          </cell>
        </row>
        <row r="15049">
          <cell r="D15049" t="str">
            <v>Yelm0</v>
          </cell>
          <cell r="E15049">
            <v>0</v>
          </cell>
        </row>
        <row r="15050">
          <cell r="D15050" t="str">
            <v>Yelm0</v>
          </cell>
          <cell r="E15050">
            <v>0</v>
          </cell>
        </row>
        <row r="15051">
          <cell r="D15051" t="str">
            <v>Yelm0</v>
          </cell>
          <cell r="E15051">
            <v>0</v>
          </cell>
        </row>
        <row r="15052">
          <cell r="D15052" t="str">
            <v>Yelm0</v>
          </cell>
          <cell r="E15052">
            <v>0</v>
          </cell>
        </row>
        <row r="15053">
          <cell r="D15053" t="str">
            <v>Yelm0</v>
          </cell>
          <cell r="E15053">
            <v>0</v>
          </cell>
        </row>
        <row r="15054">
          <cell r="D15054" t="str">
            <v>Yelm0</v>
          </cell>
          <cell r="E15054">
            <v>0</v>
          </cell>
        </row>
        <row r="15055">
          <cell r="D15055" t="str">
            <v>Yelm0</v>
          </cell>
          <cell r="E15055">
            <v>0</v>
          </cell>
        </row>
        <row r="15056">
          <cell r="D15056" t="str">
            <v>Yelm0</v>
          </cell>
          <cell r="E15056">
            <v>0</v>
          </cell>
        </row>
        <row r="15057">
          <cell r="D15057" t="str">
            <v>Yelm0</v>
          </cell>
          <cell r="E15057">
            <v>0</v>
          </cell>
        </row>
        <row r="15058">
          <cell r="D15058" t="str">
            <v>Yelm0</v>
          </cell>
          <cell r="E15058">
            <v>0</v>
          </cell>
        </row>
        <row r="15059">
          <cell r="D15059" t="str">
            <v>Yelm0</v>
          </cell>
          <cell r="E15059">
            <v>0</v>
          </cell>
        </row>
        <row r="15060">
          <cell r="D15060" t="str">
            <v>Yelm0</v>
          </cell>
          <cell r="E15060">
            <v>0</v>
          </cell>
        </row>
        <row r="15061">
          <cell r="D15061" t="str">
            <v>Yelm0</v>
          </cell>
          <cell r="E15061">
            <v>0</v>
          </cell>
        </row>
        <row r="15062">
          <cell r="D15062" t="str">
            <v>Yelm0</v>
          </cell>
          <cell r="E15062">
            <v>0</v>
          </cell>
        </row>
        <row r="15063">
          <cell r="D15063" t="str">
            <v>Yelm0</v>
          </cell>
          <cell r="E15063">
            <v>0</v>
          </cell>
        </row>
        <row r="15064">
          <cell r="D15064" t="str">
            <v>Yelm0</v>
          </cell>
          <cell r="E15064">
            <v>0</v>
          </cell>
        </row>
        <row r="15065">
          <cell r="D15065" t="str">
            <v>Yelm0</v>
          </cell>
          <cell r="E15065">
            <v>0</v>
          </cell>
        </row>
        <row r="15066">
          <cell r="D15066" t="str">
            <v>Yelm0</v>
          </cell>
          <cell r="E15066">
            <v>0</v>
          </cell>
        </row>
        <row r="15067">
          <cell r="D15067" t="str">
            <v>Yelm0</v>
          </cell>
          <cell r="E15067">
            <v>0</v>
          </cell>
        </row>
        <row r="15068">
          <cell r="D15068" t="str">
            <v>Yelm0</v>
          </cell>
          <cell r="E15068">
            <v>0</v>
          </cell>
        </row>
        <row r="15069">
          <cell r="D15069" t="str">
            <v>Yelm0</v>
          </cell>
          <cell r="E15069">
            <v>0</v>
          </cell>
        </row>
        <row r="15070">
          <cell r="D15070" t="str">
            <v>Yelm0</v>
          </cell>
          <cell r="E15070">
            <v>0</v>
          </cell>
        </row>
        <row r="15071">
          <cell r="D15071" t="str">
            <v>Yelm0</v>
          </cell>
          <cell r="E15071">
            <v>0</v>
          </cell>
        </row>
        <row r="15072">
          <cell r="D15072" t="str">
            <v>Yelm0</v>
          </cell>
          <cell r="E15072">
            <v>0</v>
          </cell>
        </row>
        <row r="15073">
          <cell r="D15073" t="str">
            <v>Yelm0</v>
          </cell>
          <cell r="E15073">
            <v>0</v>
          </cell>
        </row>
        <row r="15074">
          <cell r="D15074" t="str">
            <v>Yelm0</v>
          </cell>
          <cell r="E15074">
            <v>0</v>
          </cell>
        </row>
        <row r="15075">
          <cell r="D15075" t="str">
            <v>Yelm0</v>
          </cell>
          <cell r="E15075">
            <v>0</v>
          </cell>
        </row>
        <row r="15076">
          <cell r="D15076" t="str">
            <v>Yelm0</v>
          </cell>
          <cell r="E15076">
            <v>0</v>
          </cell>
        </row>
        <row r="15077">
          <cell r="D15077" t="str">
            <v>Yelm0</v>
          </cell>
          <cell r="E15077">
            <v>0</v>
          </cell>
        </row>
        <row r="15078">
          <cell r="D15078" t="str">
            <v>Yelm0</v>
          </cell>
          <cell r="E15078">
            <v>0</v>
          </cell>
        </row>
        <row r="15079">
          <cell r="D15079" t="str">
            <v>Yelm0</v>
          </cell>
          <cell r="E15079">
            <v>0</v>
          </cell>
        </row>
        <row r="15080">
          <cell r="D15080" t="str">
            <v>Yelm0</v>
          </cell>
          <cell r="E15080">
            <v>0</v>
          </cell>
        </row>
        <row r="15081">
          <cell r="D15081" t="str">
            <v>Yelm0</v>
          </cell>
          <cell r="E15081">
            <v>0</v>
          </cell>
        </row>
        <row r="15082">
          <cell r="D15082" t="str">
            <v>Yelm0</v>
          </cell>
          <cell r="E15082">
            <v>0</v>
          </cell>
        </row>
        <row r="15083">
          <cell r="D15083" t="str">
            <v>Yelm0</v>
          </cell>
          <cell r="E15083">
            <v>0</v>
          </cell>
        </row>
        <row r="15084">
          <cell r="D15084" t="str">
            <v>Yelm0</v>
          </cell>
          <cell r="E15084">
            <v>0</v>
          </cell>
        </row>
        <row r="15085">
          <cell r="D15085" t="str">
            <v>Yelm0</v>
          </cell>
          <cell r="E15085">
            <v>0</v>
          </cell>
        </row>
        <row r="15086">
          <cell r="D15086" t="str">
            <v>Yelm0</v>
          </cell>
          <cell r="E15086">
            <v>0</v>
          </cell>
        </row>
        <row r="15087">
          <cell r="D15087" t="str">
            <v>Yelm0</v>
          </cell>
          <cell r="E15087">
            <v>0</v>
          </cell>
        </row>
        <row r="15088">
          <cell r="D15088" t="str">
            <v>Yelm0</v>
          </cell>
          <cell r="E15088">
            <v>0</v>
          </cell>
        </row>
        <row r="15089">
          <cell r="D15089" t="str">
            <v>Yelm0</v>
          </cell>
          <cell r="E15089">
            <v>0</v>
          </cell>
        </row>
        <row r="15090">
          <cell r="D15090" t="str">
            <v>Yelm0</v>
          </cell>
          <cell r="E15090">
            <v>0</v>
          </cell>
        </row>
        <row r="15091">
          <cell r="D15091" t="str">
            <v>Yelm0</v>
          </cell>
          <cell r="E15091">
            <v>0</v>
          </cell>
        </row>
        <row r="15092">
          <cell r="D15092" t="str">
            <v>Yelm0</v>
          </cell>
          <cell r="E15092">
            <v>0</v>
          </cell>
        </row>
        <row r="15093">
          <cell r="D15093" t="str">
            <v>Yelm0</v>
          </cell>
          <cell r="E15093">
            <v>0</v>
          </cell>
        </row>
        <row r="15094">
          <cell r="D15094" t="str">
            <v>Yelm0</v>
          </cell>
          <cell r="E15094">
            <v>0</v>
          </cell>
        </row>
        <row r="15095">
          <cell r="D15095" t="str">
            <v>Yelm0</v>
          </cell>
          <cell r="E15095">
            <v>0</v>
          </cell>
        </row>
        <row r="15096">
          <cell r="D15096" t="str">
            <v>Yelm0</v>
          </cell>
          <cell r="E15096">
            <v>0</v>
          </cell>
        </row>
        <row r="15097">
          <cell r="D15097" t="str">
            <v>Yelm0</v>
          </cell>
          <cell r="E15097">
            <v>0</v>
          </cell>
        </row>
        <row r="15098">
          <cell r="D15098" t="str">
            <v>Yelm0</v>
          </cell>
          <cell r="E15098">
            <v>0</v>
          </cell>
        </row>
        <row r="15099">
          <cell r="D15099" t="str">
            <v>Yelm0</v>
          </cell>
          <cell r="E15099">
            <v>0</v>
          </cell>
        </row>
        <row r="15100">
          <cell r="D15100" t="str">
            <v>Yelm0</v>
          </cell>
          <cell r="E15100">
            <v>0</v>
          </cell>
        </row>
        <row r="15101">
          <cell r="D15101" t="str">
            <v>Yelm0</v>
          </cell>
          <cell r="E15101">
            <v>0</v>
          </cell>
        </row>
        <row r="15102">
          <cell r="D15102" t="str">
            <v>Yelm0</v>
          </cell>
          <cell r="E15102">
            <v>0</v>
          </cell>
        </row>
        <row r="15103">
          <cell r="D15103" t="str">
            <v>Yelm0</v>
          </cell>
          <cell r="E15103">
            <v>0</v>
          </cell>
        </row>
        <row r="15104">
          <cell r="D15104" t="str">
            <v>Yelm0</v>
          </cell>
          <cell r="E15104">
            <v>0</v>
          </cell>
        </row>
        <row r="15105">
          <cell r="D15105" t="str">
            <v>Yelm0</v>
          </cell>
          <cell r="E15105">
            <v>0</v>
          </cell>
        </row>
        <row r="15106">
          <cell r="D15106" t="str">
            <v>Yelm0</v>
          </cell>
          <cell r="E15106">
            <v>0</v>
          </cell>
        </row>
        <row r="15107">
          <cell r="D15107" t="str">
            <v>Yelm0</v>
          </cell>
          <cell r="E15107">
            <v>0</v>
          </cell>
        </row>
        <row r="15108">
          <cell r="D15108" t="str">
            <v>Yelm0</v>
          </cell>
          <cell r="E15108">
            <v>0</v>
          </cell>
        </row>
        <row r="15109">
          <cell r="D15109" t="str">
            <v>Yelm0</v>
          </cell>
          <cell r="E15109">
            <v>0</v>
          </cell>
        </row>
        <row r="15110">
          <cell r="D15110" t="str">
            <v>Yelm0</v>
          </cell>
          <cell r="E15110">
            <v>0</v>
          </cell>
        </row>
        <row r="15111">
          <cell r="D15111" t="str">
            <v>Yelm0</v>
          </cell>
          <cell r="E15111">
            <v>0</v>
          </cell>
        </row>
        <row r="15112">
          <cell r="D15112" t="str">
            <v>Yelm0</v>
          </cell>
          <cell r="E15112">
            <v>0</v>
          </cell>
        </row>
        <row r="15113">
          <cell r="D15113" t="str">
            <v>Yelm0</v>
          </cell>
          <cell r="E15113">
            <v>0</v>
          </cell>
        </row>
        <row r="15114">
          <cell r="D15114" t="str">
            <v>Yelm0</v>
          </cell>
          <cell r="E15114">
            <v>0</v>
          </cell>
        </row>
        <row r="15115">
          <cell r="D15115" t="str">
            <v>Yelm0</v>
          </cell>
          <cell r="E15115">
            <v>0</v>
          </cell>
        </row>
        <row r="15116">
          <cell r="D15116" t="str">
            <v>Yelm0</v>
          </cell>
          <cell r="E15116">
            <v>0</v>
          </cell>
        </row>
        <row r="15117">
          <cell r="D15117" t="str">
            <v>Yelm0</v>
          </cell>
          <cell r="E15117">
            <v>0</v>
          </cell>
        </row>
        <row r="15118">
          <cell r="D15118" t="str">
            <v>Yelm0</v>
          </cell>
          <cell r="E15118">
            <v>0</v>
          </cell>
        </row>
        <row r="15119">
          <cell r="D15119" t="str">
            <v>Yelm0</v>
          </cell>
          <cell r="E15119">
            <v>0</v>
          </cell>
        </row>
        <row r="15120">
          <cell r="D15120" t="str">
            <v>Yelm0</v>
          </cell>
          <cell r="E15120">
            <v>0</v>
          </cell>
        </row>
        <row r="15121">
          <cell r="D15121" t="str">
            <v>Yelm0</v>
          </cell>
          <cell r="E15121">
            <v>0</v>
          </cell>
        </row>
        <row r="15122">
          <cell r="D15122" t="str">
            <v>Yelm0</v>
          </cell>
          <cell r="E15122">
            <v>0</v>
          </cell>
        </row>
        <row r="15123">
          <cell r="D15123" t="str">
            <v>Yelm0</v>
          </cell>
          <cell r="E15123">
            <v>0</v>
          </cell>
        </row>
        <row r="15124">
          <cell r="D15124" t="str">
            <v>Yelm0</v>
          </cell>
          <cell r="E15124">
            <v>0</v>
          </cell>
        </row>
        <row r="15125">
          <cell r="D15125" t="str">
            <v>Yelm0</v>
          </cell>
          <cell r="E15125">
            <v>0</v>
          </cell>
        </row>
        <row r="15126">
          <cell r="D15126" t="str">
            <v>Yelm0</v>
          </cell>
          <cell r="E15126">
            <v>0</v>
          </cell>
        </row>
        <row r="15127">
          <cell r="D15127" t="str">
            <v>Yelm0</v>
          </cell>
          <cell r="E15127">
            <v>0</v>
          </cell>
        </row>
        <row r="15128">
          <cell r="D15128" t="str">
            <v>Yelm0</v>
          </cell>
          <cell r="E15128">
            <v>0</v>
          </cell>
        </row>
        <row r="15129">
          <cell r="D15129" t="str">
            <v>Yelm0</v>
          </cell>
          <cell r="E15129">
            <v>0</v>
          </cell>
        </row>
        <row r="15130">
          <cell r="D15130" t="str">
            <v>Yelm0</v>
          </cell>
          <cell r="E15130">
            <v>0</v>
          </cell>
        </row>
        <row r="15131">
          <cell r="D15131" t="str">
            <v>Yelm0</v>
          </cell>
          <cell r="E15131">
            <v>0</v>
          </cell>
        </row>
        <row r="15132">
          <cell r="D15132" t="str">
            <v>Yelm0</v>
          </cell>
          <cell r="E15132">
            <v>0</v>
          </cell>
        </row>
        <row r="15133">
          <cell r="D15133" t="str">
            <v>Yelm0</v>
          </cell>
          <cell r="E15133">
            <v>0</v>
          </cell>
        </row>
        <row r="15134">
          <cell r="D15134" t="str">
            <v>Yelm0</v>
          </cell>
          <cell r="E15134">
            <v>0</v>
          </cell>
        </row>
        <row r="15135">
          <cell r="D15135" t="str">
            <v>Yelm0</v>
          </cell>
          <cell r="E15135">
            <v>0</v>
          </cell>
        </row>
        <row r="15136">
          <cell r="D15136" t="str">
            <v>Yelm0</v>
          </cell>
          <cell r="E15136">
            <v>0</v>
          </cell>
        </row>
        <row r="15137">
          <cell r="D15137" t="str">
            <v>Yelm0</v>
          </cell>
          <cell r="E15137">
            <v>0</v>
          </cell>
        </row>
        <row r="15138">
          <cell r="D15138" t="str">
            <v>Yelm0</v>
          </cell>
          <cell r="E15138">
            <v>0</v>
          </cell>
        </row>
        <row r="15139">
          <cell r="D15139" t="str">
            <v>Yelm0</v>
          </cell>
          <cell r="E15139">
            <v>0</v>
          </cell>
        </row>
        <row r="15140">
          <cell r="D15140" t="str">
            <v>Yelm0</v>
          </cell>
          <cell r="E15140">
            <v>0</v>
          </cell>
        </row>
        <row r="15141">
          <cell r="D15141" t="str">
            <v>Yelm0</v>
          </cell>
          <cell r="E15141">
            <v>0</v>
          </cell>
        </row>
        <row r="15142">
          <cell r="D15142" t="str">
            <v>Yelm0</v>
          </cell>
          <cell r="E15142">
            <v>0</v>
          </cell>
        </row>
        <row r="15143">
          <cell r="D15143" t="str">
            <v>Yelm0</v>
          </cell>
          <cell r="E15143">
            <v>0</v>
          </cell>
        </row>
        <row r="15144">
          <cell r="D15144" t="str">
            <v>Yelm0</v>
          </cell>
          <cell r="E15144">
            <v>0</v>
          </cell>
        </row>
        <row r="15145">
          <cell r="D15145" t="str">
            <v>Yelm0</v>
          </cell>
          <cell r="E15145">
            <v>0</v>
          </cell>
        </row>
        <row r="15146">
          <cell r="D15146" t="str">
            <v>Yelm0</v>
          </cell>
          <cell r="E15146">
            <v>0</v>
          </cell>
        </row>
        <row r="15147">
          <cell r="D15147" t="str">
            <v>Yelm0</v>
          </cell>
          <cell r="E15147">
            <v>0</v>
          </cell>
        </row>
        <row r="15148">
          <cell r="D15148" t="str">
            <v>Yelm0</v>
          </cell>
          <cell r="E15148">
            <v>0</v>
          </cell>
        </row>
        <row r="15149">
          <cell r="D15149" t="str">
            <v>Yelm0</v>
          </cell>
          <cell r="E15149">
            <v>0</v>
          </cell>
        </row>
        <row r="15150">
          <cell r="D15150" t="str">
            <v>Yelm0</v>
          </cell>
          <cell r="E15150">
            <v>0</v>
          </cell>
        </row>
        <row r="15151">
          <cell r="D15151" t="str">
            <v>Yelm0</v>
          </cell>
          <cell r="E15151">
            <v>0</v>
          </cell>
        </row>
        <row r="15152">
          <cell r="D15152" t="str">
            <v>Yelm0</v>
          </cell>
          <cell r="E15152">
            <v>0</v>
          </cell>
        </row>
        <row r="15153">
          <cell r="D15153" t="str">
            <v>Yelm0</v>
          </cell>
          <cell r="E15153">
            <v>0</v>
          </cell>
        </row>
        <row r="15154">
          <cell r="D15154" t="str">
            <v>Yelm0</v>
          </cell>
          <cell r="E15154">
            <v>0</v>
          </cell>
        </row>
        <row r="15155">
          <cell r="D15155" t="str">
            <v>Yelm0</v>
          </cell>
          <cell r="E15155">
            <v>0</v>
          </cell>
        </row>
        <row r="15156">
          <cell r="D15156" t="str">
            <v>Yelm0</v>
          </cell>
          <cell r="E15156">
            <v>0</v>
          </cell>
        </row>
        <row r="15157">
          <cell r="D15157" t="str">
            <v>Yelm0</v>
          </cell>
          <cell r="E15157">
            <v>0</v>
          </cell>
        </row>
        <row r="15158">
          <cell r="D15158" t="str">
            <v>Yelm0</v>
          </cell>
          <cell r="E15158">
            <v>0</v>
          </cell>
        </row>
        <row r="15159">
          <cell r="D15159" t="str">
            <v>Yelm0</v>
          </cell>
          <cell r="E15159">
            <v>0</v>
          </cell>
        </row>
        <row r="15160">
          <cell r="D15160" t="str">
            <v>Yelm0</v>
          </cell>
          <cell r="E15160">
            <v>0</v>
          </cell>
        </row>
        <row r="15161">
          <cell r="D15161" t="str">
            <v>Yelm0</v>
          </cell>
          <cell r="E15161">
            <v>0</v>
          </cell>
        </row>
        <row r="15162">
          <cell r="D15162" t="str">
            <v>Yelm0</v>
          </cell>
          <cell r="E15162">
            <v>0</v>
          </cell>
        </row>
        <row r="15163">
          <cell r="D15163" t="str">
            <v>Yelm0</v>
          </cell>
          <cell r="E15163">
            <v>0</v>
          </cell>
        </row>
        <row r="15164">
          <cell r="D15164" t="str">
            <v>Yelm0</v>
          </cell>
          <cell r="E15164">
            <v>0</v>
          </cell>
        </row>
        <row r="15165">
          <cell r="D15165" t="str">
            <v>Yelm0</v>
          </cell>
          <cell r="E15165">
            <v>0</v>
          </cell>
        </row>
        <row r="15166">
          <cell r="D15166" t="str">
            <v>Yelm0</v>
          </cell>
          <cell r="E15166">
            <v>0</v>
          </cell>
        </row>
        <row r="15167">
          <cell r="D15167" t="str">
            <v>Yelm0</v>
          </cell>
          <cell r="E15167">
            <v>0</v>
          </cell>
        </row>
        <row r="15168">
          <cell r="D15168" t="str">
            <v>Yelm0</v>
          </cell>
          <cell r="E15168">
            <v>0</v>
          </cell>
        </row>
        <row r="15169">
          <cell r="D15169" t="str">
            <v>Yelm0</v>
          </cell>
          <cell r="E15169">
            <v>0</v>
          </cell>
        </row>
        <row r="15170">
          <cell r="D15170" t="str">
            <v>Yelm0</v>
          </cell>
          <cell r="E15170">
            <v>0</v>
          </cell>
        </row>
        <row r="15171">
          <cell r="D15171" t="str">
            <v>Yelm0</v>
          </cell>
          <cell r="E15171">
            <v>0</v>
          </cell>
        </row>
        <row r="15172">
          <cell r="D15172" t="str">
            <v>Yelm0</v>
          </cell>
          <cell r="E15172">
            <v>0</v>
          </cell>
        </row>
        <row r="15173">
          <cell r="D15173" t="str">
            <v>Yelm0</v>
          </cell>
          <cell r="E15173">
            <v>0</v>
          </cell>
        </row>
        <row r="15174">
          <cell r="D15174" t="str">
            <v>Yelm0</v>
          </cell>
          <cell r="E15174">
            <v>0</v>
          </cell>
        </row>
        <row r="15175">
          <cell r="D15175" t="str">
            <v>Yelm0</v>
          </cell>
          <cell r="E15175">
            <v>0</v>
          </cell>
        </row>
        <row r="15176">
          <cell r="D15176" t="str">
            <v>Yelm0</v>
          </cell>
          <cell r="E15176">
            <v>0</v>
          </cell>
        </row>
        <row r="15177">
          <cell r="D15177" t="str">
            <v>Yelm0</v>
          </cell>
          <cell r="E15177">
            <v>0</v>
          </cell>
        </row>
        <row r="15178">
          <cell r="D15178" t="str">
            <v>Yelm0</v>
          </cell>
          <cell r="E15178">
            <v>0</v>
          </cell>
        </row>
        <row r="15179">
          <cell r="D15179" t="str">
            <v>Yelm0</v>
          </cell>
          <cell r="E15179">
            <v>0</v>
          </cell>
        </row>
        <row r="15180">
          <cell r="D15180" t="str">
            <v>Yelm0</v>
          </cell>
          <cell r="E15180">
            <v>0</v>
          </cell>
        </row>
        <row r="15181">
          <cell r="D15181" t="str">
            <v>Yelm0</v>
          </cell>
          <cell r="E15181">
            <v>0</v>
          </cell>
        </row>
        <row r="15182">
          <cell r="D15182" t="str">
            <v>Yelm0</v>
          </cell>
          <cell r="E15182">
            <v>0</v>
          </cell>
        </row>
        <row r="15183">
          <cell r="D15183" t="str">
            <v>Yelm0</v>
          </cell>
          <cell r="E15183">
            <v>0</v>
          </cell>
        </row>
        <row r="15184">
          <cell r="D15184" t="str">
            <v>Yelm0</v>
          </cell>
          <cell r="E15184">
            <v>0</v>
          </cell>
        </row>
        <row r="15185">
          <cell r="D15185" t="str">
            <v>Yelm0</v>
          </cell>
          <cell r="E15185">
            <v>0</v>
          </cell>
        </row>
        <row r="15186">
          <cell r="D15186" t="str">
            <v>Yelm0</v>
          </cell>
          <cell r="E15186">
            <v>0</v>
          </cell>
        </row>
        <row r="15187">
          <cell r="D15187" t="str">
            <v>Yelm0</v>
          </cell>
          <cell r="E15187">
            <v>0</v>
          </cell>
        </row>
        <row r="15188">
          <cell r="D15188" t="str">
            <v>Yelm0</v>
          </cell>
          <cell r="E15188">
            <v>0</v>
          </cell>
        </row>
        <row r="15189">
          <cell r="D15189" t="str">
            <v>Yelm0</v>
          </cell>
          <cell r="E15189">
            <v>0</v>
          </cell>
        </row>
        <row r="15190">
          <cell r="D15190" t="str">
            <v>Yelm0</v>
          </cell>
          <cell r="E15190">
            <v>0</v>
          </cell>
        </row>
        <row r="15191">
          <cell r="D15191" t="str">
            <v>Yelm0</v>
          </cell>
          <cell r="E15191">
            <v>0</v>
          </cell>
        </row>
        <row r="15192">
          <cell r="D15192" t="str">
            <v>Yelm0</v>
          </cell>
          <cell r="E15192">
            <v>0</v>
          </cell>
        </row>
        <row r="15193">
          <cell r="D15193" t="str">
            <v>Yelm0</v>
          </cell>
          <cell r="E15193">
            <v>0</v>
          </cell>
        </row>
        <row r="15194">
          <cell r="D15194" t="str">
            <v>Yelm0</v>
          </cell>
          <cell r="E15194">
            <v>0</v>
          </cell>
        </row>
        <row r="15195">
          <cell r="D15195" t="str">
            <v>Yelm0</v>
          </cell>
          <cell r="E15195">
            <v>0</v>
          </cell>
        </row>
        <row r="15196">
          <cell r="D15196" t="str">
            <v>Yelm0</v>
          </cell>
          <cell r="E15196">
            <v>0</v>
          </cell>
        </row>
        <row r="15197">
          <cell r="D15197" t="str">
            <v>Yelm0</v>
          </cell>
          <cell r="E15197">
            <v>0</v>
          </cell>
        </row>
        <row r="15198">
          <cell r="D15198" t="str">
            <v>Yelm0</v>
          </cell>
          <cell r="E15198">
            <v>0</v>
          </cell>
        </row>
        <row r="15199">
          <cell r="D15199" t="str">
            <v>Yelm0</v>
          </cell>
          <cell r="E15199">
            <v>0</v>
          </cell>
        </row>
        <row r="15200">
          <cell r="D15200" t="str">
            <v>Yelm0</v>
          </cell>
          <cell r="E15200">
            <v>0</v>
          </cell>
        </row>
        <row r="15201">
          <cell r="D15201" t="str">
            <v>Yelm0</v>
          </cell>
          <cell r="E15201">
            <v>0</v>
          </cell>
        </row>
        <row r="15202">
          <cell r="D15202" t="str">
            <v>Yelm0</v>
          </cell>
          <cell r="E15202">
            <v>0</v>
          </cell>
        </row>
        <row r="15203">
          <cell r="D15203" t="str">
            <v>Yelm0</v>
          </cell>
          <cell r="E15203">
            <v>0</v>
          </cell>
        </row>
        <row r="15204">
          <cell r="D15204" t="str">
            <v>Yelm0</v>
          </cell>
          <cell r="E15204">
            <v>0</v>
          </cell>
        </row>
        <row r="15205">
          <cell r="D15205" t="str">
            <v>Yelm0</v>
          </cell>
          <cell r="E15205">
            <v>0</v>
          </cell>
        </row>
        <row r="15206">
          <cell r="D15206" t="str">
            <v>Yelm0</v>
          </cell>
          <cell r="E15206">
            <v>0</v>
          </cell>
        </row>
        <row r="15207">
          <cell r="D15207" t="str">
            <v>Yelm0</v>
          </cell>
          <cell r="E15207">
            <v>0</v>
          </cell>
        </row>
        <row r="15208">
          <cell r="D15208" t="str">
            <v>Yelm0</v>
          </cell>
          <cell r="E15208">
            <v>0</v>
          </cell>
        </row>
        <row r="15209">
          <cell r="D15209" t="str">
            <v>Yelm0</v>
          </cell>
          <cell r="E15209">
            <v>0</v>
          </cell>
        </row>
        <row r="15210">
          <cell r="D15210" t="str">
            <v>Yelm0</v>
          </cell>
          <cell r="E15210">
            <v>0</v>
          </cell>
        </row>
        <row r="15211">
          <cell r="D15211" t="str">
            <v>Yelm0</v>
          </cell>
          <cell r="E15211">
            <v>0</v>
          </cell>
        </row>
        <row r="15212">
          <cell r="D15212" t="str">
            <v>Yelm0</v>
          </cell>
          <cell r="E15212">
            <v>0</v>
          </cell>
        </row>
        <row r="15213">
          <cell r="D15213" t="str">
            <v>Yelm0</v>
          </cell>
          <cell r="E15213">
            <v>0</v>
          </cell>
        </row>
        <row r="15214">
          <cell r="D15214" t="str">
            <v>Yelm0</v>
          </cell>
          <cell r="E15214">
            <v>0</v>
          </cell>
        </row>
        <row r="15215">
          <cell r="D15215" t="str">
            <v>Yelm0</v>
          </cell>
          <cell r="E15215">
            <v>0</v>
          </cell>
        </row>
        <row r="15216">
          <cell r="D15216" t="str">
            <v>Yelm0</v>
          </cell>
          <cell r="E15216">
            <v>0</v>
          </cell>
        </row>
        <row r="15217">
          <cell r="D15217" t="str">
            <v>Yelm0</v>
          </cell>
          <cell r="E15217">
            <v>0</v>
          </cell>
        </row>
        <row r="15218">
          <cell r="D15218" t="str">
            <v>Yelm0</v>
          </cell>
          <cell r="E15218">
            <v>0</v>
          </cell>
        </row>
        <row r="15219">
          <cell r="D15219" t="str">
            <v>Yelm0</v>
          </cell>
          <cell r="E15219">
            <v>0</v>
          </cell>
        </row>
        <row r="15220">
          <cell r="D15220" t="str">
            <v>Yelm0</v>
          </cell>
          <cell r="E15220">
            <v>0</v>
          </cell>
        </row>
        <row r="15221">
          <cell r="D15221" t="str">
            <v>Yelm0</v>
          </cell>
          <cell r="E15221">
            <v>0</v>
          </cell>
        </row>
        <row r="15222">
          <cell r="D15222" t="str">
            <v>Yelm0</v>
          </cell>
          <cell r="E15222">
            <v>0</v>
          </cell>
        </row>
        <row r="15223">
          <cell r="D15223" t="str">
            <v>Yelm0</v>
          </cell>
          <cell r="E15223">
            <v>0</v>
          </cell>
        </row>
        <row r="15224">
          <cell r="D15224" t="str">
            <v>Yelm0</v>
          </cell>
          <cell r="E15224">
            <v>0</v>
          </cell>
        </row>
        <row r="15225">
          <cell r="D15225" t="str">
            <v>Yelm0</v>
          </cell>
          <cell r="E15225">
            <v>0</v>
          </cell>
        </row>
        <row r="15226">
          <cell r="D15226" t="str">
            <v>Yelm0</v>
          </cell>
          <cell r="E15226">
            <v>0</v>
          </cell>
        </row>
        <row r="15227">
          <cell r="D15227" t="str">
            <v>Yelm0</v>
          </cell>
          <cell r="E15227">
            <v>0</v>
          </cell>
        </row>
        <row r="15228">
          <cell r="D15228" t="str">
            <v>Yelm0</v>
          </cell>
          <cell r="E15228">
            <v>0</v>
          </cell>
        </row>
        <row r="15229">
          <cell r="D15229" t="str">
            <v>Yelm0</v>
          </cell>
          <cell r="E15229">
            <v>0</v>
          </cell>
        </row>
        <row r="15230">
          <cell r="D15230" t="str">
            <v>Yelm0</v>
          </cell>
          <cell r="E15230">
            <v>0</v>
          </cell>
        </row>
        <row r="15231">
          <cell r="D15231" t="str">
            <v>Yelm0</v>
          </cell>
          <cell r="E15231">
            <v>0</v>
          </cell>
        </row>
        <row r="15232">
          <cell r="D15232" t="str">
            <v>Yelm0</v>
          </cell>
          <cell r="E15232">
            <v>0</v>
          </cell>
        </row>
        <row r="15233">
          <cell r="D15233" t="str">
            <v>Yelm0</v>
          </cell>
          <cell r="E15233">
            <v>0</v>
          </cell>
        </row>
        <row r="15234">
          <cell r="D15234" t="str">
            <v>Yelm0</v>
          </cell>
          <cell r="E15234">
            <v>0</v>
          </cell>
        </row>
        <row r="15235">
          <cell r="D15235" t="str">
            <v>Yelm0</v>
          </cell>
          <cell r="E15235">
            <v>0</v>
          </cell>
        </row>
        <row r="15236">
          <cell r="D15236" t="str">
            <v>Yelm0</v>
          </cell>
          <cell r="E15236">
            <v>0</v>
          </cell>
        </row>
        <row r="15237">
          <cell r="D15237" t="str">
            <v>Yelm0</v>
          </cell>
          <cell r="E15237">
            <v>0</v>
          </cell>
        </row>
        <row r="15238">
          <cell r="D15238" t="str">
            <v>Yelm0</v>
          </cell>
          <cell r="E15238">
            <v>0</v>
          </cell>
        </row>
        <row r="15239">
          <cell r="D15239" t="str">
            <v>Yelm0</v>
          </cell>
          <cell r="E15239">
            <v>0</v>
          </cell>
        </row>
        <row r="15240">
          <cell r="D15240" t="str">
            <v>Yelm0</v>
          </cell>
          <cell r="E15240">
            <v>0</v>
          </cell>
        </row>
        <row r="15241">
          <cell r="D15241" t="str">
            <v>Yelm0</v>
          </cell>
          <cell r="E15241">
            <v>0</v>
          </cell>
        </row>
        <row r="15242">
          <cell r="D15242" t="str">
            <v>Yelm0</v>
          </cell>
          <cell r="E15242">
            <v>0</v>
          </cell>
        </row>
        <row r="15243">
          <cell r="D15243" t="str">
            <v>Yelm0</v>
          </cell>
          <cell r="E15243">
            <v>0</v>
          </cell>
        </row>
        <row r="15244">
          <cell r="D15244" t="str">
            <v>Yelm0</v>
          </cell>
          <cell r="E15244">
            <v>0</v>
          </cell>
        </row>
        <row r="15245">
          <cell r="D15245" t="str">
            <v>Yelm0</v>
          </cell>
          <cell r="E15245">
            <v>0</v>
          </cell>
        </row>
        <row r="15246">
          <cell r="D15246" t="str">
            <v>Yelm0</v>
          </cell>
          <cell r="E15246">
            <v>0</v>
          </cell>
        </row>
        <row r="15247">
          <cell r="D15247" t="str">
            <v>Yelm0</v>
          </cell>
          <cell r="E15247">
            <v>0</v>
          </cell>
        </row>
        <row r="15248">
          <cell r="D15248" t="str">
            <v>Yelm0</v>
          </cell>
          <cell r="E15248">
            <v>0</v>
          </cell>
        </row>
        <row r="15249">
          <cell r="D15249" t="str">
            <v>Yelm0</v>
          </cell>
          <cell r="E15249">
            <v>0</v>
          </cell>
        </row>
        <row r="15250">
          <cell r="D15250" t="str">
            <v>Yelm0</v>
          </cell>
          <cell r="E15250">
            <v>0</v>
          </cell>
        </row>
        <row r="15251">
          <cell r="D15251" t="str">
            <v>Yelm0</v>
          </cell>
          <cell r="E15251">
            <v>0</v>
          </cell>
        </row>
        <row r="15252">
          <cell r="D15252" t="str">
            <v>Yelm0</v>
          </cell>
          <cell r="E15252">
            <v>0</v>
          </cell>
        </row>
        <row r="15253">
          <cell r="D15253" t="str">
            <v>Yelm0</v>
          </cell>
          <cell r="E15253">
            <v>0</v>
          </cell>
        </row>
        <row r="15254">
          <cell r="D15254" t="str">
            <v>Yelm0</v>
          </cell>
          <cell r="E15254">
            <v>0</v>
          </cell>
        </row>
        <row r="15255">
          <cell r="D15255" t="str">
            <v>Yelm0</v>
          </cell>
          <cell r="E15255">
            <v>0</v>
          </cell>
        </row>
        <row r="15256">
          <cell r="D15256" t="str">
            <v>Yelm0</v>
          </cell>
          <cell r="E15256">
            <v>0</v>
          </cell>
        </row>
        <row r="15257">
          <cell r="D15257" t="str">
            <v>Yelm0</v>
          </cell>
          <cell r="E15257">
            <v>0</v>
          </cell>
        </row>
        <row r="15258">
          <cell r="D15258" t="str">
            <v>Yelm0</v>
          </cell>
          <cell r="E15258">
            <v>0</v>
          </cell>
        </row>
        <row r="15259">
          <cell r="D15259" t="str">
            <v>Yelm0</v>
          </cell>
          <cell r="E15259">
            <v>0</v>
          </cell>
        </row>
        <row r="15260">
          <cell r="D15260" t="str">
            <v>Yelm0</v>
          </cell>
          <cell r="E15260">
            <v>0</v>
          </cell>
        </row>
        <row r="15261">
          <cell r="D15261" t="str">
            <v>Yelm0</v>
          </cell>
          <cell r="E15261">
            <v>0</v>
          </cell>
        </row>
        <row r="15262">
          <cell r="D15262" t="str">
            <v>Yelm0</v>
          </cell>
          <cell r="E15262">
            <v>0</v>
          </cell>
        </row>
        <row r="15263">
          <cell r="D15263" t="str">
            <v>Yelm0</v>
          </cell>
          <cell r="E15263">
            <v>0</v>
          </cell>
        </row>
        <row r="15264">
          <cell r="D15264" t="str">
            <v>Yelm0</v>
          </cell>
          <cell r="E15264">
            <v>0</v>
          </cell>
        </row>
        <row r="15265">
          <cell r="D15265" t="str">
            <v>Yelm0</v>
          </cell>
          <cell r="E15265">
            <v>0</v>
          </cell>
        </row>
        <row r="15266">
          <cell r="D15266" t="str">
            <v>Yelm0</v>
          </cell>
          <cell r="E15266">
            <v>0</v>
          </cell>
        </row>
        <row r="15267">
          <cell r="D15267" t="str">
            <v>Yelm0</v>
          </cell>
          <cell r="E15267">
            <v>0</v>
          </cell>
        </row>
        <row r="15268">
          <cell r="D15268" t="str">
            <v>Yelm0</v>
          </cell>
          <cell r="E15268">
            <v>0</v>
          </cell>
        </row>
        <row r="15269">
          <cell r="D15269" t="str">
            <v>Yelm0</v>
          </cell>
          <cell r="E15269">
            <v>0</v>
          </cell>
        </row>
        <row r="15270">
          <cell r="D15270" t="str">
            <v>Yelm0</v>
          </cell>
          <cell r="E15270">
            <v>0</v>
          </cell>
        </row>
        <row r="15271">
          <cell r="D15271" t="str">
            <v>Yelm0</v>
          </cell>
          <cell r="E15271">
            <v>0</v>
          </cell>
        </row>
        <row r="15272">
          <cell r="D15272" t="str">
            <v>Yelm0</v>
          </cell>
          <cell r="E15272">
            <v>0</v>
          </cell>
        </row>
        <row r="15273">
          <cell r="D15273" t="str">
            <v>Yelm0</v>
          </cell>
          <cell r="E15273">
            <v>0</v>
          </cell>
        </row>
        <row r="15274">
          <cell r="D15274" t="str">
            <v>Yelm0</v>
          </cell>
          <cell r="E15274">
            <v>0</v>
          </cell>
        </row>
        <row r="15275">
          <cell r="D15275" t="str">
            <v>Yelm0</v>
          </cell>
          <cell r="E15275">
            <v>0</v>
          </cell>
        </row>
        <row r="15276">
          <cell r="D15276" t="str">
            <v>Yelm0</v>
          </cell>
          <cell r="E15276">
            <v>0</v>
          </cell>
        </row>
        <row r="15277">
          <cell r="D15277" t="str">
            <v>Yelm0</v>
          </cell>
          <cell r="E15277">
            <v>0</v>
          </cell>
        </row>
        <row r="15278">
          <cell r="D15278" t="str">
            <v>Yelm0</v>
          </cell>
          <cell r="E15278">
            <v>0</v>
          </cell>
        </row>
        <row r="15279">
          <cell r="D15279" t="str">
            <v>Yelm0</v>
          </cell>
          <cell r="E15279">
            <v>0</v>
          </cell>
        </row>
        <row r="15280">
          <cell r="D15280" t="str">
            <v>Yelm0</v>
          </cell>
          <cell r="E15280">
            <v>0</v>
          </cell>
        </row>
        <row r="15281">
          <cell r="D15281" t="str">
            <v>Yelm0</v>
          </cell>
          <cell r="E15281">
            <v>0</v>
          </cell>
        </row>
        <row r="15282">
          <cell r="D15282" t="str">
            <v>Yelm0</v>
          </cell>
          <cell r="E15282">
            <v>0</v>
          </cell>
        </row>
        <row r="15283">
          <cell r="D15283" t="str">
            <v>Yelm0</v>
          </cell>
          <cell r="E15283">
            <v>0</v>
          </cell>
        </row>
        <row r="15284">
          <cell r="D15284" t="str">
            <v>Yelm0</v>
          </cell>
          <cell r="E15284">
            <v>0</v>
          </cell>
        </row>
        <row r="15285">
          <cell r="D15285" t="str">
            <v>Yelm0</v>
          </cell>
          <cell r="E15285">
            <v>0</v>
          </cell>
        </row>
        <row r="15286">
          <cell r="D15286" t="str">
            <v>Yelm0</v>
          </cell>
          <cell r="E15286">
            <v>0</v>
          </cell>
        </row>
        <row r="15287">
          <cell r="D15287" t="str">
            <v>Yelm0</v>
          </cell>
          <cell r="E15287">
            <v>0</v>
          </cell>
        </row>
        <row r="15288">
          <cell r="D15288" t="str">
            <v>Yelm0</v>
          </cell>
          <cell r="E15288">
            <v>0</v>
          </cell>
        </row>
        <row r="15289">
          <cell r="D15289" t="str">
            <v>Yelm0</v>
          </cell>
          <cell r="E15289">
            <v>0</v>
          </cell>
        </row>
        <row r="15290">
          <cell r="D15290" t="str">
            <v>Yelm0</v>
          </cell>
          <cell r="E15290">
            <v>0</v>
          </cell>
        </row>
        <row r="15291">
          <cell r="D15291" t="str">
            <v>Yelm0</v>
          </cell>
          <cell r="E15291">
            <v>0</v>
          </cell>
        </row>
        <row r="15292">
          <cell r="D15292" t="str">
            <v>Yelm0</v>
          </cell>
          <cell r="E15292">
            <v>0</v>
          </cell>
        </row>
        <row r="15293">
          <cell r="D15293" t="str">
            <v>Yelm0</v>
          </cell>
          <cell r="E15293">
            <v>0</v>
          </cell>
        </row>
        <row r="15294">
          <cell r="D15294" t="str">
            <v>Yelm0</v>
          </cell>
          <cell r="E15294">
            <v>0</v>
          </cell>
        </row>
        <row r="15295">
          <cell r="D15295" t="str">
            <v>Yelm0</v>
          </cell>
          <cell r="E15295">
            <v>0</v>
          </cell>
        </row>
        <row r="15296">
          <cell r="D15296" t="str">
            <v>Yelm0</v>
          </cell>
          <cell r="E15296">
            <v>0</v>
          </cell>
        </row>
        <row r="15297">
          <cell r="D15297" t="str">
            <v>Yelm0</v>
          </cell>
          <cell r="E15297">
            <v>0</v>
          </cell>
        </row>
        <row r="15298">
          <cell r="D15298" t="str">
            <v>Yelm0</v>
          </cell>
          <cell r="E15298">
            <v>0</v>
          </cell>
        </row>
        <row r="15299">
          <cell r="D15299" t="str">
            <v>Yelm0</v>
          </cell>
          <cell r="E15299">
            <v>0</v>
          </cell>
        </row>
        <row r="15300">
          <cell r="D15300" t="str">
            <v>Yelm0</v>
          </cell>
          <cell r="E15300">
            <v>0</v>
          </cell>
        </row>
        <row r="15301">
          <cell r="D15301" t="str">
            <v>Yelm0</v>
          </cell>
          <cell r="E15301">
            <v>0</v>
          </cell>
        </row>
        <row r="15302">
          <cell r="D15302" t="str">
            <v>Yelm0</v>
          </cell>
          <cell r="E15302">
            <v>0</v>
          </cell>
        </row>
        <row r="15303">
          <cell r="D15303" t="str">
            <v>Yelm0</v>
          </cell>
          <cell r="E15303">
            <v>0</v>
          </cell>
        </row>
        <row r="15304">
          <cell r="D15304" t="str">
            <v>Yelm0</v>
          </cell>
          <cell r="E15304">
            <v>0</v>
          </cell>
        </row>
        <row r="15305">
          <cell r="D15305" t="str">
            <v>Yelm0</v>
          </cell>
          <cell r="E15305">
            <v>0</v>
          </cell>
        </row>
        <row r="15306">
          <cell r="D15306" t="str">
            <v>Yelm0</v>
          </cell>
          <cell r="E15306">
            <v>0</v>
          </cell>
        </row>
        <row r="15307">
          <cell r="D15307" t="str">
            <v>Yelm0</v>
          </cell>
          <cell r="E15307">
            <v>0</v>
          </cell>
        </row>
        <row r="15308">
          <cell r="D15308" t="str">
            <v>Yelm0</v>
          </cell>
          <cell r="E15308">
            <v>0</v>
          </cell>
        </row>
        <row r="15309">
          <cell r="D15309" t="str">
            <v>Yelm0</v>
          </cell>
          <cell r="E15309">
            <v>0</v>
          </cell>
        </row>
        <row r="15310">
          <cell r="D15310" t="str">
            <v>Yelm0</v>
          </cell>
          <cell r="E15310">
            <v>0</v>
          </cell>
        </row>
        <row r="15311">
          <cell r="D15311" t="str">
            <v>Yelm0</v>
          </cell>
          <cell r="E15311">
            <v>0</v>
          </cell>
        </row>
        <row r="15312">
          <cell r="D15312" t="str">
            <v>Yelm0</v>
          </cell>
          <cell r="E15312">
            <v>0</v>
          </cell>
        </row>
        <row r="15313">
          <cell r="D15313" t="str">
            <v>Yelm0</v>
          </cell>
          <cell r="E15313">
            <v>0</v>
          </cell>
        </row>
        <row r="15314">
          <cell r="D15314" t="str">
            <v>Yelm0</v>
          </cell>
          <cell r="E15314">
            <v>0</v>
          </cell>
        </row>
        <row r="15315">
          <cell r="D15315" t="str">
            <v>Yelm0</v>
          </cell>
          <cell r="E15315">
            <v>0</v>
          </cell>
        </row>
        <row r="15316">
          <cell r="D15316" t="str">
            <v>Yelm0</v>
          </cell>
          <cell r="E15316">
            <v>0</v>
          </cell>
        </row>
        <row r="15317">
          <cell r="D15317" t="str">
            <v>Yelm0</v>
          </cell>
          <cell r="E15317">
            <v>0</v>
          </cell>
        </row>
        <row r="15318">
          <cell r="D15318" t="str">
            <v>Yelm0</v>
          </cell>
          <cell r="E15318">
            <v>0</v>
          </cell>
        </row>
        <row r="15319">
          <cell r="D15319" t="str">
            <v>Yelm0</v>
          </cell>
          <cell r="E15319">
            <v>0</v>
          </cell>
        </row>
        <row r="15320">
          <cell r="D15320" t="str">
            <v>Yelm0</v>
          </cell>
          <cell r="E15320">
            <v>0</v>
          </cell>
        </row>
        <row r="15321">
          <cell r="D15321" t="str">
            <v>Yelm0</v>
          </cell>
          <cell r="E15321">
            <v>0</v>
          </cell>
        </row>
        <row r="15322">
          <cell r="D15322" t="str">
            <v>Yelm0</v>
          </cell>
          <cell r="E15322">
            <v>0</v>
          </cell>
        </row>
        <row r="15323">
          <cell r="D15323" t="str">
            <v>Yelm0</v>
          </cell>
          <cell r="E15323">
            <v>0</v>
          </cell>
        </row>
        <row r="15324">
          <cell r="D15324" t="str">
            <v>Yelm0</v>
          </cell>
          <cell r="E15324">
            <v>0</v>
          </cell>
        </row>
        <row r="15325">
          <cell r="D15325" t="str">
            <v>Yelm0</v>
          </cell>
          <cell r="E15325">
            <v>0</v>
          </cell>
        </row>
        <row r="15326">
          <cell r="D15326" t="str">
            <v>Yelm0</v>
          </cell>
          <cell r="E15326">
            <v>0</v>
          </cell>
        </row>
        <row r="15327">
          <cell r="D15327" t="str">
            <v>Yelm0</v>
          </cell>
          <cell r="E15327">
            <v>0</v>
          </cell>
        </row>
        <row r="15328">
          <cell r="D15328" t="str">
            <v>Yelm0</v>
          </cell>
          <cell r="E15328">
            <v>0</v>
          </cell>
        </row>
        <row r="15329">
          <cell r="D15329" t="str">
            <v>Yelm0</v>
          </cell>
          <cell r="E15329">
            <v>0</v>
          </cell>
        </row>
        <row r="15330">
          <cell r="D15330" t="str">
            <v>Yelm0</v>
          </cell>
          <cell r="E15330">
            <v>0</v>
          </cell>
        </row>
        <row r="15331">
          <cell r="D15331" t="str">
            <v>Yelm0</v>
          </cell>
          <cell r="E15331">
            <v>0</v>
          </cell>
        </row>
        <row r="15332">
          <cell r="D15332" t="str">
            <v>Yelm0</v>
          </cell>
          <cell r="E15332">
            <v>0</v>
          </cell>
        </row>
        <row r="15333">
          <cell r="D15333" t="str">
            <v>Yelm0</v>
          </cell>
          <cell r="E15333">
            <v>0</v>
          </cell>
        </row>
        <row r="15334">
          <cell r="D15334" t="str">
            <v>Yelm0</v>
          </cell>
          <cell r="E15334">
            <v>0</v>
          </cell>
        </row>
        <row r="15335">
          <cell r="D15335" t="str">
            <v>Yelm0</v>
          </cell>
          <cell r="E15335">
            <v>0</v>
          </cell>
        </row>
        <row r="15336">
          <cell r="D15336" t="str">
            <v>Yelm0</v>
          </cell>
          <cell r="E15336">
            <v>0</v>
          </cell>
        </row>
        <row r="15337">
          <cell r="D15337" t="str">
            <v>Yelm0</v>
          </cell>
          <cell r="E15337">
            <v>0</v>
          </cell>
        </row>
        <row r="15338">
          <cell r="D15338" t="str">
            <v>Yelm0</v>
          </cell>
          <cell r="E15338">
            <v>0</v>
          </cell>
        </row>
        <row r="15339">
          <cell r="D15339" t="str">
            <v>Yelm0</v>
          </cell>
          <cell r="E15339">
            <v>0</v>
          </cell>
        </row>
        <row r="15340">
          <cell r="D15340" t="str">
            <v>Yelm0</v>
          </cell>
          <cell r="E15340">
            <v>0</v>
          </cell>
        </row>
        <row r="15341">
          <cell r="D15341" t="str">
            <v>Yelm0</v>
          </cell>
          <cell r="E15341">
            <v>0</v>
          </cell>
        </row>
        <row r="15342">
          <cell r="D15342" t="str">
            <v>Yelm0</v>
          </cell>
          <cell r="E15342">
            <v>0</v>
          </cell>
        </row>
        <row r="15343">
          <cell r="D15343" t="str">
            <v>Yelm0</v>
          </cell>
          <cell r="E15343">
            <v>0</v>
          </cell>
        </row>
        <row r="15344">
          <cell r="D15344" t="str">
            <v>Yelm0</v>
          </cell>
          <cell r="E15344">
            <v>0</v>
          </cell>
        </row>
        <row r="15345">
          <cell r="D15345" t="str">
            <v>Yelm0</v>
          </cell>
          <cell r="E15345">
            <v>0</v>
          </cell>
        </row>
        <row r="15346">
          <cell r="D15346" t="str">
            <v>Yelm0</v>
          </cell>
          <cell r="E15346">
            <v>0</v>
          </cell>
        </row>
        <row r="15347">
          <cell r="D15347" t="str">
            <v>Yelm0</v>
          </cell>
          <cell r="E15347">
            <v>0</v>
          </cell>
        </row>
        <row r="15348">
          <cell r="D15348" t="str">
            <v>Yelm0</v>
          </cell>
          <cell r="E15348">
            <v>0</v>
          </cell>
        </row>
        <row r="15349">
          <cell r="D15349" t="str">
            <v>Yelm0</v>
          </cell>
          <cell r="E15349">
            <v>0</v>
          </cell>
        </row>
        <row r="15350">
          <cell r="D15350" t="str">
            <v>Yelm0</v>
          </cell>
          <cell r="E15350">
            <v>0</v>
          </cell>
        </row>
        <row r="15351">
          <cell r="D15351" t="str">
            <v>Yelm0</v>
          </cell>
          <cell r="E15351">
            <v>0</v>
          </cell>
        </row>
        <row r="15352">
          <cell r="D15352" t="str">
            <v>Yelm0</v>
          </cell>
          <cell r="E15352">
            <v>0</v>
          </cell>
        </row>
        <row r="15353">
          <cell r="D15353" t="str">
            <v>Yelm0</v>
          </cell>
          <cell r="E15353">
            <v>0</v>
          </cell>
        </row>
        <row r="15354">
          <cell r="D15354" t="str">
            <v>Yelm0</v>
          </cell>
          <cell r="E15354">
            <v>0</v>
          </cell>
        </row>
        <row r="15355">
          <cell r="D15355" t="str">
            <v>Yelm0</v>
          </cell>
          <cell r="E15355">
            <v>0</v>
          </cell>
        </row>
        <row r="15356">
          <cell r="D15356" t="str">
            <v>Yelm0</v>
          </cell>
          <cell r="E15356">
            <v>0</v>
          </cell>
        </row>
        <row r="15357">
          <cell r="D15357" t="str">
            <v>Yelm0</v>
          </cell>
          <cell r="E15357">
            <v>0</v>
          </cell>
        </row>
        <row r="15358">
          <cell r="D15358" t="str">
            <v>Yelm0</v>
          </cell>
          <cell r="E15358">
            <v>0</v>
          </cell>
        </row>
        <row r="15359">
          <cell r="D15359" t="str">
            <v>Yelm0</v>
          </cell>
          <cell r="E15359">
            <v>0</v>
          </cell>
        </row>
        <row r="15360">
          <cell r="D15360" t="str">
            <v>Yelm0</v>
          </cell>
          <cell r="E15360">
            <v>0</v>
          </cell>
        </row>
        <row r="15361">
          <cell r="D15361" t="str">
            <v>Yelm0</v>
          </cell>
          <cell r="E15361">
            <v>0</v>
          </cell>
        </row>
        <row r="15362">
          <cell r="D15362" t="str">
            <v>Yelm0</v>
          </cell>
          <cell r="E15362">
            <v>0</v>
          </cell>
        </row>
        <row r="15363">
          <cell r="D15363" t="str">
            <v>Yelm0</v>
          </cell>
          <cell r="E15363">
            <v>0</v>
          </cell>
        </row>
        <row r="15364">
          <cell r="D15364" t="str">
            <v>Yelm0</v>
          </cell>
          <cell r="E15364">
            <v>0</v>
          </cell>
        </row>
        <row r="15365">
          <cell r="D15365" t="str">
            <v>Yelm0</v>
          </cell>
          <cell r="E15365">
            <v>0</v>
          </cell>
        </row>
        <row r="15366">
          <cell r="D15366" t="str">
            <v>Yelm0</v>
          </cell>
          <cell r="E15366">
            <v>0</v>
          </cell>
        </row>
        <row r="15367">
          <cell r="D15367" t="str">
            <v>Yelm0</v>
          </cell>
          <cell r="E15367">
            <v>0</v>
          </cell>
        </row>
        <row r="15368">
          <cell r="D15368" t="str">
            <v>Yelm0</v>
          </cell>
          <cell r="E15368">
            <v>0</v>
          </cell>
        </row>
        <row r="15369">
          <cell r="D15369" t="str">
            <v>Yelm0</v>
          </cell>
          <cell r="E15369">
            <v>0</v>
          </cell>
        </row>
        <row r="15370">
          <cell r="D15370" t="str">
            <v>Yelm0</v>
          </cell>
          <cell r="E15370">
            <v>0</v>
          </cell>
        </row>
        <row r="15371">
          <cell r="D15371" t="str">
            <v>Yelm0</v>
          </cell>
          <cell r="E15371">
            <v>0</v>
          </cell>
        </row>
        <row r="15372">
          <cell r="D15372" t="str">
            <v>Yelm0</v>
          </cell>
          <cell r="E15372">
            <v>0</v>
          </cell>
        </row>
        <row r="15373">
          <cell r="D15373" t="str">
            <v>Yelm0</v>
          </cell>
          <cell r="E15373">
            <v>0</v>
          </cell>
        </row>
        <row r="15374">
          <cell r="D15374" t="str">
            <v>Yelm0</v>
          </cell>
          <cell r="E15374">
            <v>0</v>
          </cell>
        </row>
        <row r="15375">
          <cell r="D15375" t="str">
            <v>Yelm0</v>
          </cell>
          <cell r="E15375">
            <v>0</v>
          </cell>
        </row>
        <row r="15376">
          <cell r="D15376" t="str">
            <v>Yelm0</v>
          </cell>
          <cell r="E15376">
            <v>0</v>
          </cell>
        </row>
        <row r="15377">
          <cell r="D15377" t="str">
            <v>Yelm0</v>
          </cell>
          <cell r="E15377">
            <v>0</v>
          </cell>
        </row>
        <row r="15378">
          <cell r="D15378" t="str">
            <v>Yelm0</v>
          </cell>
          <cell r="E15378">
            <v>0</v>
          </cell>
        </row>
        <row r="15379">
          <cell r="D15379" t="str">
            <v>Yelm0</v>
          </cell>
          <cell r="E15379">
            <v>0</v>
          </cell>
        </row>
        <row r="15380">
          <cell r="D15380" t="str">
            <v>Yelm0</v>
          </cell>
          <cell r="E15380">
            <v>0</v>
          </cell>
        </row>
        <row r="15381">
          <cell r="D15381" t="str">
            <v>Yelm0</v>
          </cell>
          <cell r="E15381">
            <v>0</v>
          </cell>
        </row>
        <row r="15382">
          <cell r="D15382" t="str">
            <v>Yelm0</v>
          </cell>
          <cell r="E15382">
            <v>0</v>
          </cell>
        </row>
        <row r="15383">
          <cell r="D15383" t="str">
            <v>Yelm0</v>
          </cell>
          <cell r="E15383">
            <v>0</v>
          </cell>
        </row>
        <row r="15384">
          <cell r="D15384" t="str">
            <v>Yelm0</v>
          </cell>
          <cell r="E15384">
            <v>0</v>
          </cell>
        </row>
        <row r="15385">
          <cell r="D15385" t="str">
            <v>Yelm0</v>
          </cell>
          <cell r="E15385">
            <v>0</v>
          </cell>
        </row>
        <row r="15386">
          <cell r="D15386" t="str">
            <v>Yelm0</v>
          </cell>
          <cell r="E15386">
            <v>0</v>
          </cell>
        </row>
        <row r="15387">
          <cell r="D15387" t="str">
            <v>Yelm0</v>
          </cell>
          <cell r="E15387">
            <v>0</v>
          </cell>
        </row>
        <row r="15388">
          <cell r="D15388" t="str">
            <v>Yelm0</v>
          </cell>
          <cell r="E15388">
            <v>0</v>
          </cell>
        </row>
        <row r="15389">
          <cell r="D15389" t="str">
            <v>Yelm0</v>
          </cell>
          <cell r="E15389">
            <v>0</v>
          </cell>
        </row>
        <row r="15390">
          <cell r="D15390" t="str">
            <v>Yelm0</v>
          </cell>
          <cell r="E15390">
            <v>0</v>
          </cell>
        </row>
        <row r="15391">
          <cell r="D15391" t="str">
            <v>Yelm0</v>
          </cell>
          <cell r="E15391">
            <v>0</v>
          </cell>
        </row>
        <row r="15392">
          <cell r="D15392" t="str">
            <v>Yelm0</v>
          </cell>
          <cell r="E15392">
            <v>0</v>
          </cell>
        </row>
        <row r="15393">
          <cell r="D15393" t="str">
            <v>Yelm0</v>
          </cell>
          <cell r="E15393">
            <v>0</v>
          </cell>
        </row>
        <row r="15394">
          <cell r="D15394" t="str">
            <v>Yelm0</v>
          </cell>
          <cell r="E15394">
            <v>0</v>
          </cell>
        </row>
        <row r="15395">
          <cell r="D15395" t="str">
            <v>Yelm0</v>
          </cell>
          <cell r="E15395">
            <v>0</v>
          </cell>
        </row>
        <row r="15396">
          <cell r="D15396" t="str">
            <v>Yelm0</v>
          </cell>
          <cell r="E15396">
            <v>0</v>
          </cell>
        </row>
        <row r="15397">
          <cell r="D15397" t="str">
            <v>Yelm0</v>
          </cell>
          <cell r="E15397">
            <v>0</v>
          </cell>
        </row>
        <row r="15398">
          <cell r="D15398" t="str">
            <v>Yelm0</v>
          </cell>
          <cell r="E15398">
            <v>0</v>
          </cell>
        </row>
        <row r="15399">
          <cell r="D15399" t="str">
            <v>Yelm0</v>
          </cell>
          <cell r="E15399">
            <v>0</v>
          </cell>
        </row>
        <row r="15400">
          <cell r="D15400" t="str">
            <v>Yelm0</v>
          </cell>
          <cell r="E15400">
            <v>0</v>
          </cell>
        </row>
        <row r="15401">
          <cell r="D15401" t="str">
            <v>Yelm0</v>
          </cell>
          <cell r="E15401">
            <v>0</v>
          </cell>
        </row>
        <row r="15402">
          <cell r="D15402" t="str">
            <v>Yelm0</v>
          </cell>
          <cell r="E15402">
            <v>0</v>
          </cell>
        </row>
        <row r="15403">
          <cell r="D15403" t="str">
            <v>Yelm0</v>
          </cell>
          <cell r="E15403">
            <v>0</v>
          </cell>
        </row>
        <row r="15404">
          <cell r="D15404" t="str">
            <v>Yelm0</v>
          </cell>
          <cell r="E15404">
            <v>0</v>
          </cell>
        </row>
        <row r="15405">
          <cell r="D15405" t="str">
            <v>Yelm0</v>
          </cell>
          <cell r="E15405">
            <v>0</v>
          </cell>
        </row>
        <row r="15406">
          <cell r="D15406" t="str">
            <v>Yelm0</v>
          </cell>
          <cell r="E15406">
            <v>0</v>
          </cell>
        </row>
        <row r="15407">
          <cell r="D15407" t="str">
            <v>Yelm0</v>
          </cell>
          <cell r="E15407">
            <v>0</v>
          </cell>
        </row>
        <row r="15408">
          <cell r="D15408" t="str">
            <v>Yelm0</v>
          </cell>
          <cell r="E15408">
            <v>0</v>
          </cell>
        </row>
        <row r="15409">
          <cell r="D15409" t="str">
            <v>Yelm0</v>
          </cell>
          <cell r="E15409">
            <v>0</v>
          </cell>
        </row>
        <row r="15410">
          <cell r="D15410" t="str">
            <v>Yelm0</v>
          </cell>
          <cell r="E15410">
            <v>0</v>
          </cell>
        </row>
        <row r="15411">
          <cell r="D15411" t="str">
            <v>Yelm0</v>
          </cell>
          <cell r="E15411">
            <v>0</v>
          </cell>
        </row>
        <row r="15412">
          <cell r="D15412" t="str">
            <v>Yelm0</v>
          </cell>
          <cell r="E15412">
            <v>0</v>
          </cell>
        </row>
        <row r="15413">
          <cell r="D15413" t="str">
            <v>Yelm0</v>
          </cell>
          <cell r="E15413">
            <v>0</v>
          </cell>
        </row>
        <row r="15414">
          <cell r="D15414" t="str">
            <v>Yelm0</v>
          </cell>
          <cell r="E15414">
            <v>0</v>
          </cell>
        </row>
        <row r="15415">
          <cell r="D15415" t="str">
            <v>Yelm0</v>
          </cell>
          <cell r="E15415">
            <v>0</v>
          </cell>
        </row>
        <row r="15416">
          <cell r="D15416" t="str">
            <v>Yelm0</v>
          </cell>
          <cell r="E15416">
            <v>0</v>
          </cell>
        </row>
        <row r="15417">
          <cell r="D15417" t="str">
            <v>Yelm0</v>
          </cell>
          <cell r="E15417">
            <v>0</v>
          </cell>
        </row>
        <row r="15418">
          <cell r="D15418" t="str">
            <v>Yelm0</v>
          </cell>
          <cell r="E15418">
            <v>0</v>
          </cell>
        </row>
        <row r="15419">
          <cell r="D15419" t="str">
            <v>Yelm0</v>
          </cell>
          <cell r="E15419">
            <v>0</v>
          </cell>
        </row>
        <row r="15420">
          <cell r="D15420" t="str">
            <v>Yelm0</v>
          </cell>
          <cell r="E15420">
            <v>0</v>
          </cell>
        </row>
        <row r="15421">
          <cell r="D15421" t="str">
            <v>Yelm0</v>
          </cell>
          <cell r="E15421">
            <v>0</v>
          </cell>
        </row>
        <row r="15422">
          <cell r="D15422" t="str">
            <v>Yelm0</v>
          </cell>
          <cell r="E15422">
            <v>0</v>
          </cell>
        </row>
        <row r="15423">
          <cell r="D15423" t="str">
            <v>Yelm0</v>
          </cell>
          <cell r="E15423">
            <v>0</v>
          </cell>
        </row>
        <row r="15424">
          <cell r="D15424" t="str">
            <v>Yelm0</v>
          </cell>
          <cell r="E15424">
            <v>0</v>
          </cell>
        </row>
        <row r="15425">
          <cell r="D15425" t="str">
            <v>Yelm0</v>
          </cell>
          <cell r="E15425">
            <v>0</v>
          </cell>
        </row>
        <row r="15426">
          <cell r="D15426" t="str">
            <v>Yelm0</v>
          </cell>
          <cell r="E15426">
            <v>0</v>
          </cell>
        </row>
        <row r="15427">
          <cell r="D15427" t="str">
            <v>Yelm0</v>
          </cell>
          <cell r="E15427">
            <v>0</v>
          </cell>
        </row>
        <row r="15428">
          <cell r="D15428" t="str">
            <v>Yelm0</v>
          </cell>
          <cell r="E15428">
            <v>0</v>
          </cell>
        </row>
        <row r="15429">
          <cell r="D15429" t="str">
            <v>Yelm0</v>
          </cell>
          <cell r="E15429">
            <v>0</v>
          </cell>
        </row>
        <row r="15430">
          <cell r="D15430" t="str">
            <v>Yelm0</v>
          </cell>
          <cell r="E15430">
            <v>0</v>
          </cell>
        </row>
        <row r="15431">
          <cell r="D15431" t="str">
            <v>Yelm0</v>
          </cell>
          <cell r="E15431">
            <v>0</v>
          </cell>
        </row>
        <row r="15432">
          <cell r="D15432" t="str">
            <v>Yelm0</v>
          </cell>
          <cell r="E15432">
            <v>0</v>
          </cell>
        </row>
        <row r="15433">
          <cell r="D15433" t="str">
            <v>Yelm0</v>
          </cell>
          <cell r="E15433">
            <v>0</v>
          </cell>
        </row>
        <row r="15434">
          <cell r="D15434" t="str">
            <v>Yelm0</v>
          </cell>
          <cell r="E15434">
            <v>0</v>
          </cell>
        </row>
        <row r="15435">
          <cell r="D15435" t="str">
            <v>Yelm0</v>
          </cell>
          <cell r="E15435">
            <v>0</v>
          </cell>
        </row>
        <row r="15436">
          <cell r="D15436" t="str">
            <v>Yelm0</v>
          </cell>
          <cell r="E15436">
            <v>0</v>
          </cell>
        </row>
        <row r="15437">
          <cell r="D15437" t="str">
            <v>Yelm0</v>
          </cell>
          <cell r="E15437">
            <v>0</v>
          </cell>
        </row>
        <row r="15438">
          <cell r="D15438" t="str">
            <v>Yelm0</v>
          </cell>
          <cell r="E15438">
            <v>0</v>
          </cell>
        </row>
        <row r="15439">
          <cell r="D15439" t="str">
            <v>Yelm0</v>
          </cell>
          <cell r="E15439">
            <v>0</v>
          </cell>
        </row>
        <row r="15440">
          <cell r="D15440" t="str">
            <v>Yelm0</v>
          </cell>
          <cell r="E15440">
            <v>0</v>
          </cell>
        </row>
        <row r="15441">
          <cell r="D15441" t="str">
            <v>Yelm0</v>
          </cell>
          <cell r="E15441">
            <v>0</v>
          </cell>
        </row>
        <row r="15442">
          <cell r="D15442" t="str">
            <v>Yelm0</v>
          </cell>
          <cell r="E15442">
            <v>0</v>
          </cell>
        </row>
        <row r="15443">
          <cell r="D15443" t="str">
            <v>Yelm0</v>
          </cell>
          <cell r="E15443">
            <v>0</v>
          </cell>
        </row>
        <row r="15444">
          <cell r="D15444" t="str">
            <v>Yelm0</v>
          </cell>
          <cell r="E15444">
            <v>0</v>
          </cell>
        </row>
        <row r="15445">
          <cell r="D15445" t="str">
            <v>Yelm0</v>
          </cell>
          <cell r="E15445">
            <v>0</v>
          </cell>
        </row>
        <row r="15446">
          <cell r="D15446" t="str">
            <v>Yelm0</v>
          </cell>
          <cell r="E15446">
            <v>0</v>
          </cell>
        </row>
        <row r="15447">
          <cell r="D15447" t="str">
            <v>Yelm0</v>
          </cell>
          <cell r="E15447">
            <v>0</v>
          </cell>
        </row>
        <row r="15448">
          <cell r="D15448" t="str">
            <v>Yelm0</v>
          </cell>
          <cell r="E15448">
            <v>0</v>
          </cell>
        </row>
        <row r="15449">
          <cell r="D15449" t="str">
            <v>Yelm0</v>
          </cell>
          <cell r="E15449">
            <v>0</v>
          </cell>
        </row>
        <row r="15450">
          <cell r="D15450" t="str">
            <v>Yelm0</v>
          </cell>
          <cell r="E15450">
            <v>0</v>
          </cell>
        </row>
        <row r="15451">
          <cell r="D15451" t="str">
            <v>Yelm0</v>
          </cell>
          <cell r="E15451">
            <v>0</v>
          </cell>
        </row>
        <row r="15452">
          <cell r="D15452" t="str">
            <v>Yelm0</v>
          </cell>
          <cell r="E15452">
            <v>0</v>
          </cell>
        </row>
        <row r="15453">
          <cell r="D15453" t="str">
            <v>Yelm0</v>
          </cell>
          <cell r="E15453">
            <v>0</v>
          </cell>
        </row>
        <row r="15454">
          <cell r="D15454" t="str">
            <v>Yelm0</v>
          </cell>
          <cell r="E15454">
            <v>0</v>
          </cell>
        </row>
        <row r="15455">
          <cell r="D15455" t="str">
            <v>Yelm0</v>
          </cell>
          <cell r="E15455">
            <v>0</v>
          </cell>
        </row>
        <row r="15456">
          <cell r="D15456" t="str">
            <v>Yelm0</v>
          </cell>
          <cell r="E15456">
            <v>0</v>
          </cell>
        </row>
        <row r="15457">
          <cell r="D15457" t="str">
            <v>Yelm0</v>
          </cell>
          <cell r="E15457">
            <v>0</v>
          </cell>
        </row>
        <row r="15458">
          <cell r="D15458" t="str">
            <v>Yelm0</v>
          </cell>
          <cell r="E15458">
            <v>0</v>
          </cell>
        </row>
        <row r="15459">
          <cell r="D15459" t="str">
            <v>Yelm0</v>
          </cell>
          <cell r="E15459">
            <v>0</v>
          </cell>
        </row>
        <row r="15460">
          <cell r="D15460" t="str">
            <v>Yelm0</v>
          </cell>
          <cell r="E15460">
            <v>0</v>
          </cell>
        </row>
        <row r="15461">
          <cell r="D15461" t="str">
            <v>Yelm0</v>
          </cell>
          <cell r="E15461">
            <v>0</v>
          </cell>
        </row>
        <row r="15462">
          <cell r="D15462" t="str">
            <v>Yelm0</v>
          </cell>
          <cell r="E15462">
            <v>0</v>
          </cell>
        </row>
        <row r="15463">
          <cell r="D15463" t="str">
            <v>Yelm0</v>
          </cell>
          <cell r="E15463">
            <v>0</v>
          </cell>
        </row>
        <row r="15464">
          <cell r="D15464" t="str">
            <v>Yelm0</v>
          </cell>
          <cell r="E15464">
            <v>0</v>
          </cell>
        </row>
        <row r="15465">
          <cell r="D15465" t="str">
            <v>Yelm0</v>
          </cell>
          <cell r="E15465">
            <v>0</v>
          </cell>
        </row>
        <row r="15466">
          <cell r="D15466" t="str">
            <v>Yelm0</v>
          </cell>
          <cell r="E15466">
            <v>0</v>
          </cell>
        </row>
        <row r="15467">
          <cell r="D15467" t="str">
            <v>Yelm0</v>
          </cell>
          <cell r="E15467">
            <v>0</v>
          </cell>
        </row>
        <row r="15468">
          <cell r="D15468" t="str">
            <v>Yelm0</v>
          </cell>
          <cell r="E15468">
            <v>0</v>
          </cell>
        </row>
        <row r="15469">
          <cell r="D15469" t="str">
            <v>Yelm0</v>
          </cell>
          <cell r="E15469">
            <v>0</v>
          </cell>
        </row>
        <row r="15470">
          <cell r="D15470" t="str">
            <v>Yelm0</v>
          </cell>
          <cell r="E15470">
            <v>0</v>
          </cell>
        </row>
        <row r="15471">
          <cell r="D15471" t="str">
            <v>Yelm0</v>
          </cell>
          <cell r="E15471">
            <v>0</v>
          </cell>
        </row>
        <row r="15472">
          <cell r="D15472" t="str">
            <v>Yelm0</v>
          </cell>
          <cell r="E15472">
            <v>0</v>
          </cell>
        </row>
        <row r="15473">
          <cell r="D15473" t="str">
            <v>Yelm0</v>
          </cell>
          <cell r="E15473">
            <v>0</v>
          </cell>
        </row>
        <row r="15474">
          <cell r="D15474" t="str">
            <v>Yelm0</v>
          </cell>
          <cell r="E15474">
            <v>0</v>
          </cell>
        </row>
        <row r="15475">
          <cell r="D15475" t="str">
            <v>Yelm0</v>
          </cell>
          <cell r="E15475">
            <v>0</v>
          </cell>
        </row>
        <row r="15476">
          <cell r="D15476" t="str">
            <v>Yelm0</v>
          </cell>
          <cell r="E15476">
            <v>0</v>
          </cell>
        </row>
        <row r="15477">
          <cell r="D15477" t="str">
            <v>Yelm0</v>
          </cell>
          <cell r="E15477">
            <v>0</v>
          </cell>
        </row>
        <row r="15478">
          <cell r="D15478" t="str">
            <v>Yelm0</v>
          </cell>
          <cell r="E15478">
            <v>0</v>
          </cell>
        </row>
        <row r="15479">
          <cell r="D15479" t="str">
            <v>Yelm0</v>
          </cell>
          <cell r="E15479">
            <v>0</v>
          </cell>
        </row>
        <row r="15480">
          <cell r="D15480" t="str">
            <v>Yelm0</v>
          </cell>
          <cell r="E15480">
            <v>0</v>
          </cell>
        </row>
        <row r="15481">
          <cell r="D15481" t="str">
            <v>Yelm0</v>
          </cell>
          <cell r="E15481">
            <v>0</v>
          </cell>
        </row>
        <row r="15482">
          <cell r="D15482" t="str">
            <v>Yelm0</v>
          </cell>
          <cell r="E15482">
            <v>0</v>
          </cell>
        </row>
        <row r="15483">
          <cell r="D15483" t="str">
            <v>Yelm0</v>
          </cell>
          <cell r="E15483">
            <v>0</v>
          </cell>
        </row>
        <row r="15484">
          <cell r="D15484" t="str">
            <v>Yelm0</v>
          </cell>
          <cell r="E15484">
            <v>0</v>
          </cell>
        </row>
        <row r="15485">
          <cell r="D15485" t="str">
            <v>Yelm0</v>
          </cell>
          <cell r="E15485">
            <v>0</v>
          </cell>
        </row>
        <row r="15486">
          <cell r="D15486" t="str">
            <v>Yelm0</v>
          </cell>
          <cell r="E15486">
            <v>0</v>
          </cell>
        </row>
        <row r="15487">
          <cell r="D15487" t="str">
            <v>Yelm0</v>
          </cell>
          <cell r="E15487">
            <v>0</v>
          </cell>
        </row>
        <row r="15488">
          <cell r="D15488" t="str">
            <v>Yelm0</v>
          </cell>
          <cell r="E15488">
            <v>0</v>
          </cell>
        </row>
        <row r="15489">
          <cell r="D15489" t="str">
            <v>Yelm0</v>
          </cell>
          <cell r="E15489">
            <v>0</v>
          </cell>
        </row>
        <row r="15490">
          <cell r="D15490" t="str">
            <v>Yelm0</v>
          </cell>
          <cell r="E15490">
            <v>0</v>
          </cell>
        </row>
        <row r="15491">
          <cell r="D15491" t="str">
            <v>Yelm0</v>
          </cell>
          <cell r="E15491">
            <v>0</v>
          </cell>
        </row>
        <row r="15492">
          <cell r="D15492" t="str">
            <v>Yelm0</v>
          </cell>
          <cell r="E15492">
            <v>0</v>
          </cell>
        </row>
        <row r="15493">
          <cell r="D15493" t="str">
            <v>Yelm0</v>
          </cell>
          <cell r="E15493">
            <v>0</v>
          </cell>
        </row>
        <row r="15494">
          <cell r="D15494" t="str">
            <v>Yelm0</v>
          </cell>
          <cell r="E15494">
            <v>0</v>
          </cell>
        </row>
        <row r="15495">
          <cell r="D15495" t="str">
            <v>Yelm0</v>
          </cell>
          <cell r="E15495">
            <v>0</v>
          </cell>
        </row>
        <row r="15496">
          <cell r="D15496" t="str">
            <v>Yelm0</v>
          </cell>
          <cell r="E15496">
            <v>0</v>
          </cell>
        </row>
        <row r="15497">
          <cell r="D15497" t="str">
            <v>Yelm0</v>
          </cell>
          <cell r="E15497">
            <v>0</v>
          </cell>
        </row>
        <row r="15498">
          <cell r="D15498" t="str">
            <v>Yelm0</v>
          </cell>
          <cell r="E15498">
            <v>0</v>
          </cell>
        </row>
        <row r="15499">
          <cell r="D15499" t="str">
            <v>Yelm0</v>
          </cell>
          <cell r="E15499">
            <v>0</v>
          </cell>
        </row>
        <row r="15500">
          <cell r="D15500" t="str">
            <v>Yelm0</v>
          </cell>
          <cell r="E15500">
            <v>0</v>
          </cell>
        </row>
        <row r="15501">
          <cell r="D15501" t="str">
            <v>Yelm0</v>
          </cell>
          <cell r="E15501">
            <v>0</v>
          </cell>
        </row>
        <row r="15502">
          <cell r="D15502" t="str">
            <v>Yelm0</v>
          </cell>
          <cell r="E15502">
            <v>0</v>
          </cell>
        </row>
        <row r="15503">
          <cell r="D15503" t="str">
            <v>Yelm0</v>
          </cell>
          <cell r="E15503">
            <v>0</v>
          </cell>
        </row>
        <row r="15504">
          <cell r="D15504" t="str">
            <v>Yelm0</v>
          </cell>
          <cell r="E15504">
            <v>0</v>
          </cell>
        </row>
        <row r="15505">
          <cell r="D15505" t="str">
            <v>Yelm0</v>
          </cell>
          <cell r="E15505">
            <v>0</v>
          </cell>
        </row>
        <row r="15506">
          <cell r="D15506" t="str">
            <v>Yelm0</v>
          </cell>
          <cell r="E15506">
            <v>0</v>
          </cell>
        </row>
        <row r="15507">
          <cell r="D15507" t="str">
            <v>Yelm0</v>
          </cell>
          <cell r="E15507">
            <v>0</v>
          </cell>
        </row>
        <row r="15508">
          <cell r="D15508" t="str">
            <v>Yelm0</v>
          </cell>
          <cell r="E15508">
            <v>0</v>
          </cell>
        </row>
        <row r="15509">
          <cell r="D15509" t="str">
            <v>Yelm0</v>
          </cell>
          <cell r="E15509">
            <v>0</v>
          </cell>
        </row>
        <row r="15510">
          <cell r="D15510" t="str">
            <v>Yelm0</v>
          </cell>
          <cell r="E15510">
            <v>0</v>
          </cell>
        </row>
        <row r="15511">
          <cell r="D15511" t="str">
            <v>Yelm0</v>
          </cell>
          <cell r="E15511">
            <v>0</v>
          </cell>
        </row>
        <row r="15512">
          <cell r="D15512" t="str">
            <v>Yelm0</v>
          </cell>
          <cell r="E15512">
            <v>0</v>
          </cell>
        </row>
        <row r="15513">
          <cell r="D15513" t="str">
            <v>Yelm0</v>
          </cell>
          <cell r="E15513">
            <v>0</v>
          </cell>
        </row>
        <row r="15514">
          <cell r="D15514" t="str">
            <v>Yelm0</v>
          </cell>
          <cell r="E15514">
            <v>0</v>
          </cell>
        </row>
        <row r="15515">
          <cell r="D15515" t="str">
            <v>Yelm0</v>
          </cell>
          <cell r="E15515">
            <v>0</v>
          </cell>
        </row>
        <row r="15516">
          <cell r="D15516" t="str">
            <v>Yelm0</v>
          </cell>
          <cell r="E15516">
            <v>0</v>
          </cell>
        </row>
        <row r="15517">
          <cell r="D15517" t="str">
            <v>Yelm0</v>
          </cell>
          <cell r="E15517">
            <v>0</v>
          </cell>
        </row>
        <row r="15518">
          <cell r="D15518" t="str">
            <v>Yelm0</v>
          </cell>
          <cell r="E15518">
            <v>0</v>
          </cell>
        </row>
        <row r="15519">
          <cell r="D15519" t="str">
            <v>Yelm0</v>
          </cell>
          <cell r="E15519">
            <v>0</v>
          </cell>
        </row>
        <row r="15520">
          <cell r="D15520" t="str">
            <v>Yelm0</v>
          </cell>
          <cell r="E15520">
            <v>0</v>
          </cell>
        </row>
        <row r="15521">
          <cell r="D15521" t="str">
            <v>Yelm0</v>
          </cell>
          <cell r="E15521">
            <v>0</v>
          </cell>
        </row>
        <row r="15522">
          <cell r="D15522" t="str">
            <v>Yelm0</v>
          </cell>
          <cell r="E15522">
            <v>0</v>
          </cell>
        </row>
        <row r="15523">
          <cell r="D15523" t="str">
            <v>Yelm0</v>
          </cell>
          <cell r="E15523">
            <v>0</v>
          </cell>
        </row>
        <row r="15524">
          <cell r="D15524" t="str">
            <v>Yelm0</v>
          </cell>
          <cell r="E15524">
            <v>0</v>
          </cell>
        </row>
        <row r="15525">
          <cell r="D15525" t="str">
            <v>Yelm0</v>
          </cell>
          <cell r="E15525">
            <v>0</v>
          </cell>
        </row>
        <row r="15526">
          <cell r="D15526" t="str">
            <v>Yelm0</v>
          </cell>
          <cell r="E15526">
            <v>0</v>
          </cell>
        </row>
        <row r="15527">
          <cell r="D15527" t="str">
            <v>Yelm0</v>
          </cell>
          <cell r="E15527">
            <v>0</v>
          </cell>
        </row>
        <row r="15528">
          <cell r="D15528" t="str">
            <v>Yelm0</v>
          </cell>
          <cell r="E15528">
            <v>0</v>
          </cell>
        </row>
        <row r="15529">
          <cell r="D15529" t="str">
            <v>Yelm0</v>
          </cell>
          <cell r="E15529">
            <v>0</v>
          </cell>
        </row>
        <row r="15530">
          <cell r="D15530" t="str">
            <v>Yelm0</v>
          </cell>
          <cell r="E15530">
            <v>0</v>
          </cell>
        </row>
        <row r="15531">
          <cell r="D15531" t="str">
            <v>Yelm0</v>
          </cell>
          <cell r="E15531">
            <v>0</v>
          </cell>
        </row>
        <row r="15532">
          <cell r="D15532" t="str">
            <v>Yelm0</v>
          </cell>
          <cell r="E15532">
            <v>0</v>
          </cell>
        </row>
        <row r="15533">
          <cell r="D15533" t="str">
            <v>Yelm0</v>
          </cell>
          <cell r="E15533">
            <v>0</v>
          </cell>
        </row>
        <row r="15534">
          <cell r="D15534" t="str">
            <v>Yelm0</v>
          </cell>
          <cell r="E15534">
            <v>0</v>
          </cell>
        </row>
        <row r="15535">
          <cell r="D15535" t="str">
            <v>Yelm0</v>
          </cell>
          <cell r="E15535">
            <v>0</v>
          </cell>
        </row>
        <row r="15536">
          <cell r="D15536" t="str">
            <v>Yelm0</v>
          </cell>
          <cell r="E15536">
            <v>0</v>
          </cell>
        </row>
        <row r="15537">
          <cell r="D15537" t="str">
            <v>Yelm0</v>
          </cell>
          <cell r="E15537">
            <v>0</v>
          </cell>
        </row>
        <row r="15538">
          <cell r="D15538" t="str">
            <v>Yelm0</v>
          </cell>
          <cell r="E15538">
            <v>0</v>
          </cell>
        </row>
        <row r="15539">
          <cell r="D15539" t="str">
            <v>Yelm0</v>
          </cell>
          <cell r="E15539">
            <v>0</v>
          </cell>
        </row>
        <row r="15540">
          <cell r="D15540" t="str">
            <v>Yelm0</v>
          </cell>
          <cell r="E15540">
            <v>0</v>
          </cell>
        </row>
        <row r="15541">
          <cell r="D15541" t="str">
            <v>Yelm0</v>
          </cell>
          <cell r="E15541">
            <v>0</v>
          </cell>
        </row>
        <row r="15542">
          <cell r="D15542" t="str">
            <v>Yelm0</v>
          </cell>
          <cell r="E15542">
            <v>0</v>
          </cell>
        </row>
        <row r="15543">
          <cell r="D15543" t="str">
            <v>Yelm0</v>
          </cell>
          <cell r="E15543">
            <v>0</v>
          </cell>
        </row>
        <row r="15544">
          <cell r="D15544" t="str">
            <v>Yelm0</v>
          </cell>
          <cell r="E15544">
            <v>0</v>
          </cell>
        </row>
        <row r="15545">
          <cell r="D15545" t="str">
            <v>Yelm0</v>
          </cell>
          <cell r="E15545">
            <v>0</v>
          </cell>
        </row>
        <row r="15546">
          <cell r="D15546" t="str">
            <v>Yelm0</v>
          </cell>
          <cell r="E15546">
            <v>0</v>
          </cell>
        </row>
        <row r="15547">
          <cell r="D15547" t="str">
            <v>Yelm0</v>
          </cell>
          <cell r="E15547">
            <v>0</v>
          </cell>
        </row>
        <row r="15548">
          <cell r="D15548" t="str">
            <v>Yelm0</v>
          </cell>
          <cell r="E15548">
            <v>0</v>
          </cell>
        </row>
        <row r="15549">
          <cell r="D15549" t="str">
            <v>Yelm0</v>
          </cell>
          <cell r="E15549">
            <v>0</v>
          </cell>
        </row>
        <row r="15550">
          <cell r="D15550" t="str">
            <v>Yelm0</v>
          </cell>
          <cell r="E15550">
            <v>0</v>
          </cell>
        </row>
        <row r="15551">
          <cell r="D15551" t="str">
            <v>Yelm0</v>
          </cell>
          <cell r="E15551">
            <v>0</v>
          </cell>
        </row>
        <row r="15552">
          <cell r="D15552" t="str">
            <v>Yelm0</v>
          </cell>
          <cell r="E15552">
            <v>0</v>
          </cell>
        </row>
        <row r="15553">
          <cell r="D15553" t="str">
            <v>Yelm0</v>
          </cell>
          <cell r="E15553">
            <v>0</v>
          </cell>
        </row>
        <row r="15554">
          <cell r="D15554" t="str">
            <v>Yelm0</v>
          </cell>
          <cell r="E15554">
            <v>0</v>
          </cell>
        </row>
        <row r="15555">
          <cell r="D15555" t="str">
            <v>Yelm0</v>
          </cell>
          <cell r="E15555">
            <v>0</v>
          </cell>
        </row>
        <row r="15556">
          <cell r="D15556" t="str">
            <v>Yelm0</v>
          </cell>
          <cell r="E15556">
            <v>0</v>
          </cell>
        </row>
        <row r="15557">
          <cell r="D15557" t="str">
            <v>Yelm0</v>
          </cell>
          <cell r="E15557">
            <v>0</v>
          </cell>
        </row>
        <row r="15558">
          <cell r="D15558" t="str">
            <v>Yelm0</v>
          </cell>
          <cell r="E15558">
            <v>0</v>
          </cell>
        </row>
        <row r="15559">
          <cell r="D15559" t="str">
            <v>Yelm0</v>
          </cell>
          <cell r="E15559">
            <v>0</v>
          </cell>
        </row>
        <row r="15560">
          <cell r="D15560" t="str">
            <v>Yelm0</v>
          </cell>
          <cell r="E15560">
            <v>0</v>
          </cell>
        </row>
        <row r="15561">
          <cell r="D15561" t="str">
            <v>Yelm0</v>
          </cell>
          <cell r="E15561">
            <v>0</v>
          </cell>
        </row>
        <row r="15562">
          <cell r="D15562" t="str">
            <v>Yelm0</v>
          </cell>
          <cell r="E15562">
            <v>0</v>
          </cell>
        </row>
        <row r="15563">
          <cell r="D15563" t="str">
            <v>Yelm0</v>
          </cell>
          <cell r="E15563">
            <v>0</v>
          </cell>
        </row>
        <row r="15564">
          <cell r="D15564" t="str">
            <v>Yelm0</v>
          </cell>
          <cell r="E15564">
            <v>0</v>
          </cell>
        </row>
        <row r="15565">
          <cell r="D15565" t="str">
            <v>Yelm0</v>
          </cell>
          <cell r="E15565">
            <v>0</v>
          </cell>
        </row>
        <row r="15566">
          <cell r="D15566" t="str">
            <v>Yelm0</v>
          </cell>
          <cell r="E15566">
            <v>0</v>
          </cell>
        </row>
        <row r="15567">
          <cell r="D15567" t="str">
            <v>Yelm0</v>
          </cell>
          <cell r="E15567">
            <v>0</v>
          </cell>
        </row>
        <row r="15568">
          <cell r="D15568" t="str">
            <v>Yelm0</v>
          </cell>
          <cell r="E15568">
            <v>0</v>
          </cell>
        </row>
        <row r="15569">
          <cell r="D15569" t="str">
            <v>Yelm0</v>
          </cell>
          <cell r="E15569">
            <v>0</v>
          </cell>
        </row>
        <row r="15570">
          <cell r="D15570" t="str">
            <v>Yelm0</v>
          </cell>
          <cell r="E15570">
            <v>0</v>
          </cell>
        </row>
        <row r="15571">
          <cell r="D15571" t="str">
            <v>Yelm0</v>
          </cell>
          <cell r="E15571">
            <v>0</v>
          </cell>
        </row>
        <row r="15572">
          <cell r="D15572" t="str">
            <v>Yelm0</v>
          </cell>
          <cell r="E15572">
            <v>0</v>
          </cell>
        </row>
        <row r="15573">
          <cell r="D15573" t="str">
            <v>Yelm0</v>
          </cell>
          <cell r="E15573">
            <v>0</v>
          </cell>
        </row>
        <row r="15574">
          <cell r="D15574" t="str">
            <v>Yelm0</v>
          </cell>
          <cell r="E15574">
            <v>0</v>
          </cell>
        </row>
        <row r="15575">
          <cell r="D15575" t="str">
            <v>Yelm0</v>
          </cell>
          <cell r="E15575">
            <v>0</v>
          </cell>
        </row>
        <row r="15576">
          <cell r="D15576" t="str">
            <v>Yelm0</v>
          </cell>
          <cell r="E15576">
            <v>0</v>
          </cell>
        </row>
        <row r="15577">
          <cell r="D15577" t="str">
            <v>Yelm0</v>
          </cell>
          <cell r="E15577">
            <v>0</v>
          </cell>
        </row>
        <row r="15578">
          <cell r="D15578" t="str">
            <v>Yelm0</v>
          </cell>
          <cell r="E15578">
            <v>0</v>
          </cell>
        </row>
        <row r="15579">
          <cell r="D15579" t="str">
            <v>Yelm0</v>
          </cell>
          <cell r="E15579">
            <v>0</v>
          </cell>
        </row>
        <row r="15580">
          <cell r="D15580" t="str">
            <v>Yelm0</v>
          </cell>
          <cell r="E15580">
            <v>0</v>
          </cell>
        </row>
        <row r="15581">
          <cell r="D15581" t="str">
            <v>Yelm0</v>
          </cell>
          <cell r="E15581">
            <v>0</v>
          </cell>
        </row>
        <row r="15582">
          <cell r="D15582" t="str">
            <v>Yelm0</v>
          </cell>
          <cell r="E15582">
            <v>0</v>
          </cell>
        </row>
        <row r="15583">
          <cell r="D15583" t="str">
            <v>Yelm0</v>
          </cell>
          <cell r="E15583">
            <v>0</v>
          </cell>
        </row>
        <row r="15584">
          <cell r="D15584" t="str">
            <v>Yelm0</v>
          </cell>
          <cell r="E15584">
            <v>0</v>
          </cell>
        </row>
        <row r="15585">
          <cell r="D15585" t="str">
            <v>Yelm0</v>
          </cell>
          <cell r="E15585">
            <v>0</v>
          </cell>
        </row>
        <row r="15586">
          <cell r="D15586" t="str">
            <v>Yelm0</v>
          </cell>
          <cell r="E15586">
            <v>0</v>
          </cell>
        </row>
        <row r="15587">
          <cell r="D15587" t="str">
            <v>Yelm0</v>
          </cell>
          <cell r="E15587">
            <v>0</v>
          </cell>
        </row>
        <row r="15588">
          <cell r="D15588" t="str">
            <v>Yelm0</v>
          </cell>
          <cell r="E15588">
            <v>0</v>
          </cell>
        </row>
        <row r="15589">
          <cell r="D15589" t="str">
            <v>Yelm0</v>
          </cell>
          <cell r="E15589">
            <v>0</v>
          </cell>
        </row>
        <row r="15590">
          <cell r="D15590" t="str">
            <v>Yelm0</v>
          </cell>
          <cell r="E15590">
            <v>0</v>
          </cell>
        </row>
        <row r="15591">
          <cell r="D15591" t="str">
            <v>Yelm0</v>
          </cell>
          <cell r="E15591">
            <v>0</v>
          </cell>
        </row>
        <row r="15592">
          <cell r="D15592" t="str">
            <v>Yelm0</v>
          </cell>
          <cell r="E15592">
            <v>0</v>
          </cell>
        </row>
        <row r="15593">
          <cell r="D15593" t="str">
            <v>Yelm0</v>
          </cell>
          <cell r="E15593">
            <v>0</v>
          </cell>
        </row>
        <row r="15594">
          <cell r="D15594" t="str">
            <v>Yelm0</v>
          </cell>
          <cell r="E15594">
            <v>0</v>
          </cell>
        </row>
        <row r="15595">
          <cell r="D15595" t="str">
            <v>Yelm0</v>
          </cell>
          <cell r="E15595">
            <v>0</v>
          </cell>
        </row>
        <row r="15596">
          <cell r="D15596" t="str">
            <v>Yelm0</v>
          </cell>
          <cell r="E15596">
            <v>0</v>
          </cell>
        </row>
        <row r="15597">
          <cell r="D15597" t="str">
            <v>Yelm0</v>
          </cell>
          <cell r="E15597">
            <v>0</v>
          </cell>
        </row>
        <row r="15598">
          <cell r="D15598" t="str">
            <v>Yelm0</v>
          </cell>
          <cell r="E15598">
            <v>0</v>
          </cell>
        </row>
        <row r="15599">
          <cell r="D15599" t="str">
            <v>Yelm0</v>
          </cell>
          <cell r="E15599">
            <v>0</v>
          </cell>
        </row>
        <row r="15600">
          <cell r="D15600" t="str">
            <v>Yelm0</v>
          </cell>
          <cell r="E15600">
            <v>0</v>
          </cell>
        </row>
        <row r="15601">
          <cell r="D15601" t="str">
            <v>Yelm0</v>
          </cell>
          <cell r="E15601">
            <v>0</v>
          </cell>
        </row>
        <row r="15602">
          <cell r="D15602" t="str">
            <v>Yelm0</v>
          </cell>
          <cell r="E15602">
            <v>0</v>
          </cell>
        </row>
        <row r="15603">
          <cell r="D15603" t="str">
            <v>Yelm0</v>
          </cell>
          <cell r="E15603">
            <v>0</v>
          </cell>
        </row>
        <row r="15604">
          <cell r="D15604" t="str">
            <v>Yelm0</v>
          </cell>
          <cell r="E15604">
            <v>0</v>
          </cell>
        </row>
        <row r="15605">
          <cell r="D15605" t="str">
            <v>Yelm0</v>
          </cell>
          <cell r="E15605">
            <v>0</v>
          </cell>
        </row>
        <row r="15606">
          <cell r="D15606" t="str">
            <v>Yelm0</v>
          </cell>
          <cell r="E15606">
            <v>0</v>
          </cell>
        </row>
        <row r="15607">
          <cell r="D15607" t="str">
            <v>Yelm0</v>
          </cell>
          <cell r="E15607">
            <v>0</v>
          </cell>
        </row>
        <row r="15608">
          <cell r="D15608" t="str">
            <v>Yelm0</v>
          </cell>
          <cell r="E15608">
            <v>0</v>
          </cell>
        </row>
        <row r="15609">
          <cell r="D15609" t="str">
            <v>Yelm0</v>
          </cell>
          <cell r="E15609">
            <v>0</v>
          </cell>
        </row>
        <row r="15610">
          <cell r="D15610" t="str">
            <v>Yelm0</v>
          </cell>
          <cell r="E15610">
            <v>0</v>
          </cell>
        </row>
        <row r="15611">
          <cell r="D15611" t="str">
            <v>Yelm0</v>
          </cell>
          <cell r="E15611">
            <v>0</v>
          </cell>
        </row>
        <row r="15612">
          <cell r="D15612" t="str">
            <v>Yelm0</v>
          </cell>
          <cell r="E15612">
            <v>0</v>
          </cell>
        </row>
        <row r="15613">
          <cell r="D15613" t="str">
            <v>Yelm0</v>
          </cell>
          <cell r="E15613">
            <v>0</v>
          </cell>
        </row>
        <row r="15614">
          <cell r="D15614" t="str">
            <v>Yelm0</v>
          </cell>
          <cell r="E15614">
            <v>0</v>
          </cell>
        </row>
        <row r="15615">
          <cell r="D15615" t="str">
            <v>Yelm0</v>
          </cell>
          <cell r="E15615">
            <v>0</v>
          </cell>
        </row>
        <row r="15616">
          <cell r="D15616" t="str">
            <v>Yelm0</v>
          </cell>
          <cell r="E15616">
            <v>0</v>
          </cell>
        </row>
        <row r="15617">
          <cell r="D15617" t="str">
            <v>Yelm0</v>
          </cell>
          <cell r="E15617">
            <v>0</v>
          </cell>
        </row>
        <row r="15618">
          <cell r="D15618" t="str">
            <v>Yelm0</v>
          </cell>
          <cell r="E15618">
            <v>0</v>
          </cell>
        </row>
        <row r="15619">
          <cell r="D15619" t="str">
            <v>Yelm0</v>
          </cell>
          <cell r="E15619">
            <v>0</v>
          </cell>
        </row>
        <row r="15620">
          <cell r="D15620" t="str">
            <v>Yelm0</v>
          </cell>
          <cell r="E15620">
            <v>0</v>
          </cell>
        </row>
        <row r="15621">
          <cell r="D15621" t="str">
            <v>Yelm0</v>
          </cell>
          <cell r="E15621">
            <v>0</v>
          </cell>
        </row>
        <row r="15622">
          <cell r="D15622" t="str">
            <v>Yelm0</v>
          </cell>
          <cell r="E15622">
            <v>0</v>
          </cell>
        </row>
        <row r="15623">
          <cell r="D15623" t="str">
            <v>Yelm0</v>
          </cell>
          <cell r="E15623">
            <v>0</v>
          </cell>
        </row>
        <row r="15624">
          <cell r="D15624" t="str">
            <v>Yelm0</v>
          </cell>
          <cell r="E15624">
            <v>0</v>
          </cell>
        </row>
        <row r="15625">
          <cell r="D15625" t="str">
            <v>Yelm0</v>
          </cell>
          <cell r="E15625">
            <v>0</v>
          </cell>
        </row>
        <row r="15626">
          <cell r="D15626" t="str">
            <v>Yelm0</v>
          </cell>
          <cell r="E15626">
            <v>0</v>
          </cell>
        </row>
        <row r="15627">
          <cell r="D15627" t="str">
            <v>Yelm0</v>
          </cell>
          <cell r="E15627">
            <v>0</v>
          </cell>
        </row>
        <row r="15628">
          <cell r="D15628" t="str">
            <v>Yelm0</v>
          </cell>
          <cell r="E15628">
            <v>0</v>
          </cell>
        </row>
        <row r="15629">
          <cell r="D15629" t="str">
            <v>Yelm0</v>
          </cell>
          <cell r="E15629">
            <v>0</v>
          </cell>
        </row>
        <row r="15630">
          <cell r="D15630" t="str">
            <v>Yelm0</v>
          </cell>
          <cell r="E15630">
            <v>0</v>
          </cell>
        </row>
        <row r="15631">
          <cell r="D15631" t="str">
            <v>Yelm0</v>
          </cell>
          <cell r="E15631">
            <v>0</v>
          </cell>
        </row>
        <row r="15632">
          <cell r="D15632" t="str">
            <v>Yelm0</v>
          </cell>
          <cell r="E15632">
            <v>0</v>
          </cell>
        </row>
        <row r="15633">
          <cell r="D15633" t="str">
            <v>Yelm0</v>
          </cell>
          <cell r="E15633">
            <v>0</v>
          </cell>
        </row>
        <row r="15634">
          <cell r="D15634" t="str">
            <v>Yelm0</v>
          </cell>
          <cell r="E15634">
            <v>0</v>
          </cell>
        </row>
        <row r="15635">
          <cell r="D15635" t="str">
            <v>Yelm0</v>
          </cell>
          <cell r="E15635">
            <v>0</v>
          </cell>
        </row>
        <row r="15636">
          <cell r="D15636" t="str">
            <v>Yelm0</v>
          </cell>
          <cell r="E15636">
            <v>0</v>
          </cell>
        </row>
        <row r="15637">
          <cell r="D15637" t="str">
            <v>Yelm0</v>
          </cell>
          <cell r="E15637">
            <v>0</v>
          </cell>
        </row>
        <row r="15638">
          <cell r="D15638" t="str">
            <v>Yelm0</v>
          </cell>
          <cell r="E15638">
            <v>0</v>
          </cell>
        </row>
        <row r="15639">
          <cell r="D15639" t="str">
            <v>Yelm0</v>
          </cell>
          <cell r="E15639">
            <v>0</v>
          </cell>
        </row>
        <row r="15640">
          <cell r="D15640" t="str">
            <v>Yelm0</v>
          </cell>
          <cell r="E15640">
            <v>0</v>
          </cell>
        </row>
        <row r="15641">
          <cell r="D15641" t="str">
            <v>Yelm0</v>
          </cell>
          <cell r="E15641">
            <v>0</v>
          </cell>
        </row>
        <row r="15642">
          <cell r="D15642" t="str">
            <v>Yelm0</v>
          </cell>
          <cell r="E15642">
            <v>0</v>
          </cell>
        </row>
        <row r="15643">
          <cell r="D15643" t="str">
            <v>Yelm0</v>
          </cell>
          <cell r="E15643">
            <v>0</v>
          </cell>
        </row>
        <row r="15644">
          <cell r="D15644" t="str">
            <v>Yelm0</v>
          </cell>
          <cell r="E15644">
            <v>0</v>
          </cell>
        </row>
        <row r="15645">
          <cell r="D15645" t="str">
            <v>Yelm0</v>
          </cell>
          <cell r="E15645">
            <v>0</v>
          </cell>
        </row>
        <row r="15646">
          <cell r="D15646" t="str">
            <v>Yelm0</v>
          </cell>
          <cell r="E15646">
            <v>0</v>
          </cell>
        </row>
        <row r="15647">
          <cell r="D15647" t="str">
            <v>Yelm0</v>
          </cell>
          <cell r="E15647">
            <v>0</v>
          </cell>
        </row>
        <row r="15648">
          <cell r="D15648" t="str">
            <v>Yelm0</v>
          </cell>
          <cell r="E15648">
            <v>0</v>
          </cell>
        </row>
        <row r="15649">
          <cell r="D15649" t="str">
            <v>Yelm0</v>
          </cell>
          <cell r="E15649">
            <v>0</v>
          </cell>
        </row>
        <row r="15650">
          <cell r="D15650" t="str">
            <v>Yelm0</v>
          </cell>
          <cell r="E15650">
            <v>0</v>
          </cell>
        </row>
        <row r="15651">
          <cell r="D15651" t="str">
            <v>Yelm0</v>
          </cell>
          <cell r="E15651">
            <v>0</v>
          </cell>
        </row>
        <row r="15652">
          <cell r="D15652" t="str">
            <v>Yelm0</v>
          </cell>
          <cell r="E15652">
            <v>0</v>
          </cell>
        </row>
        <row r="15653">
          <cell r="D15653" t="str">
            <v>Yelm0</v>
          </cell>
          <cell r="E15653">
            <v>0</v>
          </cell>
        </row>
        <row r="15654">
          <cell r="D15654" t="str">
            <v>Yelm0</v>
          </cell>
          <cell r="E15654">
            <v>0</v>
          </cell>
        </row>
        <row r="15655">
          <cell r="D15655" t="str">
            <v>Yelm0</v>
          </cell>
          <cell r="E15655">
            <v>0</v>
          </cell>
        </row>
        <row r="15656">
          <cell r="D15656" t="str">
            <v>Yelm0</v>
          </cell>
          <cell r="E15656">
            <v>0</v>
          </cell>
        </row>
        <row r="15657">
          <cell r="D15657" t="str">
            <v>Yelm0</v>
          </cell>
          <cell r="E15657">
            <v>0</v>
          </cell>
        </row>
        <row r="15658">
          <cell r="D15658" t="str">
            <v>Yelm0</v>
          </cell>
          <cell r="E15658">
            <v>0</v>
          </cell>
        </row>
        <row r="15659">
          <cell r="D15659" t="str">
            <v>Yelm0</v>
          </cell>
          <cell r="E15659">
            <v>0</v>
          </cell>
        </row>
        <row r="15660">
          <cell r="D15660" t="str">
            <v>Yelm0</v>
          </cell>
          <cell r="E15660">
            <v>0</v>
          </cell>
        </row>
        <row r="15661">
          <cell r="D15661" t="str">
            <v>Yelm0</v>
          </cell>
          <cell r="E15661">
            <v>0</v>
          </cell>
        </row>
        <row r="15662">
          <cell r="D15662" t="str">
            <v>Yelm0</v>
          </cell>
          <cell r="E15662">
            <v>0</v>
          </cell>
        </row>
        <row r="15663">
          <cell r="D15663" t="str">
            <v>Yelm0</v>
          </cell>
          <cell r="E15663">
            <v>0</v>
          </cell>
        </row>
        <row r="15664">
          <cell r="D15664" t="str">
            <v>Yelm0</v>
          </cell>
          <cell r="E15664">
            <v>0</v>
          </cell>
        </row>
        <row r="15665">
          <cell r="D15665" t="str">
            <v>Yelm0</v>
          </cell>
          <cell r="E15665">
            <v>0</v>
          </cell>
        </row>
        <row r="15666">
          <cell r="D15666" t="str">
            <v>Yelm0</v>
          </cell>
          <cell r="E15666">
            <v>0</v>
          </cell>
        </row>
        <row r="15667">
          <cell r="D15667" t="str">
            <v>Yelm0</v>
          </cell>
          <cell r="E15667">
            <v>0</v>
          </cell>
        </row>
        <row r="15668">
          <cell r="D15668" t="str">
            <v>Yelm0</v>
          </cell>
          <cell r="E15668">
            <v>0</v>
          </cell>
        </row>
        <row r="15669">
          <cell r="D15669" t="str">
            <v>Yelm0</v>
          </cell>
          <cell r="E15669">
            <v>0</v>
          </cell>
        </row>
        <row r="15670">
          <cell r="D15670" t="str">
            <v>Yelm0</v>
          </cell>
          <cell r="E15670">
            <v>0</v>
          </cell>
        </row>
        <row r="15671">
          <cell r="D15671" t="str">
            <v>Yelm0</v>
          </cell>
          <cell r="E15671">
            <v>0</v>
          </cell>
        </row>
        <row r="15672">
          <cell r="D15672" t="str">
            <v>Yelm0</v>
          </cell>
          <cell r="E15672">
            <v>0</v>
          </cell>
        </row>
        <row r="15673">
          <cell r="D15673" t="str">
            <v>Yelm0</v>
          </cell>
          <cell r="E15673">
            <v>0</v>
          </cell>
        </row>
        <row r="15674">
          <cell r="D15674" t="str">
            <v>Yelm0</v>
          </cell>
          <cell r="E15674">
            <v>0</v>
          </cell>
        </row>
        <row r="15675">
          <cell r="D15675" t="str">
            <v>Yelm0</v>
          </cell>
          <cell r="E15675">
            <v>0</v>
          </cell>
        </row>
        <row r="15676">
          <cell r="D15676" t="str">
            <v>Yelm0</v>
          </cell>
          <cell r="E15676">
            <v>0</v>
          </cell>
        </row>
        <row r="15677">
          <cell r="D15677" t="str">
            <v>Yelm0</v>
          </cell>
          <cell r="E15677">
            <v>0</v>
          </cell>
        </row>
        <row r="15678">
          <cell r="D15678" t="str">
            <v>Yelm0</v>
          </cell>
          <cell r="E15678">
            <v>0</v>
          </cell>
        </row>
        <row r="15679">
          <cell r="D15679" t="str">
            <v>Yelm0</v>
          </cell>
          <cell r="E15679">
            <v>0</v>
          </cell>
        </row>
        <row r="15680">
          <cell r="D15680" t="str">
            <v>Yelm0</v>
          </cell>
          <cell r="E15680">
            <v>0</v>
          </cell>
        </row>
        <row r="15681">
          <cell r="D15681" t="str">
            <v>Yelm0</v>
          </cell>
          <cell r="E15681">
            <v>0</v>
          </cell>
        </row>
        <row r="15682">
          <cell r="D15682" t="str">
            <v>Yelm0</v>
          </cell>
          <cell r="E15682">
            <v>0</v>
          </cell>
        </row>
        <row r="15683">
          <cell r="D15683" t="str">
            <v>Yelm0</v>
          </cell>
          <cell r="E15683">
            <v>0</v>
          </cell>
        </row>
        <row r="15684">
          <cell r="D15684" t="str">
            <v>Yelm0</v>
          </cell>
          <cell r="E15684">
            <v>0</v>
          </cell>
        </row>
        <row r="15685">
          <cell r="D15685" t="str">
            <v>Yelm0</v>
          </cell>
          <cell r="E15685">
            <v>0</v>
          </cell>
        </row>
        <row r="15686">
          <cell r="D15686" t="str">
            <v>Yelm0</v>
          </cell>
          <cell r="E15686">
            <v>0</v>
          </cell>
        </row>
        <row r="15687">
          <cell r="D15687" t="str">
            <v>Yelm0</v>
          </cell>
          <cell r="E15687">
            <v>0</v>
          </cell>
        </row>
        <row r="15688">
          <cell r="D15688" t="str">
            <v>Yelm0</v>
          </cell>
          <cell r="E15688">
            <v>0</v>
          </cell>
        </row>
        <row r="15689">
          <cell r="D15689" t="str">
            <v>Yelm0</v>
          </cell>
          <cell r="E15689">
            <v>0</v>
          </cell>
        </row>
        <row r="15690">
          <cell r="D15690" t="str">
            <v>Yelm0</v>
          </cell>
          <cell r="E15690">
            <v>0</v>
          </cell>
        </row>
        <row r="15691">
          <cell r="D15691" t="str">
            <v>Yelm0</v>
          </cell>
          <cell r="E15691">
            <v>0</v>
          </cell>
        </row>
        <row r="15692">
          <cell r="D15692" t="str">
            <v>Yelm0</v>
          </cell>
          <cell r="E15692">
            <v>0</v>
          </cell>
        </row>
        <row r="15693">
          <cell r="D15693" t="str">
            <v>Yelm0</v>
          </cell>
          <cell r="E15693">
            <v>0</v>
          </cell>
        </row>
        <row r="15694">
          <cell r="D15694" t="str">
            <v>Yelm0</v>
          </cell>
          <cell r="E15694">
            <v>0</v>
          </cell>
        </row>
        <row r="15695">
          <cell r="D15695" t="str">
            <v>Yelm0</v>
          </cell>
          <cell r="E15695">
            <v>0</v>
          </cell>
        </row>
        <row r="15696">
          <cell r="D15696" t="str">
            <v>Yelm0</v>
          </cell>
          <cell r="E15696">
            <v>0</v>
          </cell>
        </row>
        <row r="15697">
          <cell r="D15697" t="str">
            <v>Yelm0</v>
          </cell>
          <cell r="E15697">
            <v>0</v>
          </cell>
        </row>
        <row r="15698">
          <cell r="D15698" t="str">
            <v>Yelm0</v>
          </cell>
          <cell r="E15698">
            <v>0</v>
          </cell>
        </row>
        <row r="15699">
          <cell r="D15699" t="str">
            <v>Yelm0</v>
          </cell>
          <cell r="E15699">
            <v>0</v>
          </cell>
        </row>
        <row r="15700">
          <cell r="D15700" t="str">
            <v>Yelm0</v>
          </cell>
          <cell r="E15700">
            <v>0</v>
          </cell>
        </row>
        <row r="15701">
          <cell r="D15701" t="str">
            <v>Yelm0</v>
          </cell>
          <cell r="E15701">
            <v>0</v>
          </cell>
        </row>
        <row r="15702">
          <cell r="D15702" t="str">
            <v>Yelm0</v>
          </cell>
          <cell r="E15702">
            <v>0</v>
          </cell>
        </row>
        <row r="15703">
          <cell r="D15703" t="str">
            <v>Yelm0</v>
          </cell>
          <cell r="E15703">
            <v>0</v>
          </cell>
        </row>
        <row r="15704">
          <cell r="D15704" t="str">
            <v>Yelm0</v>
          </cell>
          <cell r="E15704">
            <v>0</v>
          </cell>
        </row>
        <row r="15705">
          <cell r="D15705" t="str">
            <v>Yelm0</v>
          </cell>
          <cell r="E15705">
            <v>0</v>
          </cell>
        </row>
        <row r="15706">
          <cell r="D15706" t="str">
            <v>Yelm0</v>
          </cell>
          <cell r="E15706">
            <v>0</v>
          </cell>
        </row>
        <row r="15707">
          <cell r="D15707" t="str">
            <v>Yelm0</v>
          </cell>
          <cell r="E15707">
            <v>0</v>
          </cell>
        </row>
        <row r="15708">
          <cell r="D15708" t="str">
            <v>Yelm0</v>
          </cell>
          <cell r="E15708">
            <v>0</v>
          </cell>
        </row>
        <row r="15709">
          <cell r="D15709" t="str">
            <v>Yelm0</v>
          </cell>
          <cell r="E15709">
            <v>0</v>
          </cell>
        </row>
        <row r="15710">
          <cell r="D15710" t="str">
            <v>Yelm0</v>
          </cell>
          <cell r="E15710">
            <v>0</v>
          </cell>
        </row>
        <row r="15711">
          <cell r="D15711" t="str">
            <v>Yelm0</v>
          </cell>
          <cell r="E15711">
            <v>0</v>
          </cell>
        </row>
        <row r="15712">
          <cell r="D15712" t="str">
            <v>Yelm0</v>
          </cell>
          <cell r="E15712">
            <v>0</v>
          </cell>
        </row>
        <row r="15713">
          <cell r="D15713" t="str">
            <v>Yelm0</v>
          </cell>
          <cell r="E15713">
            <v>0</v>
          </cell>
        </row>
        <row r="15714">
          <cell r="D15714" t="str">
            <v>Yelm0</v>
          </cell>
          <cell r="E15714">
            <v>0</v>
          </cell>
        </row>
        <row r="15715">
          <cell r="D15715" t="str">
            <v>Yelm0</v>
          </cell>
          <cell r="E15715">
            <v>0</v>
          </cell>
        </row>
        <row r="15716">
          <cell r="D15716" t="str">
            <v>Yelm0</v>
          </cell>
          <cell r="E15716">
            <v>0</v>
          </cell>
        </row>
        <row r="15717">
          <cell r="D15717" t="str">
            <v>Yelm0</v>
          </cell>
          <cell r="E15717">
            <v>0</v>
          </cell>
        </row>
        <row r="15718">
          <cell r="D15718" t="str">
            <v>Yelm0</v>
          </cell>
          <cell r="E15718">
            <v>0</v>
          </cell>
        </row>
        <row r="15719">
          <cell r="D15719" t="str">
            <v>Yelm0</v>
          </cell>
          <cell r="E15719">
            <v>0</v>
          </cell>
        </row>
        <row r="15720">
          <cell r="D15720" t="str">
            <v>Yelm0</v>
          </cell>
          <cell r="E15720">
            <v>0</v>
          </cell>
        </row>
        <row r="15721">
          <cell r="D15721" t="str">
            <v>Yelm0</v>
          </cell>
          <cell r="E15721">
            <v>0</v>
          </cell>
        </row>
        <row r="15722">
          <cell r="D15722" t="str">
            <v>Yelm0</v>
          </cell>
          <cell r="E15722">
            <v>0</v>
          </cell>
        </row>
        <row r="15723">
          <cell r="D15723" t="str">
            <v>Yelm0</v>
          </cell>
          <cell r="E15723">
            <v>0</v>
          </cell>
        </row>
        <row r="15724">
          <cell r="D15724" t="str">
            <v>Yelm0</v>
          </cell>
          <cell r="E15724">
            <v>0</v>
          </cell>
        </row>
        <row r="15725">
          <cell r="D15725" t="str">
            <v>Yelm0</v>
          </cell>
          <cell r="E15725">
            <v>0</v>
          </cell>
        </row>
        <row r="15726">
          <cell r="D15726" t="str">
            <v>Yelm0</v>
          </cell>
          <cell r="E15726">
            <v>0</v>
          </cell>
        </row>
        <row r="15727">
          <cell r="D15727" t="str">
            <v>Yelm0</v>
          </cell>
          <cell r="E15727">
            <v>0</v>
          </cell>
        </row>
        <row r="15728">
          <cell r="D15728" t="str">
            <v>Yelm0</v>
          </cell>
          <cell r="E15728">
            <v>0</v>
          </cell>
        </row>
        <row r="15729">
          <cell r="D15729" t="str">
            <v>Yelm0</v>
          </cell>
          <cell r="E15729">
            <v>0</v>
          </cell>
        </row>
        <row r="15730">
          <cell r="D15730" t="str">
            <v>Yelm0</v>
          </cell>
          <cell r="E15730">
            <v>0</v>
          </cell>
        </row>
        <row r="15731">
          <cell r="D15731" t="str">
            <v>Yelm0</v>
          </cell>
          <cell r="E15731">
            <v>0</v>
          </cell>
        </row>
        <row r="15732">
          <cell r="D15732" t="str">
            <v>Yelm0</v>
          </cell>
          <cell r="E15732">
            <v>0</v>
          </cell>
        </row>
        <row r="15733">
          <cell r="D15733" t="str">
            <v>Yelm0</v>
          </cell>
          <cell r="E15733">
            <v>0</v>
          </cell>
        </row>
        <row r="15734">
          <cell r="D15734" t="str">
            <v>Yelm0</v>
          </cell>
          <cell r="E15734">
            <v>0</v>
          </cell>
        </row>
        <row r="15735">
          <cell r="D15735" t="str">
            <v>Yelm0</v>
          </cell>
          <cell r="E15735">
            <v>0</v>
          </cell>
        </row>
        <row r="15736">
          <cell r="D15736" t="str">
            <v>Yelm0</v>
          </cell>
          <cell r="E15736">
            <v>0</v>
          </cell>
        </row>
        <row r="15737">
          <cell r="D15737" t="str">
            <v>Yelm0</v>
          </cell>
          <cell r="E15737">
            <v>0</v>
          </cell>
        </row>
        <row r="15738">
          <cell r="D15738" t="str">
            <v>Yelm0</v>
          </cell>
          <cell r="E15738">
            <v>0</v>
          </cell>
        </row>
        <row r="15739">
          <cell r="D15739" t="str">
            <v>Yelm0</v>
          </cell>
          <cell r="E15739">
            <v>0</v>
          </cell>
        </row>
        <row r="15740">
          <cell r="D15740" t="str">
            <v>Yelm0</v>
          </cell>
          <cell r="E15740">
            <v>0</v>
          </cell>
        </row>
        <row r="15741">
          <cell r="D15741" t="str">
            <v>Yelm0</v>
          </cell>
          <cell r="E15741">
            <v>0</v>
          </cell>
        </row>
        <row r="15742">
          <cell r="D15742" t="str">
            <v>Yelm0</v>
          </cell>
          <cell r="E15742">
            <v>0</v>
          </cell>
        </row>
        <row r="15743">
          <cell r="D15743" t="str">
            <v>Yelm0</v>
          </cell>
          <cell r="E15743">
            <v>0</v>
          </cell>
        </row>
        <row r="15744">
          <cell r="D15744" t="str">
            <v>Yelm0</v>
          </cell>
          <cell r="E15744">
            <v>0</v>
          </cell>
        </row>
        <row r="15745">
          <cell r="D15745" t="str">
            <v>Yelm0</v>
          </cell>
          <cell r="E15745">
            <v>0</v>
          </cell>
        </row>
        <row r="15746">
          <cell r="D15746" t="str">
            <v>Yelm0</v>
          </cell>
          <cell r="E15746">
            <v>0</v>
          </cell>
        </row>
        <row r="15747">
          <cell r="D15747" t="str">
            <v>Yelm0</v>
          </cell>
          <cell r="E15747">
            <v>0</v>
          </cell>
        </row>
        <row r="15748">
          <cell r="D15748" t="str">
            <v>Yelm0</v>
          </cell>
          <cell r="E15748">
            <v>0</v>
          </cell>
        </row>
        <row r="15749">
          <cell r="D15749" t="str">
            <v>Yelm0</v>
          </cell>
          <cell r="E15749">
            <v>0</v>
          </cell>
        </row>
        <row r="15750">
          <cell r="D15750" t="str">
            <v>Yelm0</v>
          </cell>
          <cell r="E15750">
            <v>0</v>
          </cell>
        </row>
        <row r="15751">
          <cell r="D15751" t="str">
            <v>Yelm0</v>
          </cell>
          <cell r="E15751">
            <v>0</v>
          </cell>
        </row>
        <row r="15752">
          <cell r="D15752" t="str">
            <v>Yelm0</v>
          </cell>
          <cell r="E15752">
            <v>0</v>
          </cell>
        </row>
        <row r="15753">
          <cell r="D15753" t="str">
            <v>Yelm0</v>
          </cell>
          <cell r="E15753">
            <v>0</v>
          </cell>
        </row>
        <row r="15754">
          <cell r="D15754" t="str">
            <v>Yelm0</v>
          </cell>
          <cell r="E15754">
            <v>0</v>
          </cell>
        </row>
        <row r="15755">
          <cell r="D15755" t="str">
            <v>Yelm0</v>
          </cell>
          <cell r="E15755">
            <v>0</v>
          </cell>
        </row>
        <row r="15756">
          <cell r="D15756" t="str">
            <v>Yelm0</v>
          </cell>
          <cell r="E15756">
            <v>0</v>
          </cell>
        </row>
        <row r="15757">
          <cell r="D15757" t="str">
            <v>Yelm0</v>
          </cell>
          <cell r="E15757">
            <v>0</v>
          </cell>
        </row>
        <row r="15758">
          <cell r="D15758" t="str">
            <v>Yelm0</v>
          </cell>
          <cell r="E15758">
            <v>0</v>
          </cell>
        </row>
        <row r="15759">
          <cell r="D15759" t="str">
            <v>Yelm0</v>
          </cell>
          <cell r="E15759">
            <v>0</v>
          </cell>
        </row>
        <row r="15760">
          <cell r="D15760" t="str">
            <v>Yelm0</v>
          </cell>
          <cell r="E15760">
            <v>0</v>
          </cell>
        </row>
        <row r="15761">
          <cell r="D15761" t="str">
            <v>Yelm0</v>
          </cell>
          <cell r="E15761">
            <v>0</v>
          </cell>
        </row>
        <row r="15762">
          <cell r="D15762" t="str">
            <v>Yelm0</v>
          </cell>
          <cell r="E15762">
            <v>0</v>
          </cell>
        </row>
        <row r="15763">
          <cell r="D15763" t="str">
            <v>Yelm0</v>
          </cell>
          <cell r="E15763">
            <v>0</v>
          </cell>
        </row>
        <row r="15764">
          <cell r="D15764" t="str">
            <v>Yelm0</v>
          </cell>
          <cell r="E15764">
            <v>0</v>
          </cell>
        </row>
        <row r="15765">
          <cell r="D15765" t="str">
            <v>Yelm0</v>
          </cell>
          <cell r="E15765">
            <v>0</v>
          </cell>
        </row>
        <row r="15766">
          <cell r="D15766" t="str">
            <v>Yelm0</v>
          </cell>
          <cell r="E15766">
            <v>0</v>
          </cell>
        </row>
        <row r="15767">
          <cell r="D15767" t="str">
            <v>Yelm0</v>
          </cell>
          <cell r="E15767">
            <v>0</v>
          </cell>
        </row>
        <row r="15768">
          <cell r="D15768" t="str">
            <v>Yelm0</v>
          </cell>
          <cell r="E15768">
            <v>0</v>
          </cell>
        </row>
        <row r="15769">
          <cell r="D15769" t="str">
            <v>Yelm0</v>
          </cell>
          <cell r="E15769">
            <v>0</v>
          </cell>
        </row>
        <row r="15770">
          <cell r="D15770" t="str">
            <v>Yelm0</v>
          </cell>
          <cell r="E15770">
            <v>0</v>
          </cell>
        </row>
        <row r="15771">
          <cell r="D15771" t="str">
            <v>Yelm0</v>
          </cell>
          <cell r="E15771">
            <v>0</v>
          </cell>
        </row>
        <row r="15772">
          <cell r="D15772" t="str">
            <v>Yelm0</v>
          </cell>
          <cell r="E15772">
            <v>0</v>
          </cell>
        </row>
        <row r="15773">
          <cell r="D15773" t="str">
            <v>Yelm0</v>
          </cell>
          <cell r="E15773">
            <v>0</v>
          </cell>
        </row>
        <row r="15774">
          <cell r="D15774" t="str">
            <v>Yelm0</v>
          </cell>
          <cell r="E15774">
            <v>0</v>
          </cell>
        </row>
        <row r="15775">
          <cell r="D15775" t="str">
            <v>Yelm0</v>
          </cell>
          <cell r="E15775">
            <v>0</v>
          </cell>
        </row>
        <row r="15776">
          <cell r="D15776" t="str">
            <v>Yelm0</v>
          </cell>
          <cell r="E15776">
            <v>0</v>
          </cell>
        </row>
        <row r="15777">
          <cell r="D15777" t="str">
            <v>Yelm0</v>
          </cell>
          <cell r="E15777">
            <v>0</v>
          </cell>
        </row>
        <row r="15778">
          <cell r="D15778" t="str">
            <v>Yelm0</v>
          </cell>
          <cell r="E15778">
            <v>0</v>
          </cell>
        </row>
        <row r="15779">
          <cell r="D15779" t="str">
            <v>Yelm0</v>
          </cell>
          <cell r="E15779">
            <v>0</v>
          </cell>
        </row>
        <row r="15780">
          <cell r="D15780" t="str">
            <v>Yelm0</v>
          </cell>
          <cell r="E15780">
            <v>0</v>
          </cell>
        </row>
        <row r="15781">
          <cell r="D15781" t="str">
            <v>Yelm0</v>
          </cell>
          <cell r="E15781">
            <v>0</v>
          </cell>
        </row>
        <row r="15782">
          <cell r="D15782" t="str">
            <v>Yelm0</v>
          </cell>
          <cell r="E15782">
            <v>0</v>
          </cell>
        </row>
        <row r="15783">
          <cell r="D15783" t="str">
            <v>Yelm0</v>
          </cell>
          <cell r="E15783">
            <v>0</v>
          </cell>
        </row>
        <row r="15784">
          <cell r="D15784" t="str">
            <v>Yelm0</v>
          </cell>
          <cell r="E15784">
            <v>0</v>
          </cell>
        </row>
        <row r="15785">
          <cell r="D15785" t="str">
            <v>Yelm0</v>
          </cell>
          <cell r="E15785">
            <v>0</v>
          </cell>
        </row>
        <row r="15786">
          <cell r="D15786" t="str">
            <v>Yelm0</v>
          </cell>
          <cell r="E15786">
            <v>0</v>
          </cell>
        </row>
        <row r="15787">
          <cell r="D15787" t="str">
            <v>Yelm0</v>
          </cell>
          <cell r="E15787">
            <v>0</v>
          </cell>
        </row>
        <row r="15788">
          <cell r="D15788" t="str">
            <v>Yelm0</v>
          </cell>
          <cell r="E15788">
            <v>0</v>
          </cell>
        </row>
        <row r="15789">
          <cell r="D15789" t="str">
            <v>Yelm0</v>
          </cell>
          <cell r="E15789">
            <v>0</v>
          </cell>
        </row>
        <row r="15790">
          <cell r="D15790" t="str">
            <v>Yelm0</v>
          </cell>
          <cell r="E15790">
            <v>0</v>
          </cell>
        </row>
        <row r="15791">
          <cell r="D15791" t="str">
            <v>Yelm0</v>
          </cell>
          <cell r="E15791">
            <v>0</v>
          </cell>
        </row>
        <row r="15792">
          <cell r="D15792" t="str">
            <v>Yelm0</v>
          </cell>
          <cell r="E15792">
            <v>0</v>
          </cell>
        </row>
        <row r="15793">
          <cell r="D15793" t="str">
            <v>Yelm0</v>
          </cell>
          <cell r="E15793">
            <v>0</v>
          </cell>
        </row>
        <row r="15794">
          <cell r="D15794" t="str">
            <v>Yelm0</v>
          </cell>
          <cell r="E15794">
            <v>0</v>
          </cell>
        </row>
        <row r="15795">
          <cell r="D15795" t="str">
            <v>Yelm0</v>
          </cell>
          <cell r="E15795">
            <v>0</v>
          </cell>
        </row>
        <row r="15796">
          <cell r="D15796" t="str">
            <v>Yelm0</v>
          </cell>
          <cell r="E15796">
            <v>0</v>
          </cell>
        </row>
        <row r="15797">
          <cell r="D15797" t="str">
            <v>Yelm0</v>
          </cell>
          <cell r="E15797">
            <v>0</v>
          </cell>
        </row>
        <row r="15798">
          <cell r="D15798" t="str">
            <v>Yelm0</v>
          </cell>
          <cell r="E15798">
            <v>0</v>
          </cell>
        </row>
        <row r="15799">
          <cell r="D15799" t="str">
            <v>Yelm0</v>
          </cell>
          <cell r="E15799">
            <v>0</v>
          </cell>
        </row>
        <row r="15800">
          <cell r="D15800" t="str">
            <v>Yelm0</v>
          </cell>
          <cell r="E15800">
            <v>0</v>
          </cell>
        </row>
        <row r="15801">
          <cell r="D15801" t="str">
            <v>Yelm0</v>
          </cell>
          <cell r="E15801">
            <v>0</v>
          </cell>
        </row>
        <row r="15802">
          <cell r="D15802" t="str">
            <v>Yelm0</v>
          </cell>
          <cell r="E15802">
            <v>0</v>
          </cell>
        </row>
        <row r="15803">
          <cell r="D15803" t="str">
            <v>Yelm0</v>
          </cell>
          <cell r="E15803">
            <v>0</v>
          </cell>
        </row>
        <row r="15804">
          <cell r="D15804" t="str">
            <v>Yelm0</v>
          </cell>
          <cell r="E15804">
            <v>0</v>
          </cell>
        </row>
        <row r="15805">
          <cell r="D15805" t="str">
            <v>Yelm0</v>
          </cell>
          <cell r="E15805">
            <v>0</v>
          </cell>
        </row>
        <row r="15806">
          <cell r="D15806" t="str">
            <v>Yelm0</v>
          </cell>
          <cell r="E15806">
            <v>0</v>
          </cell>
        </row>
        <row r="15807">
          <cell r="D15807" t="str">
            <v>Yelm0</v>
          </cell>
          <cell r="E15807">
            <v>0</v>
          </cell>
        </row>
        <row r="15808">
          <cell r="D15808" t="str">
            <v>Yelm0</v>
          </cell>
          <cell r="E15808">
            <v>0</v>
          </cell>
        </row>
        <row r="15809">
          <cell r="D15809" t="str">
            <v>Yelm0</v>
          </cell>
          <cell r="E15809">
            <v>0</v>
          </cell>
        </row>
        <row r="15810">
          <cell r="D15810" t="str">
            <v>Yelm0</v>
          </cell>
          <cell r="E15810">
            <v>0</v>
          </cell>
        </row>
        <row r="15811">
          <cell r="D15811" t="str">
            <v>Yelm0</v>
          </cell>
          <cell r="E15811">
            <v>0</v>
          </cell>
        </row>
        <row r="15812">
          <cell r="D15812" t="str">
            <v>Yelm0</v>
          </cell>
          <cell r="E15812">
            <v>0</v>
          </cell>
        </row>
        <row r="15813">
          <cell r="D15813" t="str">
            <v>Yelm0</v>
          </cell>
          <cell r="E15813">
            <v>0</v>
          </cell>
        </row>
        <row r="15814">
          <cell r="D15814" t="str">
            <v>Yelm0</v>
          </cell>
          <cell r="E15814">
            <v>0</v>
          </cell>
        </row>
        <row r="15815">
          <cell r="D15815" t="str">
            <v>Yelm0</v>
          </cell>
          <cell r="E15815">
            <v>0</v>
          </cell>
        </row>
        <row r="15816">
          <cell r="D15816" t="str">
            <v>Yelm0</v>
          </cell>
          <cell r="E15816">
            <v>0</v>
          </cell>
        </row>
        <row r="15817">
          <cell r="D15817" t="str">
            <v>Yelm0</v>
          </cell>
          <cell r="E15817">
            <v>0</v>
          </cell>
        </row>
        <row r="15818">
          <cell r="D15818" t="str">
            <v>Yelm0</v>
          </cell>
          <cell r="E15818">
            <v>0</v>
          </cell>
        </row>
        <row r="15819">
          <cell r="D15819" t="str">
            <v>Yelm0</v>
          </cell>
          <cell r="E15819">
            <v>0</v>
          </cell>
        </row>
        <row r="15820">
          <cell r="D15820" t="str">
            <v>Yelm0</v>
          </cell>
          <cell r="E15820">
            <v>0</v>
          </cell>
        </row>
        <row r="15821">
          <cell r="D15821" t="str">
            <v>Yelm0</v>
          </cell>
          <cell r="E15821">
            <v>0</v>
          </cell>
        </row>
        <row r="15822">
          <cell r="D15822" t="str">
            <v>Yelm0</v>
          </cell>
          <cell r="E15822">
            <v>0</v>
          </cell>
        </row>
        <row r="15823">
          <cell r="D15823" t="str">
            <v>Yelm0</v>
          </cell>
          <cell r="E15823">
            <v>0</v>
          </cell>
        </row>
        <row r="15824">
          <cell r="D15824" t="str">
            <v>Yelm0</v>
          </cell>
          <cell r="E15824">
            <v>0</v>
          </cell>
        </row>
        <row r="15825">
          <cell r="D15825" t="str">
            <v>Yelm0</v>
          </cell>
          <cell r="E15825">
            <v>0</v>
          </cell>
        </row>
        <row r="15826">
          <cell r="D15826" t="str">
            <v>Yelm0</v>
          </cell>
          <cell r="E15826">
            <v>0</v>
          </cell>
        </row>
        <row r="15827">
          <cell r="D15827" t="str">
            <v>Yelm0</v>
          </cell>
          <cell r="E15827">
            <v>0</v>
          </cell>
        </row>
        <row r="15828">
          <cell r="D15828" t="str">
            <v>Yelm0</v>
          </cell>
          <cell r="E15828">
            <v>0</v>
          </cell>
        </row>
        <row r="15829">
          <cell r="D15829" t="str">
            <v>Yelm0</v>
          </cell>
          <cell r="E15829">
            <v>0</v>
          </cell>
        </row>
        <row r="15830">
          <cell r="D15830" t="str">
            <v>Yelm0</v>
          </cell>
          <cell r="E15830">
            <v>0</v>
          </cell>
        </row>
        <row r="15831">
          <cell r="D15831" t="str">
            <v>Yelm0</v>
          </cell>
          <cell r="E15831">
            <v>0</v>
          </cell>
        </row>
        <row r="15832">
          <cell r="D15832" t="str">
            <v>Yelm0</v>
          </cell>
          <cell r="E15832">
            <v>0</v>
          </cell>
        </row>
        <row r="15833">
          <cell r="D15833" t="str">
            <v>Yelm0</v>
          </cell>
          <cell r="E15833">
            <v>0</v>
          </cell>
        </row>
        <row r="15834">
          <cell r="D15834" t="str">
            <v>Yelm0</v>
          </cell>
          <cell r="E15834">
            <v>0</v>
          </cell>
        </row>
        <row r="15835">
          <cell r="D15835" t="str">
            <v>Yelm0</v>
          </cell>
          <cell r="E15835">
            <v>0</v>
          </cell>
        </row>
        <row r="15836">
          <cell r="D15836" t="str">
            <v>Yelm0</v>
          </cell>
          <cell r="E15836">
            <v>0</v>
          </cell>
        </row>
        <row r="15837">
          <cell r="D15837" t="str">
            <v>Yelm0</v>
          </cell>
          <cell r="E15837">
            <v>0</v>
          </cell>
        </row>
        <row r="15838">
          <cell r="D15838" t="str">
            <v>Yelm0</v>
          </cell>
          <cell r="E15838">
            <v>0</v>
          </cell>
        </row>
        <row r="15839">
          <cell r="D15839" t="str">
            <v>Yelm0</v>
          </cell>
          <cell r="E15839">
            <v>0</v>
          </cell>
        </row>
        <row r="15840">
          <cell r="D15840" t="str">
            <v>Yelm0</v>
          </cell>
          <cell r="E15840">
            <v>0</v>
          </cell>
        </row>
        <row r="15841">
          <cell r="D15841" t="str">
            <v>Yelm0</v>
          </cell>
          <cell r="E15841">
            <v>0</v>
          </cell>
        </row>
        <row r="15842">
          <cell r="D15842" t="str">
            <v>Yelm0</v>
          </cell>
          <cell r="E15842">
            <v>0</v>
          </cell>
        </row>
        <row r="15843">
          <cell r="D15843" t="str">
            <v>Yelm0</v>
          </cell>
          <cell r="E15843">
            <v>0</v>
          </cell>
        </row>
        <row r="15844">
          <cell r="D15844" t="str">
            <v>Yelm0</v>
          </cell>
          <cell r="E15844">
            <v>0</v>
          </cell>
        </row>
        <row r="15845">
          <cell r="D15845" t="str">
            <v>Yelm0</v>
          </cell>
          <cell r="E15845">
            <v>0</v>
          </cell>
        </row>
        <row r="15846">
          <cell r="D15846" t="str">
            <v>Yelm0</v>
          </cell>
          <cell r="E15846">
            <v>0</v>
          </cell>
        </row>
        <row r="15847">
          <cell r="D15847" t="str">
            <v>Yelm0</v>
          </cell>
          <cell r="E15847">
            <v>0</v>
          </cell>
        </row>
        <row r="15848">
          <cell r="D15848" t="str">
            <v>Yelm0</v>
          </cell>
          <cell r="E15848">
            <v>0</v>
          </cell>
        </row>
        <row r="15849">
          <cell r="D15849" t="str">
            <v>Yelm0</v>
          </cell>
          <cell r="E15849">
            <v>0</v>
          </cell>
        </row>
        <row r="15850">
          <cell r="D15850" t="str">
            <v>Yelm0</v>
          </cell>
          <cell r="E15850">
            <v>0</v>
          </cell>
        </row>
        <row r="15851">
          <cell r="D15851" t="str">
            <v>Yelm0</v>
          </cell>
          <cell r="E15851">
            <v>0</v>
          </cell>
        </row>
        <row r="15852">
          <cell r="D15852" t="str">
            <v>Yelm0</v>
          </cell>
          <cell r="E15852">
            <v>0</v>
          </cell>
        </row>
        <row r="15853">
          <cell r="D15853" t="str">
            <v>Yelm0</v>
          </cell>
          <cell r="E15853">
            <v>0</v>
          </cell>
        </row>
        <row r="15854">
          <cell r="D15854" t="str">
            <v>Yelm0</v>
          </cell>
          <cell r="E15854">
            <v>0</v>
          </cell>
        </row>
        <row r="15855">
          <cell r="D15855" t="str">
            <v>Yelm0</v>
          </cell>
          <cell r="E15855">
            <v>0</v>
          </cell>
        </row>
        <row r="15856">
          <cell r="D15856" t="str">
            <v>Yelm0</v>
          </cell>
          <cell r="E15856">
            <v>0</v>
          </cell>
        </row>
        <row r="15857">
          <cell r="D15857" t="str">
            <v>Yelm0</v>
          </cell>
          <cell r="E15857">
            <v>0</v>
          </cell>
        </row>
        <row r="15858">
          <cell r="D15858" t="str">
            <v>Yelm0</v>
          </cell>
          <cell r="E15858">
            <v>0</v>
          </cell>
        </row>
        <row r="15859">
          <cell r="D15859" t="str">
            <v>Yelm0</v>
          </cell>
          <cell r="E15859">
            <v>0</v>
          </cell>
        </row>
        <row r="15860">
          <cell r="D15860" t="str">
            <v>Yelm0</v>
          </cell>
          <cell r="E15860">
            <v>0</v>
          </cell>
        </row>
        <row r="15861">
          <cell r="D15861" t="str">
            <v>Yelm0</v>
          </cell>
          <cell r="E15861">
            <v>0</v>
          </cell>
        </row>
        <row r="15862">
          <cell r="D15862" t="str">
            <v>Yelm0</v>
          </cell>
          <cell r="E15862">
            <v>0</v>
          </cell>
        </row>
        <row r="15863">
          <cell r="D15863" t="str">
            <v>Yelm0</v>
          </cell>
          <cell r="E15863">
            <v>0</v>
          </cell>
        </row>
        <row r="15864">
          <cell r="D15864" t="str">
            <v>Yelm0</v>
          </cell>
          <cell r="E15864">
            <v>0</v>
          </cell>
        </row>
        <row r="15865">
          <cell r="D15865" t="str">
            <v>Yelm0</v>
          </cell>
          <cell r="E15865">
            <v>0</v>
          </cell>
        </row>
        <row r="15866">
          <cell r="D15866" t="str">
            <v>Yelm0</v>
          </cell>
          <cell r="E15866">
            <v>0</v>
          </cell>
        </row>
        <row r="15867">
          <cell r="D15867" t="str">
            <v>Yelm0</v>
          </cell>
          <cell r="E15867">
            <v>0</v>
          </cell>
        </row>
        <row r="15868">
          <cell r="D15868" t="str">
            <v>Yelm0</v>
          </cell>
          <cell r="E15868">
            <v>0</v>
          </cell>
        </row>
        <row r="15869">
          <cell r="D15869" t="str">
            <v>Yelm0</v>
          </cell>
          <cell r="E15869">
            <v>0</v>
          </cell>
        </row>
        <row r="15870">
          <cell r="D15870" t="str">
            <v>Yelm0</v>
          </cell>
          <cell r="E15870">
            <v>0</v>
          </cell>
        </row>
        <row r="15871">
          <cell r="D15871" t="str">
            <v>Yelm0</v>
          </cell>
          <cell r="E15871">
            <v>0</v>
          </cell>
        </row>
        <row r="15872">
          <cell r="D15872" t="str">
            <v>Yelm0</v>
          </cell>
          <cell r="E15872">
            <v>0</v>
          </cell>
        </row>
        <row r="15873">
          <cell r="D15873" t="str">
            <v>Yelm0</v>
          </cell>
          <cell r="E15873">
            <v>0</v>
          </cell>
        </row>
        <row r="15874">
          <cell r="D15874" t="str">
            <v>Yelm0</v>
          </cell>
          <cell r="E15874">
            <v>0</v>
          </cell>
        </row>
        <row r="15875">
          <cell r="D15875" t="str">
            <v>Yelm0</v>
          </cell>
          <cell r="E15875">
            <v>0</v>
          </cell>
        </row>
        <row r="15876">
          <cell r="D15876" t="str">
            <v>Yelm0</v>
          </cell>
          <cell r="E15876">
            <v>0</v>
          </cell>
        </row>
        <row r="15877">
          <cell r="D15877" t="str">
            <v>Yelm0</v>
          </cell>
          <cell r="E15877">
            <v>0</v>
          </cell>
        </row>
        <row r="15878">
          <cell r="D15878" t="str">
            <v>Yelm0</v>
          </cell>
          <cell r="E15878">
            <v>0</v>
          </cell>
        </row>
        <row r="15879">
          <cell r="D15879" t="str">
            <v>Yelm0</v>
          </cell>
          <cell r="E15879">
            <v>0</v>
          </cell>
        </row>
        <row r="15880">
          <cell r="D15880" t="str">
            <v>Yelm0</v>
          </cell>
          <cell r="E15880">
            <v>0</v>
          </cell>
        </row>
        <row r="15881">
          <cell r="D15881" t="str">
            <v>Yelm0</v>
          </cell>
          <cell r="E15881">
            <v>0</v>
          </cell>
        </row>
        <row r="15882">
          <cell r="D15882" t="str">
            <v>Yelm0</v>
          </cell>
          <cell r="E15882">
            <v>0</v>
          </cell>
        </row>
        <row r="15883">
          <cell r="D15883" t="str">
            <v>Yelm0</v>
          </cell>
          <cell r="E15883">
            <v>0</v>
          </cell>
        </row>
        <row r="15884">
          <cell r="D15884" t="str">
            <v>Yelm0</v>
          </cell>
          <cell r="E15884">
            <v>0</v>
          </cell>
        </row>
        <row r="15885">
          <cell r="D15885" t="str">
            <v>Yelm0</v>
          </cell>
          <cell r="E15885">
            <v>0</v>
          </cell>
        </row>
        <row r="15886">
          <cell r="D15886" t="str">
            <v>Yelm0</v>
          </cell>
          <cell r="E15886">
            <v>0</v>
          </cell>
        </row>
        <row r="15887">
          <cell r="D15887" t="str">
            <v>Yelm0</v>
          </cell>
          <cell r="E15887">
            <v>0</v>
          </cell>
        </row>
        <row r="15888">
          <cell r="D15888" t="str">
            <v>Yelm0</v>
          </cell>
          <cell r="E15888">
            <v>0</v>
          </cell>
        </row>
        <row r="15889">
          <cell r="D15889" t="str">
            <v>Yelm0</v>
          </cell>
          <cell r="E15889">
            <v>0</v>
          </cell>
        </row>
        <row r="15890">
          <cell r="D15890" t="str">
            <v>Yelm0</v>
          </cell>
          <cell r="E15890">
            <v>0</v>
          </cell>
        </row>
        <row r="15891">
          <cell r="D15891" t="str">
            <v>Yelm0</v>
          </cell>
          <cell r="E15891">
            <v>0</v>
          </cell>
        </row>
        <row r="15892">
          <cell r="D15892" t="str">
            <v>Yelm0</v>
          </cell>
          <cell r="E15892">
            <v>0</v>
          </cell>
        </row>
        <row r="15893">
          <cell r="D15893" t="str">
            <v>Yelm0</v>
          </cell>
          <cell r="E15893">
            <v>0</v>
          </cell>
        </row>
        <row r="15894">
          <cell r="D15894" t="str">
            <v>Yelm0</v>
          </cell>
          <cell r="E15894">
            <v>0</v>
          </cell>
        </row>
        <row r="15895">
          <cell r="D15895" t="str">
            <v>Yelm0</v>
          </cell>
          <cell r="E15895">
            <v>0</v>
          </cell>
        </row>
        <row r="15896">
          <cell r="D15896" t="str">
            <v>Yelm0</v>
          </cell>
          <cell r="E15896">
            <v>0</v>
          </cell>
        </row>
        <row r="15897">
          <cell r="D15897" t="str">
            <v>Yelm0</v>
          </cell>
          <cell r="E15897">
            <v>0</v>
          </cell>
        </row>
        <row r="15898">
          <cell r="D15898" t="str">
            <v>Yelm0</v>
          </cell>
          <cell r="E15898">
            <v>0</v>
          </cell>
        </row>
        <row r="15899">
          <cell r="D15899" t="str">
            <v>Yelm0</v>
          </cell>
          <cell r="E15899">
            <v>0</v>
          </cell>
        </row>
        <row r="15900">
          <cell r="D15900" t="str">
            <v>Yelm0</v>
          </cell>
          <cell r="E15900">
            <v>0</v>
          </cell>
        </row>
        <row r="15901">
          <cell r="D15901" t="str">
            <v>Yelm0</v>
          </cell>
          <cell r="E15901">
            <v>0</v>
          </cell>
        </row>
        <row r="15902">
          <cell r="D15902" t="str">
            <v>Yelm0</v>
          </cell>
          <cell r="E15902">
            <v>0</v>
          </cell>
        </row>
        <row r="15903">
          <cell r="D15903" t="str">
            <v>Yelm0</v>
          </cell>
          <cell r="E15903">
            <v>0</v>
          </cell>
        </row>
        <row r="15904">
          <cell r="D15904" t="str">
            <v>Yelm0</v>
          </cell>
          <cell r="E15904">
            <v>0</v>
          </cell>
        </row>
        <row r="15905">
          <cell r="D15905" t="str">
            <v>Yelm0</v>
          </cell>
          <cell r="E15905">
            <v>0</v>
          </cell>
        </row>
        <row r="15906">
          <cell r="D15906" t="str">
            <v>Yelm0</v>
          </cell>
          <cell r="E15906">
            <v>0</v>
          </cell>
        </row>
        <row r="15907">
          <cell r="D15907" t="str">
            <v>Yelm0</v>
          </cell>
          <cell r="E15907">
            <v>0</v>
          </cell>
        </row>
        <row r="15908">
          <cell r="D15908" t="str">
            <v>Yelm0</v>
          </cell>
          <cell r="E15908">
            <v>0</v>
          </cell>
        </row>
        <row r="15909">
          <cell r="D15909" t="str">
            <v>Yelm0</v>
          </cell>
          <cell r="E15909">
            <v>0</v>
          </cell>
        </row>
        <row r="15910">
          <cell r="D15910" t="str">
            <v>Yelm0</v>
          </cell>
          <cell r="E15910">
            <v>0</v>
          </cell>
        </row>
        <row r="15911">
          <cell r="D15911" t="str">
            <v>Yelm0</v>
          </cell>
          <cell r="E15911">
            <v>0</v>
          </cell>
        </row>
        <row r="15912">
          <cell r="D15912" t="str">
            <v>Yelm0</v>
          </cell>
          <cell r="E15912">
            <v>0</v>
          </cell>
        </row>
        <row r="15913">
          <cell r="D15913" t="str">
            <v>Yelm0</v>
          </cell>
          <cell r="E15913">
            <v>0</v>
          </cell>
        </row>
        <row r="15914">
          <cell r="D15914" t="str">
            <v>Yelm0</v>
          </cell>
          <cell r="E15914">
            <v>0</v>
          </cell>
        </row>
        <row r="15915">
          <cell r="D15915" t="str">
            <v>Yelm0</v>
          </cell>
          <cell r="E15915">
            <v>0</v>
          </cell>
        </row>
        <row r="15916">
          <cell r="D15916" t="str">
            <v>Yelm0</v>
          </cell>
          <cell r="E15916">
            <v>0</v>
          </cell>
        </row>
        <row r="15917">
          <cell r="D15917" t="str">
            <v>Yelm0</v>
          </cell>
          <cell r="E15917">
            <v>0</v>
          </cell>
        </row>
        <row r="15918">
          <cell r="D15918" t="str">
            <v>Yelm0</v>
          </cell>
          <cell r="E15918">
            <v>0</v>
          </cell>
        </row>
        <row r="15919">
          <cell r="D15919" t="str">
            <v>Yelm0</v>
          </cell>
          <cell r="E15919">
            <v>0</v>
          </cell>
        </row>
        <row r="15920">
          <cell r="D15920" t="str">
            <v>Yelm0</v>
          </cell>
          <cell r="E15920">
            <v>0</v>
          </cell>
        </row>
        <row r="15921">
          <cell r="D15921" t="str">
            <v>Yelm0</v>
          </cell>
          <cell r="E15921">
            <v>0</v>
          </cell>
        </row>
        <row r="15922">
          <cell r="D15922" t="str">
            <v>Yelm0</v>
          </cell>
          <cell r="E15922">
            <v>0</v>
          </cell>
        </row>
        <row r="15923">
          <cell r="D15923" t="str">
            <v>Yelm0</v>
          </cell>
          <cell r="E15923">
            <v>0</v>
          </cell>
        </row>
        <row r="15924">
          <cell r="D15924" t="str">
            <v>Yelm0</v>
          </cell>
          <cell r="E15924">
            <v>0</v>
          </cell>
        </row>
        <row r="15925">
          <cell r="D15925" t="str">
            <v>Yelm0</v>
          </cell>
          <cell r="E15925">
            <v>0</v>
          </cell>
        </row>
        <row r="15926">
          <cell r="D15926" t="str">
            <v>Yelm0</v>
          </cell>
          <cell r="E15926">
            <v>0</v>
          </cell>
        </row>
        <row r="15927">
          <cell r="D15927" t="str">
            <v>Yelm0</v>
          </cell>
          <cell r="E15927">
            <v>0</v>
          </cell>
        </row>
        <row r="15928">
          <cell r="D15928" t="str">
            <v>Yelm0</v>
          </cell>
          <cell r="E15928">
            <v>0</v>
          </cell>
        </row>
        <row r="15929">
          <cell r="D15929" t="str">
            <v>Yelm0</v>
          </cell>
          <cell r="E15929">
            <v>0</v>
          </cell>
        </row>
        <row r="15930">
          <cell r="D15930" t="str">
            <v>Yelm0</v>
          </cell>
          <cell r="E15930">
            <v>0</v>
          </cell>
        </row>
        <row r="15931">
          <cell r="D15931" t="str">
            <v>Yelm0</v>
          </cell>
          <cell r="E15931">
            <v>0</v>
          </cell>
        </row>
        <row r="15932">
          <cell r="D15932" t="str">
            <v>Yelm0</v>
          </cell>
          <cell r="E15932">
            <v>0</v>
          </cell>
        </row>
        <row r="15933">
          <cell r="D15933" t="str">
            <v>Yelm0</v>
          </cell>
          <cell r="E15933">
            <v>0</v>
          </cell>
        </row>
        <row r="15934">
          <cell r="D15934" t="str">
            <v>Yelm0</v>
          </cell>
          <cell r="E15934">
            <v>0</v>
          </cell>
        </row>
        <row r="15935">
          <cell r="D15935" t="str">
            <v>Yelm0</v>
          </cell>
          <cell r="E15935">
            <v>0</v>
          </cell>
        </row>
        <row r="15936">
          <cell r="D15936" t="str">
            <v>Yelm0</v>
          </cell>
          <cell r="E15936">
            <v>0</v>
          </cell>
        </row>
        <row r="15937">
          <cell r="D15937" t="str">
            <v>Yelm0</v>
          </cell>
          <cell r="E15937">
            <v>0</v>
          </cell>
        </row>
        <row r="15938">
          <cell r="D15938" t="str">
            <v>Yelm0</v>
          </cell>
          <cell r="E15938">
            <v>0</v>
          </cell>
        </row>
        <row r="15939">
          <cell r="D15939" t="str">
            <v>Yelm0</v>
          </cell>
          <cell r="E15939">
            <v>0</v>
          </cell>
        </row>
        <row r="15940">
          <cell r="D15940" t="str">
            <v>Yelm0</v>
          </cell>
          <cell r="E15940">
            <v>0</v>
          </cell>
        </row>
        <row r="15941">
          <cell r="D15941" t="str">
            <v>Yelm0</v>
          </cell>
          <cell r="E15941">
            <v>0</v>
          </cell>
        </row>
        <row r="15942">
          <cell r="D15942" t="str">
            <v>Yelm0</v>
          </cell>
          <cell r="E15942">
            <v>0</v>
          </cell>
        </row>
        <row r="15943">
          <cell r="D15943" t="str">
            <v>Yelm0</v>
          </cell>
          <cell r="E15943">
            <v>0</v>
          </cell>
        </row>
        <row r="15944">
          <cell r="D15944" t="str">
            <v>Yelm0</v>
          </cell>
          <cell r="E15944">
            <v>0</v>
          </cell>
        </row>
        <row r="15945">
          <cell r="D15945" t="str">
            <v>Yelm0</v>
          </cell>
          <cell r="E15945">
            <v>0</v>
          </cell>
        </row>
        <row r="15946">
          <cell r="D15946" t="str">
            <v>Yelm0</v>
          </cell>
          <cell r="E15946">
            <v>0</v>
          </cell>
        </row>
        <row r="15947">
          <cell r="D15947" t="str">
            <v>Yelm0</v>
          </cell>
          <cell r="E15947">
            <v>0</v>
          </cell>
        </row>
        <row r="15948">
          <cell r="D15948" t="str">
            <v>Yelm0</v>
          </cell>
          <cell r="E15948">
            <v>0</v>
          </cell>
        </row>
        <row r="15949">
          <cell r="D15949" t="str">
            <v>Yelm0</v>
          </cell>
          <cell r="E15949">
            <v>0</v>
          </cell>
        </row>
        <row r="15950">
          <cell r="D15950" t="str">
            <v>Yelm0</v>
          </cell>
          <cell r="E15950">
            <v>0</v>
          </cell>
        </row>
        <row r="15951">
          <cell r="D15951" t="str">
            <v>Yelm0</v>
          </cell>
          <cell r="E15951">
            <v>0</v>
          </cell>
        </row>
        <row r="15952">
          <cell r="D15952" t="str">
            <v>Yelm0</v>
          </cell>
          <cell r="E15952">
            <v>0</v>
          </cell>
        </row>
        <row r="15953">
          <cell r="D15953" t="str">
            <v>Yelm0</v>
          </cell>
          <cell r="E15953">
            <v>0</v>
          </cell>
        </row>
        <row r="15954">
          <cell r="D15954" t="str">
            <v>Yelm0</v>
          </cell>
          <cell r="E15954">
            <v>0</v>
          </cell>
        </row>
        <row r="15955">
          <cell r="D15955" t="str">
            <v>Yelm0</v>
          </cell>
          <cell r="E15955">
            <v>0</v>
          </cell>
        </row>
        <row r="15956">
          <cell r="D15956" t="str">
            <v>Yelm0</v>
          </cell>
          <cell r="E15956">
            <v>0</v>
          </cell>
        </row>
        <row r="15957">
          <cell r="D15957" t="str">
            <v>Yelm0</v>
          </cell>
          <cell r="E15957">
            <v>0</v>
          </cell>
        </row>
        <row r="15958">
          <cell r="D15958" t="str">
            <v>Yelm0</v>
          </cell>
          <cell r="E15958">
            <v>0</v>
          </cell>
        </row>
        <row r="15959">
          <cell r="D15959" t="str">
            <v>Yelm0</v>
          </cell>
          <cell r="E15959">
            <v>0</v>
          </cell>
        </row>
        <row r="15960">
          <cell r="D15960" t="str">
            <v>Yelm0</v>
          </cell>
          <cell r="E15960">
            <v>0</v>
          </cell>
        </row>
        <row r="15961">
          <cell r="D15961" t="str">
            <v>Yelm0</v>
          </cell>
          <cell r="E15961">
            <v>0</v>
          </cell>
        </row>
        <row r="15962">
          <cell r="D15962" t="str">
            <v>Yelm0</v>
          </cell>
          <cell r="E15962">
            <v>0</v>
          </cell>
        </row>
        <row r="15963">
          <cell r="D15963" t="str">
            <v>Yelm0</v>
          </cell>
          <cell r="E15963">
            <v>0</v>
          </cell>
        </row>
        <row r="15964">
          <cell r="D15964" t="str">
            <v>Yelm0</v>
          </cell>
          <cell r="E15964">
            <v>0</v>
          </cell>
        </row>
        <row r="15965">
          <cell r="D15965" t="str">
            <v>Yelm0</v>
          </cell>
          <cell r="E15965">
            <v>0</v>
          </cell>
        </row>
        <row r="15966">
          <cell r="D15966" t="str">
            <v>Yelm0</v>
          </cell>
          <cell r="E15966">
            <v>0</v>
          </cell>
        </row>
        <row r="15967">
          <cell r="D15967" t="str">
            <v>Yelm0</v>
          </cell>
          <cell r="E15967">
            <v>0</v>
          </cell>
        </row>
        <row r="15968">
          <cell r="D15968" t="str">
            <v>Yelm0</v>
          </cell>
          <cell r="E15968">
            <v>0</v>
          </cell>
        </row>
        <row r="15969">
          <cell r="D15969" t="str">
            <v>Yelm0</v>
          </cell>
          <cell r="E15969">
            <v>0</v>
          </cell>
        </row>
        <row r="15970">
          <cell r="D15970" t="str">
            <v>Yelm0</v>
          </cell>
          <cell r="E15970">
            <v>0</v>
          </cell>
        </row>
        <row r="15971">
          <cell r="D15971" t="str">
            <v>Yelm0</v>
          </cell>
          <cell r="E15971">
            <v>0</v>
          </cell>
        </row>
        <row r="15972">
          <cell r="D15972" t="str">
            <v>Yelm0</v>
          </cell>
          <cell r="E15972">
            <v>0</v>
          </cell>
        </row>
        <row r="15973">
          <cell r="D15973" t="str">
            <v>Yelm0</v>
          </cell>
          <cell r="E15973">
            <v>0</v>
          </cell>
        </row>
        <row r="15974">
          <cell r="D15974" t="str">
            <v>Yelm0</v>
          </cell>
          <cell r="E15974">
            <v>0</v>
          </cell>
        </row>
        <row r="15975">
          <cell r="D15975" t="str">
            <v>Yelm0</v>
          </cell>
          <cell r="E15975">
            <v>0</v>
          </cell>
        </row>
        <row r="15976">
          <cell r="D15976" t="str">
            <v>Yelm0</v>
          </cell>
          <cell r="E15976">
            <v>0</v>
          </cell>
        </row>
        <row r="15977">
          <cell r="D15977" t="str">
            <v>Yelm0</v>
          </cell>
          <cell r="E15977">
            <v>0</v>
          </cell>
        </row>
        <row r="15978">
          <cell r="D15978" t="str">
            <v>Yelm0</v>
          </cell>
          <cell r="E15978">
            <v>0</v>
          </cell>
        </row>
        <row r="15979">
          <cell r="D15979" t="str">
            <v>Yelm0</v>
          </cell>
          <cell r="E15979">
            <v>0</v>
          </cell>
        </row>
        <row r="15980">
          <cell r="D15980" t="str">
            <v>Yelm0</v>
          </cell>
          <cell r="E15980">
            <v>0</v>
          </cell>
        </row>
        <row r="15981">
          <cell r="D15981" t="str">
            <v>Yelm0</v>
          </cell>
          <cell r="E15981">
            <v>0</v>
          </cell>
        </row>
        <row r="15982">
          <cell r="D15982" t="str">
            <v>Yelm0</v>
          </cell>
          <cell r="E15982">
            <v>0</v>
          </cell>
        </row>
        <row r="15983">
          <cell r="D15983" t="str">
            <v>Yelm0</v>
          </cell>
          <cell r="E15983">
            <v>0</v>
          </cell>
        </row>
        <row r="15984">
          <cell r="D15984" t="str">
            <v>Yelm0</v>
          </cell>
          <cell r="E15984">
            <v>0</v>
          </cell>
        </row>
        <row r="15985">
          <cell r="D15985" t="str">
            <v>Yelm0</v>
          </cell>
          <cell r="E15985">
            <v>0</v>
          </cell>
        </row>
        <row r="15986">
          <cell r="D15986" t="str">
            <v>Yelm0</v>
          </cell>
          <cell r="E15986">
            <v>0</v>
          </cell>
        </row>
        <row r="15987">
          <cell r="D15987" t="str">
            <v>Yelm0</v>
          </cell>
          <cell r="E15987">
            <v>0</v>
          </cell>
        </row>
        <row r="15988">
          <cell r="D15988" t="str">
            <v>Yelm0</v>
          </cell>
          <cell r="E15988">
            <v>0</v>
          </cell>
        </row>
        <row r="15989">
          <cell r="D15989" t="str">
            <v>Yelm0</v>
          </cell>
          <cell r="E15989">
            <v>0</v>
          </cell>
        </row>
        <row r="15990">
          <cell r="D15990" t="str">
            <v>Yelm0</v>
          </cell>
          <cell r="E15990">
            <v>0</v>
          </cell>
        </row>
        <row r="15991">
          <cell r="D15991" t="str">
            <v>Yelm0</v>
          </cell>
          <cell r="E15991">
            <v>0</v>
          </cell>
        </row>
        <row r="15992">
          <cell r="D15992" t="str">
            <v>Yelm0</v>
          </cell>
          <cell r="E15992">
            <v>0</v>
          </cell>
        </row>
        <row r="15993">
          <cell r="D15993" t="str">
            <v>Yelm0</v>
          </cell>
          <cell r="E15993">
            <v>0</v>
          </cell>
        </row>
        <row r="15994">
          <cell r="D15994" t="str">
            <v>Yelm0</v>
          </cell>
          <cell r="E15994">
            <v>0</v>
          </cell>
        </row>
        <row r="15995">
          <cell r="D15995" t="str">
            <v>Yelm0</v>
          </cell>
          <cell r="E15995">
            <v>0</v>
          </cell>
        </row>
        <row r="15996">
          <cell r="D15996" t="str">
            <v>Yelm0</v>
          </cell>
          <cell r="E15996">
            <v>0</v>
          </cell>
        </row>
        <row r="15997">
          <cell r="D15997" t="str">
            <v>Yelm0</v>
          </cell>
          <cell r="E15997">
            <v>0</v>
          </cell>
        </row>
        <row r="15998">
          <cell r="D15998" t="str">
            <v>Yelm0</v>
          </cell>
          <cell r="E15998">
            <v>0</v>
          </cell>
        </row>
        <row r="15999">
          <cell r="D15999" t="str">
            <v>Yelm0</v>
          </cell>
          <cell r="E15999">
            <v>0</v>
          </cell>
        </row>
        <row r="16000">
          <cell r="D16000" t="str">
            <v>Yelm0</v>
          </cell>
          <cell r="E16000">
            <v>0</v>
          </cell>
        </row>
        <row r="16001">
          <cell r="D16001" t="str">
            <v>Yelm0</v>
          </cell>
          <cell r="E16001">
            <v>0</v>
          </cell>
        </row>
        <row r="16002">
          <cell r="D16002" t="str">
            <v>Yelm0</v>
          </cell>
          <cell r="E16002">
            <v>0</v>
          </cell>
        </row>
        <row r="16003">
          <cell r="D16003" t="str">
            <v>Yelm0</v>
          </cell>
          <cell r="E16003">
            <v>0</v>
          </cell>
        </row>
        <row r="16004">
          <cell r="D16004" t="str">
            <v>Yelm0</v>
          </cell>
          <cell r="E16004">
            <v>0</v>
          </cell>
        </row>
        <row r="16005">
          <cell r="D16005" t="str">
            <v>Yelm0</v>
          </cell>
          <cell r="E16005">
            <v>0</v>
          </cell>
        </row>
        <row r="16006">
          <cell r="D16006" t="str">
            <v>Yelm0</v>
          </cell>
          <cell r="E16006">
            <v>0</v>
          </cell>
        </row>
        <row r="16007">
          <cell r="D16007" t="str">
            <v>Yelm0</v>
          </cell>
          <cell r="E16007">
            <v>0</v>
          </cell>
        </row>
        <row r="16008">
          <cell r="D16008" t="str">
            <v>Yelm0</v>
          </cell>
          <cell r="E16008">
            <v>0</v>
          </cell>
        </row>
        <row r="16009">
          <cell r="D16009" t="str">
            <v>Yelm0</v>
          </cell>
          <cell r="E16009">
            <v>0</v>
          </cell>
        </row>
        <row r="16010">
          <cell r="D16010" t="str">
            <v>Yelm0</v>
          </cell>
          <cell r="E16010">
            <v>0</v>
          </cell>
        </row>
        <row r="16011">
          <cell r="D16011" t="str">
            <v>Yelm0</v>
          </cell>
          <cell r="E16011">
            <v>0</v>
          </cell>
        </row>
        <row r="16012">
          <cell r="D16012" t="str">
            <v>Yelm0</v>
          </cell>
          <cell r="E16012">
            <v>0</v>
          </cell>
        </row>
        <row r="16013">
          <cell r="D16013" t="str">
            <v>Yelm0</v>
          </cell>
          <cell r="E16013">
            <v>0</v>
          </cell>
        </row>
        <row r="16014">
          <cell r="D16014" t="str">
            <v>Yelm0</v>
          </cell>
          <cell r="E16014">
            <v>0</v>
          </cell>
        </row>
        <row r="16015">
          <cell r="D16015" t="str">
            <v>Yelm0</v>
          </cell>
          <cell r="E16015">
            <v>0</v>
          </cell>
        </row>
        <row r="16016">
          <cell r="D16016" t="str">
            <v>Yelm0</v>
          </cell>
          <cell r="E16016">
            <v>0</v>
          </cell>
        </row>
        <row r="16017">
          <cell r="D16017" t="str">
            <v>Yelm0</v>
          </cell>
          <cell r="E16017">
            <v>0</v>
          </cell>
        </row>
        <row r="16018">
          <cell r="D16018" t="str">
            <v>Yelm0</v>
          </cell>
          <cell r="E16018">
            <v>0</v>
          </cell>
        </row>
        <row r="16019">
          <cell r="D16019" t="str">
            <v>Yelm0</v>
          </cell>
          <cell r="E16019">
            <v>0</v>
          </cell>
        </row>
        <row r="16020">
          <cell r="D16020" t="str">
            <v>Yelm0</v>
          </cell>
          <cell r="E16020">
            <v>0</v>
          </cell>
        </row>
        <row r="16021">
          <cell r="D16021" t="str">
            <v>Yelm0</v>
          </cell>
          <cell r="E16021">
            <v>0</v>
          </cell>
        </row>
        <row r="16022">
          <cell r="D16022" t="str">
            <v>Yelm0</v>
          </cell>
          <cell r="E16022">
            <v>0</v>
          </cell>
        </row>
        <row r="16023">
          <cell r="D16023" t="str">
            <v>Yelm0</v>
          </cell>
          <cell r="E16023">
            <v>0</v>
          </cell>
        </row>
        <row r="16024">
          <cell r="D16024" t="str">
            <v>Yelm0</v>
          </cell>
          <cell r="E16024">
            <v>0</v>
          </cell>
        </row>
        <row r="16025">
          <cell r="D16025" t="str">
            <v>Yelm0</v>
          </cell>
          <cell r="E16025">
            <v>0</v>
          </cell>
        </row>
        <row r="16026">
          <cell r="D16026" t="str">
            <v>Yelm0</v>
          </cell>
          <cell r="E16026">
            <v>0</v>
          </cell>
        </row>
        <row r="16027">
          <cell r="D16027" t="str">
            <v>Yelm0</v>
          </cell>
          <cell r="E16027">
            <v>0</v>
          </cell>
        </row>
        <row r="16028">
          <cell r="D16028" t="str">
            <v>Yelm0</v>
          </cell>
          <cell r="E16028">
            <v>0</v>
          </cell>
        </row>
        <row r="16029">
          <cell r="D16029" t="str">
            <v>Yelm0</v>
          </cell>
          <cell r="E16029">
            <v>0</v>
          </cell>
        </row>
        <row r="16030">
          <cell r="D16030" t="str">
            <v>Yelm0</v>
          </cell>
          <cell r="E16030">
            <v>0</v>
          </cell>
        </row>
        <row r="16031">
          <cell r="D16031" t="str">
            <v>Yelm0</v>
          </cell>
          <cell r="E16031">
            <v>0</v>
          </cell>
        </row>
        <row r="16032">
          <cell r="D16032" t="str">
            <v>Yelm0</v>
          </cell>
          <cell r="E16032">
            <v>0</v>
          </cell>
        </row>
        <row r="16033">
          <cell r="D16033" t="str">
            <v>Yelm0</v>
          </cell>
          <cell r="E16033">
            <v>0</v>
          </cell>
        </row>
        <row r="16034">
          <cell r="D16034" t="str">
            <v>Yelm0</v>
          </cell>
          <cell r="E16034">
            <v>0</v>
          </cell>
        </row>
        <row r="16035">
          <cell r="D16035" t="str">
            <v>Yelm0</v>
          </cell>
          <cell r="E16035">
            <v>0</v>
          </cell>
        </row>
        <row r="16036">
          <cell r="D16036" t="str">
            <v>Yelm0</v>
          </cell>
          <cell r="E16036">
            <v>0</v>
          </cell>
        </row>
        <row r="16037">
          <cell r="D16037" t="str">
            <v>Yelm0</v>
          </cell>
          <cell r="E16037">
            <v>0</v>
          </cell>
        </row>
        <row r="16038">
          <cell r="D16038" t="str">
            <v>Yelm0</v>
          </cell>
          <cell r="E16038">
            <v>0</v>
          </cell>
        </row>
        <row r="16039">
          <cell r="D16039" t="str">
            <v>Yelm0</v>
          </cell>
          <cell r="E16039">
            <v>0</v>
          </cell>
        </row>
        <row r="16040">
          <cell r="D16040" t="str">
            <v>Yelm0</v>
          </cell>
          <cell r="E16040">
            <v>0</v>
          </cell>
        </row>
        <row r="16041">
          <cell r="D16041" t="str">
            <v>Yelm0</v>
          </cell>
          <cell r="E16041">
            <v>0</v>
          </cell>
        </row>
        <row r="16042">
          <cell r="D16042" t="str">
            <v>Yelm0</v>
          </cell>
          <cell r="E16042">
            <v>0</v>
          </cell>
        </row>
        <row r="16043">
          <cell r="D16043" t="str">
            <v>Yelm0</v>
          </cell>
          <cell r="E16043">
            <v>0</v>
          </cell>
        </row>
        <row r="16044">
          <cell r="D16044" t="str">
            <v>Yelm0</v>
          </cell>
          <cell r="E16044">
            <v>0</v>
          </cell>
        </row>
        <row r="16045">
          <cell r="D16045" t="str">
            <v>Yelm0</v>
          </cell>
          <cell r="E16045">
            <v>0</v>
          </cell>
        </row>
        <row r="16046">
          <cell r="D16046" t="str">
            <v>Yelm0</v>
          </cell>
          <cell r="E16046">
            <v>0</v>
          </cell>
        </row>
        <row r="16047">
          <cell r="D16047" t="str">
            <v>Yelm0</v>
          </cell>
          <cell r="E16047">
            <v>0</v>
          </cell>
        </row>
        <row r="16048">
          <cell r="D16048" t="str">
            <v>Yelm0</v>
          </cell>
          <cell r="E16048">
            <v>0</v>
          </cell>
        </row>
        <row r="16049">
          <cell r="D16049" t="str">
            <v>Yelm0</v>
          </cell>
          <cell r="E16049">
            <v>0</v>
          </cell>
        </row>
        <row r="16050">
          <cell r="D16050" t="str">
            <v>Yelm0</v>
          </cell>
          <cell r="E16050">
            <v>0</v>
          </cell>
        </row>
        <row r="16051">
          <cell r="D16051" t="str">
            <v>Yelm0</v>
          </cell>
          <cell r="E16051">
            <v>0</v>
          </cell>
        </row>
        <row r="16052">
          <cell r="D16052" t="str">
            <v>Yelm0</v>
          </cell>
          <cell r="E16052">
            <v>0</v>
          </cell>
        </row>
        <row r="16053">
          <cell r="D16053" t="str">
            <v>Yelm0</v>
          </cell>
          <cell r="E16053">
            <v>0</v>
          </cell>
        </row>
        <row r="16054">
          <cell r="D16054" t="str">
            <v>Yelm0</v>
          </cell>
          <cell r="E16054">
            <v>0</v>
          </cell>
        </row>
        <row r="16055">
          <cell r="D16055" t="str">
            <v>Yelm0</v>
          </cell>
          <cell r="E16055">
            <v>0</v>
          </cell>
        </row>
        <row r="16056">
          <cell r="D16056" t="str">
            <v>Yelm0</v>
          </cell>
          <cell r="E16056">
            <v>0</v>
          </cell>
        </row>
        <row r="16057">
          <cell r="D16057" t="str">
            <v>Yelm0</v>
          </cell>
          <cell r="E16057">
            <v>0</v>
          </cell>
        </row>
        <row r="16058">
          <cell r="D16058" t="str">
            <v>Yelm0</v>
          </cell>
          <cell r="E16058">
            <v>0</v>
          </cell>
        </row>
        <row r="16059">
          <cell r="D16059" t="str">
            <v>Yelm0</v>
          </cell>
          <cell r="E16059">
            <v>0</v>
          </cell>
        </row>
        <row r="16060">
          <cell r="D16060" t="str">
            <v>Yelm0</v>
          </cell>
          <cell r="E16060">
            <v>0</v>
          </cell>
        </row>
        <row r="16061">
          <cell r="D16061" t="str">
            <v>Yelm0</v>
          </cell>
          <cell r="E16061">
            <v>0</v>
          </cell>
        </row>
        <row r="16062">
          <cell r="D16062" t="str">
            <v>Yelm0</v>
          </cell>
          <cell r="E16062">
            <v>0</v>
          </cell>
        </row>
        <row r="16063">
          <cell r="D16063" t="str">
            <v>Yelm0</v>
          </cell>
          <cell r="E16063">
            <v>0</v>
          </cell>
        </row>
        <row r="16064">
          <cell r="D16064" t="str">
            <v>Yelm0</v>
          </cell>
          <cell r="E16064">
            <v>0</v>
          </cell>
        </row>
        <row r="16065">
          <cell r="D16065" t="str">
            <v>Yelm0</v>
          </cell>
          <cell r="E16065">
            <v>0</v>
          </cell>
        </row>
        <row r="16066">
          <cell r="D16066" t="str">
            <v>Yelm0</v>
          </cell>
          <cell r="E16066">
            <v>0</v>
          </cell>
        </row>
        <row r="16067">
          <cell r="D16067" t="str">
            <v>Yelm0</v>
          </cell>
          <cell r="E16067">
            <v>0</v>
          </cell>
        </row>
        <row r="16068">
          <cell r="D16068" t="str">
            <v>Yelm0</v>
          </cell>
          <cell r="E16068">
            <v>0</v>
          </cell>
        </row>
        <row r="16069">
          <cell r="D16069" t="str">
            <v>Yelm0</v>
          </cell>
          <cell r="E16069">
            <v>0</v>
          </cell>
        </row>
        <row r="16070">
          <cell r="D16070" t="str">
            <v>Yelm0</v>
          </cell>
          <cell r="E16070">
            <v>0</v>
          </cell>
        </row>
        <row r="16071">
          <cell r="D16071" t="str">
            <v>Yelm0</v>
          </cell>
          <cell r="E16071">
            <v>0</v>
          </cell>
        </row>
        <row r="16072">
          <cell r="D16072" t="str">
            <v>Yelm0</v>
          </cell>
          <cell r="E16072">
            <v>0</v>
          </cell>
        </row>
        <row r="16073">
          <cell r="D16073" t="str">
            <v>Yelm0</v>
          </cell>
          <cell r="E16073">
            <v>0</v>
          </cell>
        </row>
        <row r="16074">
          <cell r="D16074" t="str">
            <v>Yelm0</v>
          </cell>
          <cell r="E16074">
            <v>0</v>
          </cell>
        </row>
        <row r="16075">
          <cell r="D16075" t="str">
            <v>Yelm0</v>
          </cell>
          <cell r="E16075">
            <v>0</v>
          </cell>
        </row>
        <row r="16076">
          <cell r="D16076" t="str">
            <v>Yelm0</v>
          </cell>
          <cell r="E16076">
            <v>0</v>
          </cell>
        </row>
        <row r="16077">
          <cell r="D16077" t="str">
            <v>Yelm0</v>
          </cell>
          <cell r="E16077">
            <v>0</v>
          </cell>
        </row>
        <row r="16078">
          <cell r="D16078" t="str">
            <v>Yelm0</v>
          </cell>
          <cell r="E16078">
            <v>0</v>
          </cell>
        </row>
        <row r="16079">
          <cell r="D16079" t="str">
            <v>Yelm0</v>
          </cell>
          <cell r="E16079">
            <v>0</v>
          </cell>
        </row>
        <row r="16080">
          <cell r="D16080" t="str">
            <v>Yelm0</v>
          </cell>
          <cell r="E16080">
            <v>0</v>
          </cell>
        </row>
        <row r="16081">
          <cell r="D16081" t="str">
            <v>Yelm0</v>
          </cell>
          <cell r="E16081">
            <v>0</v>
          </cell>
        </row>
        <row r="16082">
          <cell r="D16082" t="str">
            <v>Yelm0</v>
          </cell>
          <cell r="E16082">
            <v>0</v>
          </cell>
        </row>
        <row r="16083">
          <cell r="D16083" t="str">
            <v>Yelm0</v>
          </cell>
          <cell r="E16083">
            <v>0</v>
          </cell>
        </row>
        <row r="16084">
          <cell r="D16084" t="str">
            <v>Yelm0</v>
          </cell>
          <cell r="E16084">
            <v>0</v>
          </cell>
        </row>
        <row r="16085">
          <cell r="D16085" t="str">
            <v>Yelm0</v>
          </cell>
          <cell r="E16085">
            <v>0</v>
          </cell>
        </row>
        <row r="16086">
          <cell r="D16086" t="str">
            <v>Yelm0</v>
          </cell>
          <cell r="E16086">
            <v>0</v>
          </cell>
        </row>
        <row r="16087">
          <cell r="D16087" t="str">
            <v>Yelm0</v>
          </cell>
          <cell r="E16087">
            <v>0</v>
          </cell>
        </row>
        <row r="16088">
          <cell r="D16088" t="str">
            <v>Yelm0</v>
          </cell>
          <cell r="E16088">
            <v>0</v>
          </cell>
        </row>
        <row r="16089">
          <cell r="D16089" t="str">
            <v>Yelm0</v>
          </cell>
          <cell r="E16089">
            <v>0</v>
          </cell>
        </row>
        <row r="16090">
          <cell r="D16090" t="str">
            <v>Yelm0</v>
          </cell>
          <cell r="E16090">
            <v>0</v>
          </cell>
        </row>
        <row r="16091">
          <cell r="D16091" t="str">
            <v>Yelm0</v>
          </cell>
          <cell r="E16091">
            <v>0</v>
          </cell>
        </row>
        <row r="16092">
          <cell r="D16092" t="str">
            <v>Yelm0</v>
          </cell>
          <cell r="E16092">
            <v>0</v>
          </cell>
        </row>
        <row r="16093">
          <cell r="D16093" t="str">
            <v>Yelm0</v>
          </cell>
          <cell r="E16093">
            <v>0</v>
          </cell>
        </row>
        <row r="16094">
          <cell r="D16094" t="str">
            <v>Yelm0</v>
          </cell>
          <cell r="E16094">
            <v>0</v>
          </cell>
        </row>
        <row r="16095">
          <cell r="D16095" t="str">
            <v>Yelm0</v>
          </cell>
          <cell r="E16095">
            <v>0</v>
          </cell>
        </row>
        <row r="16096">
          <cell r="D16096" t="str">
            <v>Yelm0</v>
          </cell>
          <cell r="E16096">
            <v>0</v>
          </cell>
        </row>
        <row r="16097">
          <cell r="D16097" t="str">
            <v>Yelm0</v>
          </cell>
          <cell r="E16097">
            <v>0</v>
          </cell>
        </row>
        <row r="16098">
          <cell r="D16098" t="str">
            <v>Yelm0</v>
          </cell>
          <cell r="E16098">
            <v>0</v>
          </cell>
        </row>
        <row r="16099">
          <cell r="D16099" t="str">
            <v>Yelm0</v>
          </cell>
          <cell r="E16099">
            <v>0</v>
          </cell>
        </row>
        <row r="16100">
          <cell r="D16100" t="str">
            <v>Yelm0</v>
          </cell>
          <cell r="E16100">
            <v>0</v>
          </cell>
        </row>
        <row r="16101">
          <cell r="D16101" t="str">
            <v>Yelm0</v>
          </cell>
          <cell r="E16101">
            <v>0</v>
          </cell>
        </row>
        <row r="16102">
          <cell r="D16102" t="str">
            <v>Yelm0</v>
          </cell>
          <cell r="E16102">
            <v>0</v>
          </cell>
        </row>
        <row r="16103">
          <cell r="D16103" t="str">
            <v>Yelm0</v>
          </cell>
          <cell r="E16103">
            <v>0</v>
          </cell>
        </row>
        <row r="16104">
          <cell r="D16104" t="str">
            <v>Yelm0</v>
          </cell>
          <cell r="E16104">
            <v>0</v>
          </cell>
        </row>
        <row r="16105">
          <cell r="D16105" t="str">
            <v>Yelm0</v>
          </cell>
          <cell r="E16105">
            <v>0</v>
          </cell>
        </row>
        <row r="16106">
          <cell r="D16106" t="str">
            <v>Yelm0</v>
          </cell>
          <cell r="E16106">
            <v>0</v>
          </cell>
        </row>
        <row r="16107">
          <cell r="D16107" t="str">
            <v>Yelm0</v>
          </cell>
          <cell r="E16107">
            <v>0</v>
          </cell>
        </row>
        <row r="16108">
          <cell r="D16108" t="str">
            <v>Yelm0</v>
          </cell>
          <cell r="E16108">
            <v>0</v>
          </cell>
        </row>
        <row r="16109">
          <cell r="D16109" t="str">
            <v>Yelm0</v>
          </cell>
          <cell r="E16109">
            <v>0</v>
          </cell>
        </row>
        <row r="16110">
          <cell r="D16110" t="str">
            <v>Yelm0</v>
          </cell>
          <cell r="E16110">
            <v>0</v>
          </cell>
        </row>
        <row r="16111">
          <cell r="D16111" t="str">
            <v>Yelm0</v>
          </cell>
          <cell r="E16111">
            <v>0</v>
          </cell>
        </row>
        <row r="16112">
          <cell r="D16112" t="str">
            <v>Yelm0</v>
          </cell>
          <cell r="E16112">
            <v>0</v>
          </cell>
        </row>
        <row r="16113">
          <cell r="D16113" t="str">
            <v>Yelm0</v>
          </cell>
          <cell r="E16113">
            <v>0</v>
          </cell>
        </row>
        <row r="16114">
          <cell r="D16114" t="str">
            <v>Yelm0</v>
          </cell>
          <cell r="E16114">
            <v>0</v>
          </cell>
        </row>
        <row r="16115">
          <cell r="D16115" t="str">
            <v>Yelm0</v>
          </cell>
          <cell r="E16115">
            <v>0</v>
          </cell>
        </row>
        <row r="16116">
          <cell r="D16116" t="str">
            <v>Yelm0</v>
          </cell>
          <cell r="E16116">
            <v>0</v>
          </cell>
        </row>
        <row r="16117">
          <cell r="D16117" t="str">
            <v>Yelm0</v>
          </cell>
          <cell r="E16117">
            <v>0</v>
          </cell>
        </row>
        <row r="16118">
          <cell r="D16118" t="str">
            <v>Yelm0</v>
          </cell>
          <cell r="E16118">
            <v>0</v>
          </cell>
        </row>
        <row r="16119">
          <cell r="D16119" t="str">
            <v>Yelm0</v>
          </cell>
          <cell r="E16119">
            <v>0</v>
          </cell>
        </row>
        <row r="16120">
          <cell r="D16120" t="str">
            <v>Yelm0</v>
          </cell>
          <cell r="E16120">
            <v>0</v>
          </cell>
        </row>
        <row r="16121">
          <cell r="D16121" t="str">
            <v>Yelm0</v>
          </cell>
          <cell r="E16121">
            <v>0</v>
          </cell>
        </row>
        <row r="16122">
          <cell r="D16122" t="str">
            <v>Yelm0</v>
          </cell>
          <cell r="E16122">
            <v>0</v>
          </cell>
        </row>
        <row r="16123">
          <cell r="D16123" t="str">
            <v>Yelm0</v>
          </cell>
          <cell r="E16123">
            <v>0</v>
          </cell>
        </row>
        <row r="16124">
          <cell r="D16124" t="str">
            <v>Yelm0</v>
          </cell>
          <cell r="E16124">
            <v>0</v>
          </cell>
        </row>
        <row r="16125">
          <cell r="D16125" t="str">
            <v>Yelm0</v>
          </cell>
          <cell r="E16125">
            <v>0</v>
          </cell>
        </row>
        <row r="16126">
          <cell r="D16126" t="str">
            <v>Yelm0</v>
          </cell>
          <cell r="E16126">
            <v>0</v>
          </cell>
        </row>
        <row r="16127">
          <cell r="D16127" t="str">
            <v>Yelm0</v>
          </cell>
          <cell r="E16127">
            <v>0</v>
          </cell>
        </row>
        <row r="16128">
          <cell r="D16128" t="str">
            <v>Yelm0</v>
          </cell>
          <cell r="E16128">
            <v>0</v>
          </cell>
        </row>
        <row r="16129">
          <cell r="D16129" t="str">
            <v>Yelm0</v>
          </cell>
          <cell r="E16129">
            <v>0</v>
          </cell>
        </row>
        <row r="16130">
          <cell r="D16130" t="str">
            <v>Yelm0</v>
          </cell>
          <cell r="E16130">
            <v>0</v>
          </cell>
        </row>
        <row r="16131">
          <cell r="D16131" t="str">
            <v>Yelm0</v>
          </cell>
          <cell r="E16131">
            <v>0</v>
          </cell>
        </row>
        <row r="16132">
          <cell r="D16132" t="str">
            <v>Yelm0</v>
          </cell>
          <cell r="E16132">
            <v>0</v>
          </cell>
        </row>
        <row r="16133">
          <cell r="D16133" t="str">
            <v>Yelm0</v>
          </cell>
          <cell r="E16133">
            <v>0</v>
          </cell>
        </row>
        <row r="16134">
          <cell r="D16134" t="str">
            <v>Yelm0</v>
          </cell>
          <cell r="E16134">
            <v>0</v>
          </cell>
        </row>
        <row r="16135">
          <cell r="D16135" t="str">
            <v>Yelm0</v>
          </cell>
          <cell r="E16135">
            <v>0</v>
          </cell>
        </row>
        <row r="16136">
          <cell r="D16136" t="str">
            <v>Yelm0</v>
          </cell>
          <cell r="E16136">
            <v>0</v>
          </cell>
        </row>
        <row r="16137">
          <cell r="D16137" t="str">
            <v>Yelm0</v>
          </cell>
          <cell r="E16137">
            <v>0</v>
          </cell>
        </row>
        <row r="16138">
          <cell r="D16138" t="str">
            <v>Yelm0</v>
          </cell>
          <cell r="E16138">
            <v>0</v>
          </cell>
        </row>
        <row r="16139">
          <cell r="D16139" t="str">
            <v>Yelm0</v>
          </cell>
          <cell r="E16139">
            <v>0</v>
          </cell>
        </row>
        <row r="16140">
          <cell r="D16140" t="str">
            <v>Yelm0</v>
          </cell>
          <cell r="E16140">
            <v>0</v>
          </cell>
        </row>
        <row r="16141">
          <cell r="D16141" t="str">
            <v>Yelm0</v>
          </cell>
          <cell r="E16141">
            <v>0</v>
          </cell>
        </row>
        <row r="16142">
          <cell r="D16142" t="str">
            <v>Yelm0</v>
          </cell>
          <cell r="E16142">
            <v>0</v>
          </cell>
        </row>
        <row r="16143">
          <cell r="D16143" t="str">
            <v>Yelm0</v>
          </cell>
          <cell r="E16143">
            <v>0</v>
          </cell>
        </row>
        <row r="16144">
          <cell r="D16144" t="str">
            <v>Yelm0</v>
          </cell>
          <cell r="E16144">
            <v>0</v>
          </cell>
        </row>
        <row r="16145">
          <cell r="D16145" t="str">
            <v>Yelm0</v>
          </cell>
          <cell r="E16145">
            <v>0</v>
          </cell>
        </row>
        <row r="16146">
          <cell r="D16146" t="str">
            <v>Yelm0</v>
          </cell>
          <cell r="E16146">
            <v>0</v>
          </cell>
        </row>
        <row r="16147">
          <cell r="D16147" t="str">
            <v>Yelm0</v>
          </cell>
          <cell r="E16147">
            <v>0</v>
          </cell>
        </row>
        <row r="16148">
          <cell r="D16148" t="str">
            <v>Yelm0</v>
          </cell>
          <cell r="E16148">
            <v>0</v>
          </cell>
        </row>
        <row r="16149">
          <cell r="D16149" t="str">
            <v>Yelm0</v>
          </cell>
          <cell r="E16149">
            <v>0</v>
          </cell>
        </row>
        <row r="16150">
          <cell r="D16150" t="str">
            <v>Yelm0</v>
          </cell>
          <cell r="E16150">
            <v>0</v>
          </cell>
        </row>
        <row r="16151">
          <cell r="D16151" t="str">
            <v>Yelm0</v>
          </cell>
          <cell r="E16151">
            <v>0</v>
          </cell>
        </row>
        <row r="16152">
          <cell r="D16152" t="str">
            <v>Yelm0</v>
          </cell>
          <cell r="E16152">
            <v>0</v>
          </cell>
        </row>
        <row r="16153">
          <cell r="D16153" t="str">
            <v>Yelm0</v>
          </cell>
          <cell r="E16153">
            <v>0</v>
          </cell>
        </row>
        <row r="16154">
          <cell r="D16154" t="str">
            <v>Yelm0</v>
          </cell>
          <cell r="E16154">
            <v>0</v>
          </cell>
        </row>
        <row r="16155">
          <cell r="D16155" t="str">
            <v>Yelm0</v>
          </cell>
          <cell r="E16155">
            <v>0</v>
          </cell>
        </row>
        <row r="16156">
          <cell r="D16156" t="str">
            <v>Yelm0</v>
          </cell>
          <cell r="E16156">
            <v>0</v>
          </cell>
        </row>
        <row r="16157">
          <cell r="D16157" t="str">
            <v>Yelm0</v>
          </cell>
          <cell r="E16157">
            <v>0</v>
          </cell>
        </row>
        <row r="16158">
          <cell r="D16158" t="str">
            <v>Yelm0</v>
          </cell>
          <cell r="E16158">
            <v>0</v>
          </cell>
        </row>
        <row r="16159">
          <cell r="D16159" t="str">
            <v>Yelm0</v>
          </cell>
          <cell r="E16159">
            <v>0</v>
          </cell>
        </row>
        <row r="16160">
          <cell r="D16160" t="str">
            <v>Yelm0</v>
          </cell>
          <cell r="E16160">
            <v>0</v>
          </cell>
        </row>
        <row r="16161">
          <cell r="D16161" t="str">
            <v>Yelm0</v>
          </cell>
          <cell r="E16161">
            <v>0</v>
          </cell>
        </row>
        <row r="16162">
          <cell r="D16162" t="str">
            <v>Yelm0</v>
          </cell>
          <cell r="E16162">
            <v>0</v>
          </cell>
        </row>
        <row r="16163">
          <cell r="D16163" t="str">
            <v>Yelm0</v>
          </cell>
          <cell r="E16163">
            <v>0</v>
          </cell>
        </row>
        <row r="16164">
          <cell r="D16164" t="str">
            <v>Yelm0</v>
          </cell>
          <cell r="E16164">
            <v>0</v>
          </cell>
        </row>
        <row r="16165">
          <cell r="D16165" t="str">
            <v>Yelm0</v>
          </cell>
          <cell r="E16165">
            <v>0</v>
          </cell>
        </row>
        <row r="16166">
          <cell r="D16166" t="str">
            <v>Yelm0</v>
          </cell>
          <cell r="E16166">
            <v>0</v>
          </cell>
        </row>
        <row r="16167">
          <cell r="D16167" t="str">
            <v>Yelm0</v>
          </cell>
          <cell r="E16167">
            <v>0</v>
          </cell>
        </row>
        <row r="16168">
          <cell r="D16168" t="str">
            <v>Yelm0</v>
          </cell>
          <cell r="E16168">
            <v>0</v>
          </cell>
        </row>
        <row r="16169">
          <cell r="D16169" t="str">
            <v>Yelm0</v>
          </cell>
          <cell r="E16169">
            <v>0</v>
          </cell>
        </row>
        <row r="16170">
          <cell r="D16170" t="str">
            <v>Yelm0</v>
          </cell>
          <cell r="E16170">
            <v>0</v>
          </cell>
        </row>
        <row r="16171">
          <cell r="D16171" t="str">
            <v>Yelm0</v>
          </cell>
          <cell r="E16171">
            <v>0</v>
          </cell>
        </row>
        <row r="16172">
          <cell r="D16172" t="str">
            <v>Yelm0</v>
          </cell>
          <cell r="E16172">
            <v>0</v>
          </cell>
        </row>
        <row r="16173">
          <cell r="D16173" t="str">
            <v>Yelm0</v>
          </cell>
          <cell r="E16173">
            <v>0</v>
          </cell>
        </row>
        <row r="16174">
          <cell r="D16174" t="str">
            <v>Yelm0</v>
          </cell>
          <cell r="E16174">
            <v>0</v>
          </cell>
        </row>
        <row r="16175">
          <cell r="D16175" t="str">
            <v>Yelm0</v>
          </cell>
          <cell r="E16175">
            <v>0</v>
          </cell>
        </row>
        <row r="16176">
          <cell r="D16176" t="str">
            <v>Yelm0</v>
          </cell>
          <cell r="E16176">
            <v>0</v>
          </cell>
        </row>
        <row r="16177">
          <cell r="D16177" t="str">
            <v>Yelm0</v>
          </cell>
          <cell r="E16177">
            <v>0</v>
          </cell>
        </row>
        <row r="16178">
          <cell r="D16178" t="str">
            <v>Yelm0</v>
          </cell>
          <cell r="E16178">
            <v>0</v>
          </cell>
        </row>
        <row r="16179">
          <cell r="D16179" t="str">
            <v>Yelm0</v>
          </cell>
          <cell r="E16179">
            <v>0</v>
          </cell>
        </row>
        <row r="16180">
          <cell r="D16180" t="str">
            <v>Yelm0</v>
          </cell>
          <cell r="E16180">
            <v>0</v>
          </cell>
        </row>
        <row r="16181">
          <cell r="D16181" t="str">
            <v>Yelm0</v>
          </cell>
          <cell r="E16181">
            <v>0</v>
          </cell>
        </row>
        <row r="16182">
          <cell r="D16182" t="str">
            <v>Yelm0</v>
          </cell>
          <cell r="E16182">
            <v>0</v>
          </cell>
        </row>
        <row r="16183">
          <cell r="D16183" t="str">
            <v>Yelm0</v>
          </cell>
          <cell r="E16183">
            <v>0</v>
          </cell>
        </row>
        <row r="16184">
          <cell r="D16184" t="str">
            <v>Yelm0</v>
          </cell>
          <cell r="E16184">
            <v>0</v>
          </cell>
        </row>
        <row r="16185">
          <cell r="D16185" t="str">
            <v>Yelm0</v>
          </cell>
          <cell r="E16185">
            <v>0</v>
          </cell>
        </row>
        <row r="16186">
          <cell r="D16186" t="str">
            <v>Yelm0</v>
          </cell>
          <cell r="E16186">
            <v>0</v>
          </cell>
        </row>
        <row r="16187">
          <cell r="D16187" t="str">
            <v>Yelm0</v>
          </cell>
          <cell r="E16187">
            <v>0</v>
          </cell>
        </row>
        <row r="16188">
          <cell r="D16188" t="str">
            <v>Yelm0</v>
          </cell>
          <cell r="E16188">
            <v>0</v>
          </cell>
        </row>
        <row r="16189">
          <cell r="D16189" t="str">
            <v>Yelm0</v>
          </cell>
          <cell r="E16189">
            <v>0</v>
          </cell>
        </row>
        <row r="16190">
          <cell r="D16190" t="str">
            <v>Yelm0</v>
          </cell>
          <cell r="E16190">
            <v>0</v>
          </cell>
        </row>
        <row r="16191">
          <cell r="D16191" t="str">
            <v>Yelm0</v>
          </cell>
          <cell r="E16191">
            <v>0</v>
          </cell>
        </row>
        <row r="16192">
          <cell r="D16192" t="str">
            <v>Yelm0</v>
          </cell>
          <cell r="E16192">
            <v>0</v>
          </cell>
        </row>
        <row r="16193">
          <cell r="D16193" t="str">
            <v>Yelm0</v>
          </cell>
          <cell r="E16193">
            <v>0</v>
          </cell>
        </row>
        <row r="16194">
          <cell r="D16194" t="str">
            <v>Yelm0</v>
          </cell>
          <cell r="E16194">
            <v>0</v>
          </cell>
        </row>
        <row r="16195">
          <cell r="D16195" t="str">
            <v>Yelm0</v>
          </cell>
          <cell r="E16195">
            <v>0</v>
          </cell>
        </row>
        <row r="16196">
          <cell r="D16196" t="str">
            <v>Yelm0</v>
          </cell>
          <cell r="E16196">
            <v>0</v>
          </cell>
        </row>
        <row r="16197">
          <cell r="D16197" t="str">
            <v>Yelm0</v>
          </cell>
          <cell r="E16197">
            <v>0</v>
          </cell>
        </row>
        <row r="16198">
          <cell r="D16198" t="str">
            <v>Yelm0</v>
          </cell>
          <cell r="E16198">
            <v>0</v>
          </cell>
        </row>
        <row r="16199">
          <cell r="D16199" t="str">
            <v>Yelm0</v>
          </cell>
          <cell r="E16199">
            <v>0</v>
          </cell>
        </row>
        <row r="16200">
          <cell r="D16200" t="str">
            <v>Yelm0</v>
          </cell>
          <cell r="E16200">
            <v>0</v>
          </cell>
        </row>
        <row r="16201">
          <cell r="D16201" t="str">
            <v>Yelm0</v>
          </cell>
          <cell r="E16201">
            <v>0</v>
          </cell>
        </row>
        <row r="16202">
          <cell r="D16202" t="str">
            <v>Yelm0</v>
          </cell>
          <cell r="E16202">
            <v>0</v>
          </cell>
        </row>
        <row r="16203">
          <cell r="D16203" t="str">
            <v>Yelm0</v>
          </cell>
          <cell r="E16203">
            <v>0</v>
          </cell>
        </row>
        <row r="16204">
          <cell r="D16204" t="str">
            <v>Yelm0</v>
          </cell>
          <cell r="E16204">
            <v>0</v>
          </cell>
        </row>
        <row r="16205">
          <cell r="D16205" t="str">
            <v>Yelm0</v>
          </cell>
          <cell r="E16205">
            <v>0</v>
          </cell>
        </row>
        <row r="16206">
          <cell r="D16206" t="str">
            <v>Yelm0</v>
          </cell>
          <cell r="E16206">
            <v>0</v>
          </cell>
        </row>
        <row r="16207">
          <cell r="D16207" t="str">
            <v>Yelm0</v>
          </cell>
          <cell r="E16207">
            <v>0</v>
          </cell>
        </row>
        <row r="16208">
          <cell r="D16208" t="str">
            <v>Yelm0</v>
          </cell>
          <cell r="E16208">
            <v>0</v>
          </cell>
        </row>
        <row r="16209">
          <cell r="D16209" t="str">
            <v>Yelm0</v>
          </cell>
          <cell r="E16209">
            <v>0</v>
          </cell>
        </row>
        <row r="16210">
          <cell r="D16210" t="str">
            <v>Yelm0</v>
          </cell>
          <cell r="E16210">
            <v>0</v>
          </cell>
        </row>
      </sheetData>
      <sheetData sheetId="19"/>
      <sheetData sheetId="20"/>
      <sheetData sheetId="21"/>
      <sheetData sheetId="22"/>
      <sheetData sheetId="23">
        <row r="6">
          <cell r="D6">
            <v>10000</v>
          </cell>
        </row>
        <row r="8">
          <cell r="H8" t="str">
            <v>2021-04</v>
          </cell>
        </row>
        <row r="12">
          <cell r="G12" t="str">
            <v>2020-01</v>
          </cell>
        </row>
        <row r="13">
          <cell r="G13" t="str">
            <v>2020-12</v>
          </cell>
        </row>
      </sheetData>
      <sheetData sheetId="24"/>
      <sheetData sheetId="2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Ratios"/>
      <sheetName val="LG"/>
      <sheetName val="LG G-48"/>
      <sheetName val="LG G-51"/>
      <sheetName val="G-48 Price Out"/>
      <sheetName val="G-51 Price Out"/>
      <sheetName val="Rate Schedule G-48"/>
      <sheetName val="References"/>
      <sheetName val="G-48 DF Calc"/>
      <sheetName val="DF Schedule"/>
      <sheetName val="Depr Summary"/>
      <sheetName val="Depreciation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/>
      <sheetData sheetId="2"/>
      <sheetData sheetId="3" refreshError="1"/>
      <sheetData sheetId="4"/>
      <sheetData sheetId="5">
        <row r="78">
          <cell r="D78">
            <v>13340.018881532844</v>
          </cell>
        </row>
      </sheetData>
      <sheetData sheetId="6">
        <row r="27">
          <cell r="B27">
            <v>353.32367365298381</v>
          </cell>
        </row>
      </sheetData>
      <sheetData sheetId="7">
        <row r="13">
          <cell r="B13">
            <v>0.89361089902323576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0">
          <cell r="C60">
            <v>178633.12500000003</v>
          </cell>
        </row>
      </sheetData>
      <sheetData sheetId="17">
        <row r="1">
          <cell r="A1" t="str">
            <v>Columbia River Disposal, Inc. G-48/G-51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D6">
            <v>10000</v>
          </cell>
        </row>
        <row r="8">
          <cell r="H8" t="str">
            <v>2016-06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2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kima BS"/>
      <sheetName val="Yakima IS"/>
      <sheetName val="References"/>
      <sheetName val="Yakima Consolidated IS"/>
      <sheetName val="Ratios"/>
      <sheetName val="Restating Adj's"/>
      <sheetName val="Pro-forma Adj's"/>
      <sheetName val="LG-Total Reg"/>
      <sheetName val="LG-Garbage"/>
      <sheetName val="LG-Recycle"/>
      <sheetName val="LG-Yardwaste"/>
      <sheetName val="Yakima Regulated Price Out"/>
      <sheetName val="Proposed Rates"/>
      <sheetName val="Revenue Summary"/>
      <sheetName val="Depr Summary"/>
      <sheetName val="Yakima Payroll"/>
      <sheetName val="Disposal"/>
      <sheetName val="Fuel Schedule"/>
      <sheetName val="A-Team Summary"/>
      <sheetName val="Roll Off Cust Count"/>
      <sheetName val="DivCon-DVP Alloc In"/>
      <sheetName val="Region OH Calc"/>
      <sheetName val="WCI P&amp;L"/>
      <sheetName val="WCI BS"/>
      <sheetName val="Corp OH"/>
      <sheetName val="July Fuel"/>
      <sheetName val="70149 Detail"/>
      <sheetName val="70095 Detail"/>
      <sheetName val="70195 Detail"/>
      <sheetName val="70255 Detail"/>
      <sheetName val="6.30.17 BS"/>
      <sheetName val="Yakima BS "/>
      <sheetName val="Pro-forma Adj Detail"/>
    </sheetNames>
    <sheetDataSet>
      <sheetData sheetId="0">
        <row r="30">
          <cell r="AC30">
            <v>749099.65</v>
          </cell>
        </row>
      </sheetData>
      <sheetData sheetId="1"/>
      <sheetData sheetId="2"/>
      <sheetData sheetId="3">
        <row r="1">
          <cell r="A1" t="str">
            <v>Yakima Waste Systems, Inc G-89</v>
          </cell>
        </row>
      </sheetData>
      <sheetData sheetId="4">
        <row r="8">
          <cell r="B8">
            <v>0</v>
          </cell>
        </row>
      </sheetData>
      <sheetData sheetId="5">
        <row r="16">
          <cell r="P16">
            <v>0</v>
          </cell>
        </row>
      </sheetData>
      <sheetData sheetId="6"/>
      <sheetData sheetId="7"/>
      <sheetData sheetId="8">
        <row r="36">
          <cell r="E36">
            <v>8.8546485705000733E-2</v>
          </cell>
        </row>
      </sheetData>
      <sheetData sheetId="9">
        <row r="36">
          <cell r="E36">
            <v>-5.2505146465273579E-2</v>
          </cell>
        </row>
      </sheetData>
      <sheetData sheetId="10">
        <row r="6">
          <cell r="J6">
            <v>-5.3162356997751466E-2</v>
          </cell>
        </row>
      </sheetData>
      <sheetData sheetId="11"/>
      <sheetData sheetId="12"/>
      <sheetData sheetId="13">
        <row r="21">
          <cell r="F21">
            <v>1708297.48</v>
          </cell>
        </row>
      </sheetData>
      <sheetData sheetId="14"/>
      <sheetData sheetId="15">
        <row r="64">
          <cell r="Y64">
            <v>22919.914580870409</v>
          </cell>
        </row>
      </sheetData>
      <sheetData sheetId="16">
        <row r="10">
          <cell r="B10">
            <v>3635.19</v>
          </cell>
        </row>
      </sheetData>
      <sheetData sheetId="17">
        <row r="39">
          <cell r="B39">
            <v>2349.7995013614564</v>
          </cell>
        </row>
      </sheetData>
      <sheetData sheetId="18">
        <row r="13">
          <cell r="L13">
            <v>3949.02</v>
          </cell>
        </row>
      </sheetData>
      <sheetData sheetId="19"/>
      <sheetData sheetId="20">
        <row r="25">
          <cell r="C25">
            <v>22665.762188783203</v>
          </cell>
        </row>
      </sheetData>
      <sheetData sheetId="21"/>
      <sheetData sheetId="22"/>
      <sheetData sheetId="23"/>
      <sheetData sheetId="24"/>
      <sheetData sheetId="25"/>
      <sheetData sheetId="26"/>
      <sheetData sheetId="27">
        <row r="173">
          <cell r="E173">
            <v>218</v>
          </cell>
        </row>
      </sheetData>
      <sheetData sheetId="28">
        <row r="64">
          <cell r="D64">
            <v>1271</v>
          </cell>
        </row>
      </sheetData>
      <sheetData sheetId="29">
        <row r="128">
          <cell r="E128">
            <v>4587.2300000000005</v>
          </cell>
        </row>
      </sheetData>
      <sheetData sheetId="30">
        <row r="35">
          <cell r="P35">
            <v>655883.93000000005</v>
          </cell>
        </row>
      </sheetData>
      <sheetData sheetId="31" refreshError="1"/>
      <sheetData sheetId="3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 BS"/>
      <sheetName val="2010 BS"/>
      <sheetName val="2009 IS"/>
      <sheetName val="2010 IS"/>
      <sheetName val="Consolidated IS"/>
      <sheetName val="Alloc %"/>
      <sheetName val="Rest Expl"/>
      <sheetName val="Prof Expl"/>
      <sheetName val="2009 Price Out (REG)"/>
      <sheetName val="LG-Total Reg"/>
      <sheetName val="LG-Pckr"/>
      <sheetName val="LG-RO"/>
      <sheetName val="2009-2010"/>
      <sheetName val="2009 Depr Summary"/>
      <sheetName val="2009 Trks"/>
      <sheetName val="2009 Cont, DB"/>
      <sheetName val="2009 Serv, Shop"/>
      <sheetName val="2009 Office"/>
      <sheetName val="2009 Leasehold"/>
      <sheetName val="2010 Deprec Summary"/>
      <sheetName val="2010 Trks"/>
      <sheetName val="2010 Cont, DB"/>
      <sheetName val="2010 Serv, Shop"/>
      <sheetName val="2010 Office"/>
      <sheetName val="2010 Leaseh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D9">
            <v>2408479.3639999996</v>
          </cell>
        </row>
      </sheetData>
      <sheetData sheetId="14"/>
      <sheetData sheetId="15"/>
      <sheetData sheetId="16"/>
      <sheetData sheetId="17"/>
      <sheetData sheetId="18"/>
      <sheetData sheetId="19">
        <row r="8">
          <cell r="D8">
            <v>2113303.516104938</v>
          </cell>
        </row>
      </sheetData>
      <sheetData sheetId="20"/>
      <sheetData sheetId="21"/>
      <sheetData sheetId="22"/>
      <sheetData sheetId="23"/>
      <sheetData sheetId="2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, pg 1-2"/>
      <sheetName val="OrgControl, pg 3"/>
      <sheetName val="BS-Assets, pg 4"/>
      <sheetName val="BS-Liab, pg 5"/>
      <sheetName val="FixedAssets, pg 6"/>
      <sheetName val="Income Statement, pg 7"/>
      <sheetName val="RevenuesCust, pg 8"/>
      <sheetName val="Recyc-YW, pg 9"/>
      <sheetName val="contracts, pg 10"/>
      <sheetName val="GarbageDisp, pg 11"/>
      <sheetName val="RecycleProcessing, pg 12"/>
      <sheetName val="RetainEarn, pg 13"/>
      <sheetName val="Payroll, pg 14"/>
      <sheetName val="Fuel, pg 15"/>
      <sheetName val="FeeCalc, pg 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3 Pro Forma"/>
      <sheetName val="Changes"/>
      <sheetName val="JE Query 70095"/>
      <sheetName val="2183 IS 2018"/>
      <sheetName val="2184 IS 2018"/>
      <sheetName val="2185 IS 2018"/>
      <sheetName val="Consolidated IS "/>
      <sheetName val="Bonuses"/>
      <sheetName val="2184 Pro Forma-Bale Fee"/>
      <sheetName val="Restating Adj's"/>
      <sheetName val="Pro-forma Adj's"/>
      <sheetName val="2183-2184-2185 Ratios"/>
      <sheetName val="2183 LOB Ratios"/>
      <sheetName val="2184 Ratios"/>
      <sheetName val="Pacific - Price Out"/>
      <sheetName val="Rural - Price Out "/>
      <sheetName val="Pacific &amp; Rural Rate Schedule"/>
      <sheetName val="2018 Pacific Payroll"/>
      <sheetName val="Disposal Allocation"/>
      <sheetName val="04.30.18 2183 BS"/>
      <sheetName val="04.30.19 2183 BS"/>
      <sheetName val="Corporate IS"/>
      <sheetName val="Corporate BS"/>
      <sheetName val="Corp OH"/>
      <sheetName val="Region OH 4.30.19"/>
      <sheetName val="DVP-DivCon Allocs"/>
      <sheetName val="Deprec 2183 4.30.19"/>
      <sheetName val="LG Public 2018 V5.0c"/>
      <sheetName val="LG Public 2018 V5.0c MSW"/>
      <sheetName val="LG Public 2018 V5.0c Rec"/>
      <sheetName val="LG Public 2018 V5.0c YW"/>
      <sheetName val="JE Query - G&amp;A"/>
      <sheetName val="JE Query 59341"/>
      <sheetName val="JE Query - 59342"/>
      <sheetName val="JE Query 60225"/>
      <sheetName val="JE Query 70195"/>
      <sheetName val="JE Query - 40101"/>
      <sheetName val="JE Query 70255"/>
      <sheetName val="Not Used --&gt;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LeMay Enterprises - Pacific/Rural Disposal</v>
          </cell>
        </row>
        <row r="10">
          <cell r="AA10">
            <v>11619379.460748307</v>
          </cell>
          <cell r="AC10">
            <v>532581.3949999999</v>
          </cell>
          <cell r="AD10">
            <v>149545.04500000004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E7">
            <v>125882813.46984366</v>
          </cell>
        </row>
        <row r="10">
          <cell r="E10">
            <v>11508271.744845491</v>
          </cell>
        </row>
        <row r="13">
          <cell r="E13">
            <v>1442415.3943098676</v>
          </cell>
        </row>
        <row r="16">
          <cell r="E16">
            <v>6384412.5002446491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9">
          <cell r="K9">
            <v>900065.00380164164</v>
          </cell>
          <cell r="L9">
            <v>45854.879837970257</v>
          </cell>
          <cell r="M9">
            <v>10145.529860388102</v>
          </cell>
          <cell r="T9">
            <v>6608593.6088787541</v>
          </cell>
          <cell r="U9">
            <v>336682.64464584971</v>
          </cell>
          <cell r="V9">
            <v>74492.046142064515</v>
          </cell>
          <cell r="W9">
            <v>0</v>
          </cell>
        </row>
        <row r="11">
          <cell r="K11">
            <v>114402.17990020616</v>
          </cell>
          <cell r="L11">
            <v>14483.954087820988</v>
          </cell>
          <cell r="M11">
            <v>2405.0944121627272</v>
          </cell>
          <cell r="N11">
            <v>107767.72659981012</v>
          </cell>
          <cell r="T11">
            <v>615204.34836086119</v>
          </cell>
          <cell r="U11">
            <v>77888.301989169384</v>
          </cell>
          <cell r="V11">
            <v>12933.534499706266</v>
          </cell>
          <cell r="W11">
            <v>579527.19148359646</v>
          </cell>
        </row>
        <row r="13">
          <cell r="K13">
            <v>394776.57773328706</v>
          </cell>
          <cell r="L13">
            <v>14111.181694156514</v>
          </cell>
          <cell r="M13">
            <v>4497.09095033416</v>
          </cell>
          <cell r="T13">
            <v>1643090.3719922095</v>
          </cell>
          <cell r="U13">
            <v>58731.81968451487</v>
          </cell>
          <cell r="V13">
            <v>18717.237189941607</v>
          </cell>
        </row>
        <row r="15">
          <cell r="K15">
            <v>117054.43127890688</v>
          </cell>
          <cell r="L15">
            <v>7144.0637021622733</v>
          </cell>
          <cell r="M15">
            <v>944.02135226420762</v>
          </cell>
          <cell r="T15">
            <v>238494.90947666942</v>
          </cell>
          <cell r="U15">
            <v>14555.816531909277</v>
          </cell>
          <cell r="V15">
            <v>1923.4153247546988</v>
          </cell>
          <cell r="W15">
            <v>0</v>
          </cell>
        </row>
        <row r="17">
          <cell r="N17">
            <v>63698.602999999996</v>
          </cell>
          <cell r="W17">
            <v>392518.82700000005</v>
          </cell>
        </row>
        <row r="22">
          <cell r="K22">
            <v>24224.643568242514</v>
          </cell>
          <cell r="L22">
            <v>649.16901919380246</v>
          </cell>
          <cell r="M22">
            <v>189.14402745353706</v>
          </cell>
          <cell r="N22">
            <v>19936.743885110162</v>
          </cell>
          <cell r="T22">
            <v>197429.77547080914</v>
          </cell>
          <cell r="U22">
            <v>5290.698843142407</v>
          </cell>
          <cell r="V22">
            <v>1541.5154723164242</v>
          </cell>
          <cell r="W22">
            <v>162483.58238039864</v>
          </cell>
        </row>
        <row r="24">
          <cell r="K24">
            <v>249996.05414805008</v>
          </cell>
          <cell r="L24">
            <v>10531.570889946972</v>
          </cell>
          <cell r="M24">
            <v>2955.389247717319</v>
          </cell>
          <cell r="N24">
            <v>0</v>
          </cell>
          <cell r="T24">
            <v>1036139.1359802282</v>
          </cell>
          <cell r="U24">
            <v>43649.379985661231</v>
          </cell>
          <cell r="V24">
            <v>12248.97117696753</v>
          </cell>
          <cell r="W24">
            <v>0</v>
          </cell>
        </row>
        <row r="26">
          <cell r="K26">
            <v>41859.769957004668</v>
          </cell>
          <cell r="L26">
            <v>1944.5442431956974</v>
          </cell>
          <cell r="M26">
            <v>421.28221793252123</v>
          </cell>
          <cell r="N26">
            <v>13861.494896748611</v>
          </cell>
          <cell r="T26">
            <v>312751.60590833571</v>
          </cell>
          <cell r="U26">
            <v>14528.492044842127</v>
          </cell>
          <cell r="V26">
            <v>3147.5732029667734</v>
          </cell>
          <cell r="W26">
            <v>103564.94538075909</v>
          </cell>
        </row>
        <row r="28">
          <cell r="K28">
            <v>115880.48029200301</v>
          </cell>
          <cell r="L28">
            <v>4641.5313410113258</v>
          </cell>
          <cell r="M28">
            <v>1308.3750352517768</v>
          </cell>
          <cell r="N28">
            <v>4815.3704745910572</v>
          </cell>
          <cell r="T28">
            <v>477115.81503270473</v>
          </cell>
          <cell r="U28">
            <v>19110.621592058495</v>
          </cell>
          <cell r="V28">
            <v>5386.985105166802</v>
          </cell>
          <cell r="W28">
            <v>19826.371127212922</v>
          </cell>
        </row>
        <row r="30">
          <cell r="K30">
            <v>64873.279125187037</v>
          </cell>
          <cell r="L30">
            <v>1909.6385260092613</v>
          </cell>
          <cell r="M30">
            <v>347.88663451798931</v>
          </cell>
          <cell r="N30">
            <v>0</v>
          </cell>
          <cell r="T30">
            <v>300912.55577024113</v>
          </cell>
          <cell r="U30">
            <v>8857.7950306763723</v>
          </cell>
          <cell r="V30">
            <v>1613.6606276539001</v>
          </cell>
          <cell r="W30">
            <v>0</v>
          </cell>
        </row>
        <row r="34">
          <cell r="K34">
            <v>20656.750498986126</v>
          </cell>
          <cell r="L34">
            <v>1052.3826701106691</v>
          </cell>
          <cell r="M34">
            <v>232.84282593020015</v>
          </cell>
          <cell r="N34">
            <v>5198.0330468835464</v>
          </cell>
          <cell r="O34">
            <v>0</v>
          </cell>
          <cell r="P34">
            <v>5929.702469200568</v>
          </cell>
          <cell r="T34">
            <v>54357.72049351265</v>
          </cell>
          <cell r="U34">
            <v>2769.3185836223374</v>
          </cell>
          <cell r="V34">
            <v>612.72005252978477</v>
          </cell>
          <cell r="W34">
            <v>13678.493502276942</v>
          </cell>
          <cell r="X34">
            <v>0</v>
          </cell>
          <cell r="Y34">
            <v>15603.863223613829</v>
          </cell>
        </row>
        <row r="36">
          <cell r="K36">
            <v>20246.605415201513</v>
          </cell>
          <cell r="L36">
            <v>1031.4873420469835</v>
          </cell>
          <cell r="M36">
            <v>228.21967185015859</v>
          </cell>
          <cell r="N36">
            <v>5094.8247663926777</v>
          </cell>
          <cell r="O36">
            <v>0</v>
          </cell>
          <cell r="P36">
            <v>5811.9667045086589</v>
          </cell>
          <cell r="T36">
            <v>63032.138457604829</v>
          </cell>
          <cell r="U36">
            <v>3211.2471018157166</v>
          </cell>
          <cell r="V36">
            <v>710.49806423390305</v>
          </cell>
          <cell r="W36">
            <v>15861.310748486338</v>
          </cell>
          <cell r="X36">
            <v>0</v>
          </cell>
          <cell r="Y36">
            <v>18093.931427859206</v>
          </cell>
        </row>
        <row r="38">
          <cell r="K38">
            <v>1655.9837426653694</v>
          </cell>
          <cell r="L38">
            <v>63.652620102199784</v>
          </cell>
          <cell r="M38">
            <v>16.66107849608419</v>
          </cell>
          <cell r="N38">
            <v>53.935816336969062</v>
          </cell>
          <cell r="O38">
            <v>2.2419780171244838E-2</v>
          </cell>
          <cell r="P38">
            <v>42.227655952539649</v>
          </cell>
          <cell r="T38">
            <v>4162.875247344241</v>
          </cell>
          <cell r="U38">
            <v>160.01239011293782</v>
          </cell>
          <cell r="V38">
            <v>41.883256144636995</v>
          </cell>
          <cell r="W38">
            <v>135.58591729474776</v>
          </cell>
          <cell r="X38">
            <v>5.6359700594375971E-2</v>
          </cell>
          <cell r="Y38">
            <v>106.15349606950714</v>
          </cell>
        </row>
        <row r="40">
          <cell r="K40">
            <v>62669.65092603027</v>
          </cell>
          <cell r="L40">
            <v>2408.8929012741928</v>
          </cell>
          <cell r="M40">
            <v>630.52791310631835</v>
          </cell>
          <cell r="N40">
            <v>2041.1666462424739</v>
          </cell>
          <cell r="O40">
            <v>0</v>
          </cell>
          <cell r="P40">
            <v>1598.0787671929036</v>
          </cell>
          <cell r="T40">
            <v>155544.34863542279</v>
          </cell>
          <cell r="U40">
            <v>5978.8058769218096</v>
          </cell>
          <cell r="V40">
            <v>1564.952925241819</v>
          </cell>
          <cell r="W40">
            <v>5066.1194334858437</v>
          </cell>
          <cell r="X40">
            <v>0</v>
          </cell>
          <cell r="Y40">
            <v>3966.3875135432345</v>
          </cell>
        </row>
        <row r="42">
          <cell r="K42">
            <v>23347.217283790007</v>
          </cell>
          <cell r="L42">
            <v>897.41916778521295</v>
          </cell>
          <cell r="M42">
            <v>234.89954026013856</v>
          </cell>
          <cell r="N42">
            <v>760.42487070011589</v>
          </cell>
          <cell r="O42">
            <v>0</v>
          </cell>
          <cell r="P42">
            <v>595.35503490042151</v>
          </cell>
          <cell r="T42">
            <v>468848.83074309077</v>
          </cell>
          <cell r="U42">
            <v>18021.587857267448</v>
          </cell>
          <cell r="V42">
            <v>4717.1520894492442</v>
          </cell>
          <cell r="W42">
            <v>15270.526982384768</v>
          </cell>
          <cell r="X42">
            <v>0</v>
          </cell>
          <cell r="Y42">
            <v>11955.665148320519</v>
          </cell>
        </row>
        <row r="44">
          <cell r="K44">
            <v>11754.910576334936</v>
          </cell>
          <cell r="L44">
            <v>451.83466357373277</v>
          </cell>
          <cell r="M44">
            <v>118.26775999113336</v>
          </cell>
          <cell r="N44">
            <v>20445.012384715585</v>
          </cell>
          <cell r="O44">
            <v>0</v>
          </cell>
          <cell r="P44">
            <v>0</v>
          </cell>
          <cell r="T44">
            <v>235098.21152669869</v>
          </cell>
          <cell r="U44">
            <v>9036.6932714746526</v>
          </cell>
          <cell r="V44">
            <v>2365.3551998226667</v>
          </cell>
          <cell r="W44">
            <v>408900.24769431161</v>
          </cell>
          <cell r="X44">
            <v>0</v>
          </cell>
          <cell r="Y44">
            <v>0</v>
          </cell>
        </row>
        <row r="46">
          <cell r="T46">
            <v>884436.48900964286</v>
          </cell>
          <cell r="U46">
            <v>45058.666603585938</v>
          </cell>
          <cell r="V46">
            <v>9969.3652913558362</v>
          </cell>
          <cell r="W46">
            <v>222558.24302895198</v>
          </cell>
          <cell r="X46">
            <v>58996.169200000004</v>
          </cell>
          <cell r="Y46">
            <v>253885.29686646344</v>
          </cell>
        </row>
        <row r="50">
          <cell r="T50">
            <v>13295212.740984131</v>
          </cell>
          <cell r="U50">
            <v>663531.9020326247</v>
          </cell>
          <cell r="V50">
            <v>151986.86562031641</v>
          </cell>
          <cell r="W50">
            <v>1939391.4446791592</v>
          </cell>
          <cell r="X50">
            <v>58996.225559700601</v>
          </cell>
          <cell r="Y50">
            <v>303611.29767586972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"/>
      <sheetName val="1WSC"/>
      <sheetName val="2WSC"/>
      <sheetName val="3WSC"/>
      <sheetName val="LMS"/>
      <sheetName val="LMS OC"/>
      <sheetName val="LMS Purge"/>
    </sheetNames>
    <sheetDataSet>
      <sheetData sheetId="0">
        <row r="8">
          <cell r="E8">
            <v>3767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Route Hrs for Proforma"/>
      <sheetName val="Summary"/>
      <sheetName val="Time Packer Routes A-Week"/>
      <sheetName val="Time Packer Routes B-Week"/>
      <sheetName val="Glass Routes - 2 Weeks"/>
      <sheetName val="Time Roll Off"/>
      <sheetName val="&quot;A-B&quot; Combined"/>
      <sheetName val="Container Delivery"/>
      <sheetName val="Sheet1"/>
      <sheetName val="Sheet3"/>
    </sheetNames>
    <sheetDataSet>
      <sheetData sheetId="0"/>
      <sheetData sheetId="1">
        <row r="12">
          <cell r="C12">
            <v>202.40910550000007</v>
          </cell>
        </row>
      </sheetData>
      <sheetData sheetId="2">
        <row r="5">
          <cell r="J5">
            <v>981.46763624999994</v>
          </cell>
          <cell r="K5">
            <v>107.85423625</v>
          </cell>
          <cell r="L5">
            <v>46.573004999999995</v>
          </cell>
          <cell r="M5">
            <v>10.595095000000001</v>
          </cell>
        </row>
        <row r="7">
          <cell r="J7">
            <v>209.39700000000013</v>
          </cell>
          <cell r="K7">
            <v>5.4729209999999995</v>
          </cell>
          <cell r="L7">
            <v>27.203730499999995</v>
          </cell>
          <cell r="M7">
            <v>4.5172430000000006</v>
          </cell>
        </row>
        <row r="8">
          <cell r="J8">
            <v>447.97316999999998</v>
          </cell>
          <cell r="K8">
            <v>67.195655000000002</v>
          </cell>
          <cell r="L8">
            <v>20.800094999999999</v>
          </cell>
          <cell r="M8">
            <v>6.6287799999999999</v>
          </cell>
        </row>
        <row r="9">
          <cell r="J9">
            <v>145.16023875000002</v>
          </cell>
          <cell r="K9">
            <v>4.8222787500000006</v>
          </cell>
          <cell r="L9">
            <v>9.1537299999999995</v>
          </cell>
          <cell r="M9">
            <v>1.2095800000000003</v>
          </cell>
        </row>
        <row r="10">
          <cell r="C10">
            <v>66.737814613861758</v>
          </cell>
          <cell r="L10">
            <v>0</v>
          </cell>
          <cell r="M10">
            <v>0</v>
          </cell>
        </row>
        <row r="12">
          <cell r="D12">
            <v>309.94718538613824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4 EE Job Description"/>
      <sheetName val="2185 EE Job Description"/>
      <sheetName val="PR Pivot"/>
      <sheetName val="PR Report"/>
    </sheetNames>
    <sheetDataSet>
      <sheetData sheetId="0"/>
      <sheetData sheetId="1"/>
      <sheetData sheetId="2">
        <row r="8">
          <cell r="J8">
            <v>14166.949980000001</v>
          </cell>
        </row>
        <row r="59">
          <cell r="G59">
            <v>584.4749996346153</v>
          </cell>
        </row>
        <row r="60">
          <cell r="G60">
            <v>875.89198646153841</v>
          </cell>
        </row>
      </sheetData>
      <sheetData sheetId="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Report 5-1-2018 to 4-30-19"/>
      <sheetName val="Pivot"/>
      <sheetName val="Mechanic Labor"/>
    </sheetNames>
    <sheetDataSet>
      <sheetData sheetId="0"/>
      <sheetData sheetId="1">
        <row r="10">
          <cell r="E10">
            <v>0.80247954134287225</v>
          </cell>
        </row>
        <row r="11">
          <cell r="E11">
            <v>9.1990560879456937E-2</v>
          </cell>
        </row>
        <row r="12">
          <cell r="E12">
            <v>0.10552989777767077</v>
          </cell>
        </row>
        <row r="14">
          <cell r="C14">
            <v>0.94244647477754351</v>
          </cell>
          <cell r="D14">
            <v>0.83557982793391916</v>
          </cell>
        </row>
        <row r="15">
          <cell r="D15">
            <v>3.8747275120305999E-2</v>
          </cell>
        </row>
        <row r="16">
          <cell r="C16">
            <v>5.7553525222456374E-2</v>
          </cell>
          <cell r="D16">
            <v>0.12567289694577477</v>
          </cell>
        </row>
        <row r="22">
          <cell r="O22">
            <v>0.8303571428571429</v>
          </cell>
        </row>
        <row r="130">
          <cell r="O130">
            <v>0.16964285714285715</v>
          </cell>
        </row>
      </sheetData>
      <sheetData sheetId="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Payroll Summary"/>
      <sheetName val="2018 Pacific Payroll"/>
      <sheetName val="2183 EE Job Description"/>
      <sheetName val="2184 EE Job Description"/>
      <sheetName val="2185 EE Job Description"/>
      <sheetName val="Payroll Report Pivot"/>
      <sheetName val="Sheet13"/>
      <sheetName val="Modified Payroll Report"/>
      <sheetName val="2183 IS 2018"/>
      <sheetName val="Live Pivot"/>
      <sheetName val="Spelker Pivot"/>
      <sheetName val="Spelker Payroll Report"/>
      <sheetName val="Alefteras Pivot"/>
      <sheetName val="Alefteras Payroll"/>
      <sheetName val="Conley Pivot"/>
      <sheetName val="Conley Payroll Report"/>
      <sheetName val="1 WCN Employee Roster - Copy"/>
      <sheetName val="Travis Alley Pivot"/>
      <sheetName val="Travis Alley"/>
      <sheetName val="Sheet6"/>
      <sheetName val="JE Query - Container"/>
      <sheetName val="JE Query - G&amp;A"/>
      <sheetName val="JE Query - Supervisor"/>
      <sheetName val="JE Query - Sales"/>
      <sheetName val="JE Query - Mechanics"/>
      <sheetName val="JE Query - Drivers"/>
      <sheetName val="JE Lookup"/>
      <sheetName val="EE Cou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">
          <cell r="A1" t="str">
            <v>Employee ID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9">
          <cell r="K9">
            <v>0.48243785286739022</v>
          </cell>
          <cell r="L9">
            <v>2.4395257556367726E-2</v>
          </cell>
          <cell r="M9">
            <v>5.4548557541930984E-3</v>
          </cell>
          <cell r="N9">
            <v>0.12568439488446814</v>
          </cell>
          <cell r="P9">
            <v>0.22386609961522261</v>
          </cell>
          <cell r="Q9">
            <v>0.13816153932235825</v>
          </cell>
        </row>
        <row r="11">
          <cell r="K11">
            <v>0.7515973805375592</v>
          </cell>
          <cell r="L11">
            <v>3.3268090362446941E-2</v>
          </cell>
          <cell r="M11">
            <v>7.5429010079297084E-3</v>
          </cell>
          <cell r="N11">
            <v>2.2589557567819982E-2</v>
          </cell>
          <cell r="P11">
            <v>7.0480568887075282E-2</v>
          </cell>
          <cell r="Q11">
            <v>0.1145215016371689</v>
          </cell>
        </row>
        <row r="13">
          <cell r="K13">
            <v>0.60905057085404979</v>
          </cell>
          <cell r="L13">
            <v>3.0797636322540813E-2</v>
          </cell>
          <cell r="M13">
            <v>6.8864476352169992E-3</v>
          </cell>
          <cell r="N13">
            <v>0.15866945762415594</v>
          </cell>
          <cell r="P13">
            <v>0.12885309761578995</v>
          </cell>
          <cell r="Q13">
            <v>6.574278994824645E-2</v>
          </cell>
        </row>
        <row r="15">
          <cell r="K15">
            <v>0.75620494289750051</v>
          </cell>
          <cell r="L15">
            <v>3.8238737358060715E-2</v>
          </cell>
          <cell r="M15">
            <v>8.5503010586682714E-3</v>
          </cell>
          <cell r="N15">
            <v>0.19700601868577061</v>
          </cell>
          <cell r="P15">
            <v>0</v>
          </cell>
          <cell r="Q15">
            <v>0</v>
          </cell>
        </row>
        <row r="17">
          <cell r="K17">
            <v>0.7562049428975004</v>
          </cell>
          <cell r="L17">
            <v>3.8238737358060715E-2</v>
          </cell>
          <cell r="M17">
            <v>8.5503010586682714E-3</v>
          </cell>
          <cell r="N17">
            <v>0.19700601868577061</v>
          </cell>
          <cell r="P17">
            <v>0</v>
          </cell>
        </row>
        <row r="19"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1</v>
          </cell>
        </row>
        <row r="22">
          <cell r="K22">
            <v>0.55653963243189775</v>
          </cell>
          <cell r="L22">
            <v>2.7298907388644954E-2</v>
          </cell>
          <cell r="M22">
            <v>6.1226449362943025E-3</v>
          </cell>
          <cell r="N22">
            <v>0.11415232501672751</v>
          </cell>
          <cell r="P22">
            <v>0.18798871712631782</v>
          </cell>
          <cell r="Q22">
            <v>0.13921318823862472</v>
          </cell>
        </row>
        <row r="23">
          <cell r="K23">
            <v>0.561483526447351</v>
          </cell>
          <cell r="L23">
            <v>2.7569787491902493E-2</v>
          </cell>
          <cell r="M23">
            <v>6.1827559017243782E-3</v>
          </cell>
          <cell r="N23">
            <v>0.11620385755051309</v>
          </cell>
          <cell r="P23">
            <v>0.18333394614278406</v>
          </cell>
          <cell r="Q23">
            <v>0.13576614354868755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wis Commodities"/>
      <sheetName val="Pivot"/>
      <sheetName val="WW Site 1 Data"/>
      <sheetName val="Map"/>
    </sheetNames>
    <sheetDataSet>
      <sheetData sheetId="0"/>
      <sheetData sheetId="1">
        <row r="9">
          <cell r="C9">
            <v>39897.630000000005</v>
          </cell>
        </row>
        <row r="14">
          <cell r="C14">
            <v>15005.75</v>
          </cell>
        </row>
      </sheetData>
      <sheetData sheetId="2"/>
      <sheetData sheetId="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iner Size Totals"/>
      <sheetName val="Data"/>
      <sheetName val="MF Break Out"/>
    </sheetNames>
    <sheetDataSet>
      <sheetData sheetId="0">
        <row r="41">
          <cell r="Q41">
            <v>2428.8852108852552</v>
          </cell>
          <cell r="R41">
            <v>58499.559329942094</v>
          </cell>
          <cell r="U41">
            <v>2952</v>
          </cell>
        </row>
        <row r="45">
          <cell r="Q45">
            <v>254.36178887213825</v>
          </cell>
          <cell r="U45">
            <v>793.21685691534174</v>
          </cell>
        </row>
        <row r="46">
          <cell r="Q46">
            <v>101.63319901760248</v>
          </cell>
          <cell r="U46">
            <v>432.96773228646333</v>
          </cell>
        </row>
        <row r="47">
          <cell r="Q47">
            <v>2.1369565217391302</v>
          </cell>
        </row>
        <row r="48">
          <cell r="Q48">
            <v>0</v>
          </cell>
        </row>
        <row r="49">
          <cell r="Q49">
            <v>82.906086956521747</v>
          </cell>
        </row>
        <row r="50">
          <cell r="Q50">
            <v>1088.2700119800984</v>
          </cell>
          <cell r="U50">
            <v>1690.0734215178481</v>
          </cell>
        </row>
        <row r="51">
          <cell r="Q51">
            <v>17.086788819875778</v>
          </cell>
        </row>
        <row r="52">
          <cell r="U52">
            <v>51.5</v>
          </cell>
        </row>
        <row r="53">
          <cell r="U53">
            <v>272.71086220188425</v>
          </cell>
        </row>
        <row r="54">
          <cell r="Q54">
            <v>30.039702898550726</v>
          </cell>
        </row>
        <row r="56">
          <cell r="U56">
            <v>200.3937273461251</v>
          </cell>
        </row>
        <row r="57">
          <cell r="Q57">
            <v>19.245674603174603</v>
          </cell>
          <cell r="U57">
            <v>103.32900793650794</v>
          </cell>
        </row>
        <row r="58">
          <cell r="Q58">
            <v>561.96716479344741</v>
          </cell>
          <cell r="U58">
            <v>651.9766866489847</v>
          </cell>
        </row>
        <row r="59">
          <cell r="U59">
            <v>332.14621144596396</v>
          </cell>
        </row>
        <row r="60">
          <cell r="R60">
            <v>483.09565527065524</v>
          </cell>
          <cell r="T60">
            <v>177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>
        <row r="2">
          <cell r="X2" t="str">
            <v>P&amp;L Close Report</v>
          </cell>
          <cell r="Z2" t="str">
            <v>Consolidated</v>
          </cell>
        </row>
        <row r="3">
          <cell r="X3" t="str">
            <v>BS Close Report</v>
          </cell>
          <cell r="Z3" t="str">
            <v>Region</v>
          </cell>
        </row>
        <row r="4">
          <cell r="X4" t="str">
            <v>P&amp;L Tranx Report</v>
          </cell>
          <cell r="Z4" t="str">
            <v>District</v>
          </cell>
        </row>
        <row r="5">
          <cell r="X5" t="str">
            <v>P&amp;L Close by Day</v>
          </cell>
          <cell r="Z5" t="str">
            <v>Multiple Districts</v>
          </cell>
        </row>
        <row r="6">
          <cell r="X6" t="str">
            <v>JE Review Report</v>
          </cell>
        </row>
        <row r="7">
          <cell r="X7" t="str">
            <v>IS200 Report</v>
          </cell>
        </row>
        <row r="8">
          <cell r="X8" t="str">
            <v>IS210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indsay Waldram" refreshedDate="44354.529070023149" createdVersion="6" refreshedVersion="6" minRefreshableVersion="3" recordCount="485">
  <cacheSource type="worksheet">
    <worksheetSource ref="B19:AQ504" sheet="COVID EXPENSES"/>
  </cacheSource>
  <cacheFields count="42">
    <cacheField name="Full Account" numFmtId="0">
      <sharedItems count="34">
        <s v="70065-2183-000-19"/>
        <s v="70165-2183-000-19"/>
        <s v="50086-2183-000-19"/>
        <s v="52086-2183-000-19"/>
        <s v="52120-2183-000-19"/>
        <s v="52125-2183-000-19"/>
        <s v="70185-2183-000-19"/>
        <s v="70210-2183-000-19"/>
        <s v="50036-2183-000-19"/>
        <s v="50036-2183-100-19"/>
        <s v="50036-2183-101-19"/>
        <s v="50036-2183-200-19"/>
        <s v="50036-2183-202-19"/>
        <s v="50036-2183-206-19"/>
        <s v="50036-2183-210-19"/>
        <s v="50036-2183-300-19"/>
        <s v="50036-2183-320-19"/>
        <s v="52036-2183-000-19"/>
        <s v="56036-2183-000-19"/>
        <s v="70036-2183-000-19"/>
        <s v="57125-2183-000-19"/>
        <s v="50050-2183-000-19"/>
        <s v="52050-2183-000-19"/>
        <s v="56050-2183-000-19"/>
        <s v="70050-2183-000-19"/>
        <s v="52146-2183-000-19"/>
        <s v="70320-2183-000-19"/>
        <s v="50065-2183-000-19"/>
        <s v="70036-2183-700-19"/>
        <s v="50020-2183-000-19"/>
        <s v="70020-2183-000-19"/>
        <s v="70302-2183-000-19"/>
        <s v="70105-2183-000-19"/>
        <s v="52020-2183-000-19"/>
      </sharedItems>
    </cacheField>
    <cacheField name="Date" numFmtId="14">
      <sharedItems containsSemiMixedTypes="0" containsNonDate="0" containsDate="1" containsString="0" minDate="2020-03-31T00:00:00" maxDate="2021-03-01T00:00:00"/>
    </cacheField>
    <cacheField name="Amount USD" numFmtId="40">
      <sharedItems containsSemiMixedTypes="0" containsString="0" containsNumber="1" minValue="-6214.11" maxValue="20000"/>
    </cacheField>
    <cacheField name="Amount CAD" numFmtId="40">
      <sharedItems containsSemiMixedTypes="0" containsString="0" containsNumber="1" containsInteger="1" minValue="0" maxValue="0"/>
    </cacheField>
    <cacheField name="Nat Currency" numFmtId="40">
      <sharedItems/>
    </cacheField>
    <cacheField name="Journal Control Num" numFmtId="0">
      <sharedItems/>
    </cacheField>
    <cacheField name="Psted*" numFmtId="0">
      <sharedItems/>
    </cacheField>
    <cacheField name="Journal Description" numFmtId="0">
      <sharedItems/>
    </cacheField>
    <cacheField name="User" numFmtId="0">
      <sharedItems/>
    </cacheField>
    <cacheField name="R/Type" numFmtId="0">
      <sharedItems/>
    </cacheField>
    <cacheField name="Vendor Code" numFmtId="0">
      <sharedItems containsBlank="1"/>
    </cacheField>
    <cacheField name="One Time Vendor" numFmtId="0">
      <sharedItems containsBlank="1"/>
    </cacheField>
    <cacheField name="Further Description" numFmtId="0">
      <sharedItems count="118">
        <s v="B1:2020-07:ER Wages"/>
        <s v="B1:2020-07:Expense Reimbursement"/>
        <s v="THE CREATIVE OFFICE~JEFF HARWOOD"/>
        <s v="SQ  MINUTEMAN PRESS~JEFF HARWOOD"/>
        <s v="GRAINGER~ROB TYNDALL"/>
        <s v="COMMERCIAL BRAKE &amp; CLUTCH~ROB TYNDALL"/>
        <s v="IN  WESTERN REFUSE &amp; RECY~ROB TYNDALL"/>
        <s v="STANDARD PARTS #337~ROB TYNDALL"/>
        <s v="IN  TOTAL BATTERY AND AUT~ROB TYNDALL"/>
        <s v="LARSCO INC~ROB TYNDALL"/>
        <s v="UPS 1Z200YY80395022763~TRAVIS ROBERTSON"/>
        <s v="AMZN MKTP US QS14Z5XB3~LYNSIE BRESSLER"/>
        <s v="OFFICEMAX/DEPOT 6779~JEFF HARWOOD"/>
        <s v="BEST BUY      00010439~JEFF HARWOOD"/>
        <s v="B1:2020-07:CV19 Bonus"/>
        <s v="THE HOME DEPOT #4742~ROB TYNDALL"/>
        <s v="VIT VITAMIN SHOPPE.COM~ROB TYNDALL"/>
        <s v="2020-03 - Covid19 Bonus Accrual"/>
        <s v="PCARD: PO 01375: Creative Office: PCard:"/>
        <s v="VUS000011112: PO 01276: CHEVRON PRODUCTS"/>
        <s v="VUS000011112: PO 01365: CHEVRON PRODUCTS"/>
        <s v="PCARD: PO 01428: The Vitamin Shoppe: PCa"/>
        <s v="PCARD: PO 01377: One Call Now: PCard: 3/"/>
        <s v="PCARD: PO 01378: One Call Now: PCard: 3/"/>
        <s v="PCARD: PO 01379: One Call Now: PCard: 3/"/>
        <s v="AMZN MKTP US DD1UO72G3~LYNSIE BRESSLER"/>
        <s v="Reclass Covid-19 subcoding"/>
        <s v="Reclasss Parts expense from subcode 19"/>
        <s v="CHEVRON PRODUCTS COMPANY"/>
        <s v="B1:2020-08:CV19 Bonus"/>
        <s v="B1:2020-08:ER Wages"/>
        <s v="CLASSIC INDUSTRIAL SUPPLIES INC"/>
        <s v="B1:2020-09:ER Wages"/>
        <s v="B1:2020-09:CV19 Bonus"/>
        <s v="BARTLETT MANUFACTURING CO~ROB TYNDALL"/>
        <s v="INTERSTATE BATTERY~ROB TYNDALL"/>
        <s v="ONE CALL NOW~JEFF HARWOOD"/>
        <s v="2020-04 - Covid19 Bonus Accrual"/>
        <s v="2020-04 Reclass Covid"/>
        <s v="Reclass -19 subcode"/>
        <s v="VUS000011112: PO 01630: CHEVRON PRODUCTS"/>
        <s v="VUS000011112: PO 01701: CHEVRON PRODUCTS"/>
        <s v="PCARD: PO 01575: Creative Office: PCard:"/>
        <s v="B1:2020-10:CV19 Bonus"/>
        <s v="AMZN MKTP US M74H32OV2~LYNSIE BRESSLER"/>
        <s v="B1:2020-11:CV19 Bonus"/>
        <s v="B1:2020-11:Expense Reimbursement"/>
        <s v="PCARD: PO 01887: Creative Office: PCard:"/>
        <s v="VUS000011113: PO 02127: CLASSIC INDUSTRI"/>
        <s v="2020-05 Reclass Internet Reimb."/>
        <s v="B1:2020-12:Expense Reimbursement"/>
        <s v="B1:2020-13:ER Wages"/>
        <s v="B1:2020-13:Expense Reimbursement"/>
        <s v="B1:2020-14:ER Wages"/>
        <s v="ULINE   SHIP SUPPLIES~ROB TYNDALL"/>
        <s v="AMZN MKTP US MY1SM3231~LYNSIE BRESSLER"/>
        <s v="Covid-19 reclass 05/20"/>
        <s v="MINUTEMAN PRESS~JEFF HARWOOD"/>
        <s v="CLASSIC INDUSTRIAL SUPPLI~DEREK MCKINLEY"/>
        <s v="VUS000011113: PO 02411: CLASSIC INDUSTRI"/>
        <s v="VUS000002334: PO 02442: SCREEN GRAPHICS"/>
        <s v="PCARD: PO 02486: Creative Office: PCard:"/>
        <s v="VUS000011113: PO 02294: CLASSIC INDUSTRI"/>
        <s v="SCREEN GRAPHICS OF FLORIDA INC"/>
        <s v="ULINE   SHIP SUPPLIES~JEFF HARWOOD"/>
        <s v="RITZ SAFETY ECOM~JEFF HARWOOD"/>
        <s v="SARCO SUPPLY LLC~JEFF HARWOOD"/>
        <s v="B1:2020-14:Expense Reimbursement"/>
        <s v="B1:2020-15:Expense Reimbursement"/>
        <s v="RITZ SAFETY PORTLAND~JEFF HARWOOD"/>
        <s v="B1:2020-16:Expense Reimbursement"/>
        <s v="B1:2020-17:ER Wages"/>
        <s v="B1:2020-17:Expense Reimbursement"/>
        <s v="B1:2020-18:ER Wages"/>
        <s v="B1:2020-18:Expense Reimbursement"/>
        <s v="VUS000011113: PO 03242: CLASSIC INDUSTRI"/>
        <s v="VUS000011113: PO 03255: CLASSIC INDUSTRI"/>
        <s v="B1:2020-19:Expense Reimbursement"/>
        <s v="B1:2020-20:Expense Reimbursement"/>
        <s v="B1:2020-21:ER Wages"/>
        <s v="B1:2020-21:Expense Reimbursement"/>
        <s v="B1:2020-22:ER Wages"/>
        <s v="B1:2020-22:Expense Reimbursement"/>
        <s v="B1:2020-23:ER Wages"/>
        <s v="VUS000011113: PO 04248: CLASSIC INDUSTRI"/>
        <s v="PCARD: PO 04290: Creative Office: PCard:"/>
        <s v="THE CREATIVE OFFICE~ARIN ROBERTSON"/>
        <s v="B1:2020-23:Expense Reimbursement"/>
        <s v="B1:2020-25:ER Wages"/>
        <s v="B1:2020-24:ER Wages"/>
        <s v="B1:2020-24:Expense Reimbursement"/>
        <s v="B1:Medicare_ThankYou"/>
        <s v="B1:OASDI_ThankYou"/>
        <s v="B1: ThankYou Bonus"/>
        <s v="B1:Washington Paid Family &amp; Medical Leav"/>
        <s v="B1:SUI_ThankYou"/>
        <s v="B1:FUI_ThankYou"/>
        <s v="NOR NORTHERN TOOL~ROB TYNDALL"/>
        <s v="SQ  DEALERSHIP FOR~ROB TYNDALL"/>
        <s v="AMZN MKTP US 1E25A00P3~LYNSIE BRESSLER"/>
        <s v="B1:2020-25:Expense Reimbursement"/>
        <s v="B1:2020-26:ER Wages"/>
        <s v="B1:2020-26:Expense Reimbursement"/>
        <s v="B1:2021-1:ER Wages"/>
        <s v="BARGREEN ELLINGSON #16~ROB TYNDALL"/>
        <s v="BARGREEN ELLINGSON #1~ROB TYNDALL"/>
        <s v="B1:2021-01:ER Wages"/>
        <s v="B1:2021-01:Expense Reimbursement"/>
        <s v="B1:2021-02:ER Wages"/>
        <s v="B1:2021-02:Expense Reimbursement"/>
        <s v="B1:2021-03:ER Wages"/>
        <s v="B1:2021-03:Expense Reimbursement"/>
        <s v="UNIFIRST CORPORATION"/>
        <s v="B1:2021-04:ER Wages"/>
        <s v="B1:2021-04:Expense Reimbursement"/>
        <s v="B1:2021-05:ER Wages"/>
        <s v="B1:2021-05:Expense Reimbursement"/>
        <s v="VUS000011113: PO 00735: CLASSIC INDUSTRI"/>
      </sharedItems>
    </cacheField>
    <cacheField name="Date Doc" numFmtId="164">
      <sharedItems containsNonDate="0" containsDate="1" containsString="0" containsBlank="1" minDate="2020-03-24T00:00:00" maxDate="2021-02-04T00:00:00"/>
    </cacheField>
    <cacheField name="Doc Desc" numFmtId="0">
      <sharedItems containsBlank="1"/>
    </cacheField>
    <cacheField name="Doc Ctrl Num" numFmtId="0">
      <sharedItems containsBlank="1" containsMixedTypes="1" containsNumber="1" containsInteger="1" minValue="66008" maxValue="654961502"/>
    </cacheField>
    <cacheField name="Po Ctrl Num" numFmtId="0">
      <sharedItems containsBlank="1"/>
    </cacheField>
    <cacheField name="Vendor Order Num" numFmtId="0">
      <sharedItems containsNonDate="0" containsString="0" containsBlank="1"/>
    </cacheField>
    <cacheField name="Ticket Num" numFmtId="0">
      <sharedItems containsNonDate="0" containsString="0" containsBlank="1"/>
    </cacheField>
    <cacheField name="Document 2" numFmtId="0">
      <sharedItems/>
    </cacheField>
    <cacheField name="Document 1" numFmtId="0">
      <sharedItems/>
    </cacheField>
    <cacheField name="Class Code" numFmtId="0">
      <sharedItems containsString="0" containsBlank="1" containsNumber="1" containsInteger="1" minValue="2183" maxValue="2183"/>
    </cacheField>
    <cacheField name="Date Entered" numFmtId="14">
      <sharedItems containsSemiMixedTypes="0" containsNonDate="0" containsDate="1" containsString="0" minDate="2020-04-01T00:00:00" maxDate="2021-03-06T00:00:00"/>
    </cacheField>
    <cacheField name="Date Posted" numFmtId="14">
      <sharedItems containsSemiMixedTypes="0" containsNonDate="0" containsDate="1" containsString="0" minDate="2020-04-01T00:00:00" maxDate="2021-03-06T00:00:00"/>
    </cacheField>
    <cacheField name="Amt Net" numFmtId="0">
      <sharedItems containsString="0" containsBlank="1" containsNumber="1" minValue="17.5" maxValue="2268.16"/>
    </cacheField>
    <cacheField name="Date Due" numFmtId="14">
      <sharedItems containsNonDate="0" containsDate="1" containsString="0" containsBlank="1" minDate="2020-04-23T00:00:00" maxDate="2021-03-06T00:00:00"/>
    </cacheField>
    <cacheField name="Database" numFmtId="0">
      <sharedItems/>
    </cacheField>
    <cacheField name="Reversing Flag" numFmtId="0">
      <sharedItems containsSemiMixedTypes="0" containsString="0" containsNumber="1" containsInteger="1" minValue="0" maxValue="0"/>
    </cacheField>
    <cacheField name="Hold Flag" numFmtId="0">
      <sharedItems containsSemiMixedTypes="0" containsString="0" containsNumber="1" containsInteger="1" minValue="0" maxValue="0"/>
    </cacheField>
    <cacheField name="Recurring Flag" numFmtId="0">
      <sharedItems containsSemiMixedTypes="0" containsString="0" containsNumber="1" containsInteger="1" minValue="0" maxValue="0"/>
    </cacheField>
    <cacheField name="Repeating Flag" numFmtId="0">
      <sharedItems containsSemiMixedTypes="0" containsString="0" containsNumber="1" containsInteger="1" minValue="0" maxValue="0"/>
    </cacheField>
    <cacheField name="Type Flag" numFmtId="0">
      <sharedItems containsSemiMixedTypes="0" containsString="0" containsNumber="1" containsInteger="1" minValue="0" maxValue="5"/>
    </cacheField>
    <cacheField name="Posted Flag" numFmtId="0">
      <sharedItems containsSemiMixedTypes="0" containsString="0" containsNumber="1" containsInteger="1" minValue="1" maxValue="1"/>
    </cacheField>
    <cacheField name="Seg1" numFmtId="0">
      <sharedItems containsSemiMixedTypes="0" containsString="0" containsNumber="1" containsInteger="1" minValue="50020" maxValue="70320"/>
    </cacheField>
    <cacheField name="Seg2" numFmtId="0">
      <sharedItems containsSemiMixedTypes="0" containsString="0" containsNumber="1" containsInteger="1" minValue="2183" maxValue="2183"/>
    </cacheField>
    <cacheField name="Seg3" numFmtId="0">
      <sharedItems containsSemiMixedTypes="0" containsString="0" containsNumber="1" containsInteger="1" minValue="0" maxValue="700"/>
    </cacheField>
    <cacheField name="Seg4" numFmtId="0">
      <sharedItems containsSemiMixedTypes="0" containsString="0" containsNumber="1" containsInteger="1" minValue="19" maxValue="19"/>
    </cacheField>
    <cacheField name="Staged_RefCode" numFmtId="0">
      <sharedItems containsNonDate="0" containsString="0" containsBlank="1"/>
    </cacheField>
    <cacheField name="Staged_DocRef" numFmtId="0">
      <sharedItems containsNonDate="0" containsString="0" containsBlank="1"/>
    </cacheField>
    <cacheField name="Staged Year Month" numFmtId="0">
      <sharedItems containsNonDate="0" containsString="0" containsBlank="1"/>
    </cacheField>
    <cacheField name="Staged District" numFmtId="0">
      <sharedItems containsNonDate="0" containsString="0" containsBlank="1"/>
    </cacheField>
    <cacheField name="VO Numbe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5">
  <r>
    <x v="0"/>
    <d v="2020-03-31T00:00:00"/>
    <n v="260"/>
    <n v="0"/>
    <s v="USD"/>
    <s v="JRNLWA00406578"/>
    <s v="P"/>
    <s v="B1 3/18/20 - 3/31/20"/>
    <s v="LaurenTi"/>
    <s v="0/JE IC"/>
    <m/>
    <m/>
    <x v="0"/>
    <m/>
    <m/>
    <m/>
    <m/>
    <m/>
    <m/>
    <s v="JRNL00968153"/>
    <s v="JRNL00968153"/>
    <m/>
    <d v="2020-04-01T00:00:00"/>
    <d v="2020-04-01T00:00:00"/>
    <m/>
    <m/>
    <s v="wci_wa"/>
    <n v="0"/>
    <n v="0"/>
    <n v="0"/>
    <n v="0"/>
    <n v="0"/>
    <n v="1"/>
    <n v="70065"/>
    <n v="2183"/>
    <n v="0"/>
    <n v="19"/>
    <m/>
    <m/>
    <m/>
    <m/>
    <s v=""/>
  </r>
  <r>
    <x v="1"/>
    <d v="2020-03-31T00:00:00"/>
    <n v="475"/>
    <n v="0"/>
    <s v="USD"/>
    <s v="JRNLWA00406578"/>
    <s v="P"/>
    <s v="B1 3/18/20 - 3/31/20"/>
    <s v="LaurenTi"/>
    <s v="0/JE IC"/>
    <m/>
    <m/>
    <x v="1"/>
    <m/>
    <m/>
    <m/>
    <m/>
    <m/>
    <m/>
    <s v="JRNL00968153"/>
    <s v="JRNL00968153"/>
    <m/>
    <d v="2020-04-01T00:00:00"/>
    <d v="2020-04-01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1"/>
    <d v="2020-03-31T00:00:00"/>
    <n v="25"/>
    <n v="0"/>
    <s v="USD"/>
    <s v="JRNLWA00406578"/>
    <s v="P"/>
    <s v="B1 3/18/20 - 3/31/20"/>
    <s v="LaurenTi"/>
    <s v="0/JE IC"/>
    <m/>
    <m/>
    <x v="1"/>
    <m/>
    <m/>
    <m/>
    <m/>
    <m/>
    <m/>
    <s v="JRNL00968153"/>
    <s v="JRNL00968153"/>
    <m/>
    <d v="2020-04-01T00:00:00"/>
    <d v="2020-04-01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2"/>
    <d v="2020-03-31T00:00:00"/>
    <n v="300.39999999999998"/>
    <n v="0"/>
    <s v="USD"/>
    <s v="JRNLWA00406648"/>
    <s v="P"/>
    <s v="Pcard Activity - March"/>
    <s v="HeatherWe"/>
    <s v="0/JE IC"/>
    <m/>
    <m/>
    <x v="2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03-31T00:00:00"/>
    <n v="146.97999999999999"/>
    <n v="0"/>
    <s v="USD"/>
    <s v="JRNLWA00406648"/>
    <s v="P"/>
    <s v="Pcard Activity - March"/>
    <s v="HeatherWe"/>
    <s v="0/JE IC"/>
    <m/>
    <m/>
    <x v="2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03-31T00:00:00"/>
    <n v="56.13"/>
    <n v="0"/>
    <s v="USD"/>
    <s v="JRNLWA00406648"/>
    <s v="P"/>
    <s v="Pcard Activity - March"/>
    <s v="HeatherWe"/>
    <s v="0/JE IC"/>
    <m/>
    <m/>
    <x v="3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03-31T00:00:00"/>
    <n v="177.07"/>
    <n v="0"/>
    <s v="USD"/>
    <s v="JRNLWA00406648"/>
    <s v="P"/>
    <s v="Pcard Activity - March"/>
    <s v="HeatherWe"/>
    <s v="0/JE IC"/>
    <m/>
    <m/>
    <x v="2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03-31T00:00:00"/>
    <n v="32.78"/>
    <n v="0"/>
    <s v="USD"/>
    <s v="JRNLWA00406648"/>
    <s v="P"/>
    <s v="Pcard Activity - March"/>
    <s v="HeatherWe"/>
    <s v="0/JE IC"/>
    <m/>
    <m/>
    <x v="2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3"/>
    <d v="2020-03-31T00:00:00"/>
    <n v="46.89"/>
    <n v="0"/>
    <s v="USD"/>
    <s v="JRNLWA00406648"/>
    <s v="P"/>
    <s v="Pcard Activity - March"/>
    <s v="HeatherWe"/>
    <s v="0/JE IC"/>
    <m/>
    <m/>
    <x v="4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52086"/>
    <n v="2183"/>
    <n v="0"/>
    <n v="19"/>
    <m/>
    <m/>
    <m/>
    <m/>
    <s v=""/>
  </r>
  <r>
    <x v="4"/>
    <d v="2020-03-31T00:00:00"/>
    <n v="462.25"/>
    <n v="0"/>
    <s v="USD"/>
    <s v="JRNLWA00406648"/>
    <s v="P"/>
    <s v="Pcard Activity - March"/>
    <s v="HeatherWe"/>
    <s v="0/JE IC"/>
    <m/>
    <m/>
    <x v="5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52120"/>
    <n v="2183"/>
    <n v="0"/>
    <n v="19"/>
    <m/>
    <m/>
    <m/>
    <m/>
    <s v=""/>
  </r>
  <r>
    <x v="4"/>
    <d v="2020-03-31T00:00:00"/>
    <n v="102.55"/>
    <n v="0"/>
    <s v="USD"/>
    <s v="JRNLWA00406648"/>
    <s v="P"/>
    <s v="Pcard Activity - March"/>
    <s v="HeatherWe"/>
    <s v="0/JE IC"/>
    <m/>
    <m/>
    <x v="6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52120"/>
    <n v="2183"/>
    <n v="0"/>
    <n v="19"/>
    <m/>
    <m/>
    <m/>
    <m/>
    <s v=""/>
  </r>
  <r>
    <x v="4"/>
    <d v="2020-03-31T00:00:00"/>
    <n v="1102.7"/>
    <n v="0"/>
    <s v="USD"/>
    <s v="JRNLWA00406648"/>
    <s v="P"/>
    <s v="Pcard Activity - March"/>
    <s v="HeatherWe"/>
    <s v="0/JE IC"/>
    <m/>
    <m/>
    <x v="6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52120"/>
    <n v="2183"/>
    <n v="0"/>
    <n v="19"/>
    <m/>
    <m/>
    <m/>
    <m/>
    <s v=""/>
  </r>
  <r>
    <x v="4"/>
    <d v="2020-03-31T00:00:00"/>
    <n v="639.62"/>
    <n v="0"/>
    <s v="USD"/>
    <s v="JRNLWA00406648"/>
    <s v="P"/>
    <s v="Pcard Activity - March"/>
    <s v="HeatherWe"/>
    <s v="0/JE IC"/>
    <m/>
    <m/>
    <x v="7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52120"/>
    <n v="2183"/>
    <n v="0"/>
    <n v="19"/>
    <m/>
    <m/>
    <m/>
    <m/>
    <s v=""/>
  </r>
  <r>
    <x v="5"/>
    <d v="2020-03-31T00:00:00"/>
    <n v="1058.4000000000001"/>
    <n v="0"/>
    <s v="USD"/>
    <s v="JRNLWA00406648"/>
    <s v="P"/>
    <s v="Pcard Activity - March"/>
    <s v="HeatherWe"/>
    <s v="0/JE IC"/>
    <m/>
    <m/>
    <x v="8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52125"/>
    <n v="2183"/>
    <n v="0"/>
    <n v="19"/>
    <m/>
    <m/>
    <m/>
    <m/>
    <s v=""/>
  </r>
  <r>
    <x v="5"/>
    <d v="2020-03-31T00:00:00"/>
    <n v="130.30000000000001"/>
    <n v="0"/>
    <s v="USD"/>
    <s v="JRNLWA00406648"/>
    <s v="P"/>
    <s v="Pcard Activity - March"/>
    <s v="HeatherWe"/>
    <s v="0/JE IC"/>
    <m/>
    <m/>
    <x v="9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52125"/>
    <n v="2183"/>
    <n v="0"/>
    <n v="19"/>
    <m/>
    <m/>
    <m/>
    <m/>
    <s v=""/>
  </r>
  <r>
    <x v="6"/>
    <d v="2020-03-31T00:00:00"/>
    <n v="12.49"/>
    <n v="0"/>
    <s v="USD"/>
    <s v="JRNLWA00406648"/>
    <s v="P"/>
    <s v="Pcard Activity - March"/>
    <s v="HeatherWe"/>
    <s v="0/JE IC"/>
    <m/>
    <m/>
    <x v="10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70185"/>
    <n v="2183"/>
    <n v="0"/>
    <n v="19"/>
    <m/>
    <m/>
    <m/>
    <m/>
    <s v=""/>
  </r>
  <r>
    <x v="7"/>
    <d v="2020-03-31T00:00:00"/>
    <n v="51.12"/>
    <n v="0"/>
    <s v="USD"/>
    <s v="JRNLWA00406648"/>
    <s v="P"/>
    <s v="Pcard Activity - March"/>
    <s v="HeatherWe"/>
    <s v="0/JE IC"/>
    <m/>
    <m/>
    <x v="11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70210"/>
    <n v="2183"/>
    <n v="0"/>
    <n v="19"/>
    <m/>
    <m/>
    <m/>
    <m/>
    <s v=""/>
  </r>
  <r>
    <x v="7"/>
    <d v="2020-03-31T00:00:00"/>
    <n v="334.4"/>
    <n v="0"/>
    <s v="USD"/>
    <s v="JRNLWA00406648"/>
    <s v="P"/>
    <s v="Pcard Activity - March"/>
    <s v="HeatherWe"/>
    <s v="0/JE IC"/>
    <m/>
    <m/>
    <x v="12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70210"/>
    <n v="2183"/>
    <n v="0"/>
    <n v="19"/>
    <m/>
    <m/>
    <m/>
    <m/>
    <s v=""/>
  </r>
  <r>
    <x v="7"/>
    <d v="2020-03-31T00:00:00"/>
    <n v="49.15"/>
    <n v="0"/>
    <s v="USD"/>
    <s v="JRNLWA00406648"/>
    <s v="P"/>
    <s v="Pcard Activity - March"/>
    <s v="HeatherWe"/>
    <s v="0/JE IC"/>
    <m/>
    <m/>
    <x v="13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70210"/>
    <n v="2183"/>
    <n v="0"/>
    <n v="19"/>
    <m/>
    <m/>
    <m/>
    <m/>
    <s v=""/>
  </r>
  <r>
    <x v="8"/>
    <d v="2020-03-31T00:00:00"/>
    <n v="512.74"/>
    <n v="0"/>
    <s v="USD"/>
    <s v="JRNLWA00406714"/>
    <s v="P"/>
    <s v="B1 3/18-3/31 Recode COVID19"/>
    <s v="HeatherWe"/>
    <s v="0/JE IC"/>
    <m/>
    <m/>
    <x v="14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50036"/>
    <n v="2183"/>
    <n v="0"/>
    <n v="19"/>
    <m/>
    <m/>
    <m/>
    <m/>
    <s v=""/>
  </r>
  <r>
    <x v="9"/>
    <d v="2020-03-31T00:00:00"/>
    <n v="177.34"/>
    <n v="0"/>
    <s v="USD"/>
    <s v="JRNLWA00406714"/>
    <s v="P"/>
    <s v="B1 3/18-3/31 Recode COVID19"/>
    <s v="HeatherWe"/>
    <s v="0/JE IC"/>
    <m/>
    <m/>
    <x v="14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50036"/>
    <n v="2183"/>
    <n v="100"/>
    <n v="19"/>
    <m/>
    <m/>
    <m/>
    <m/>
    <s v=""/>
  </r>
  <r>
    <x v="10"/>
    <d v="2020-03-31T00:00:00"/>
    <n v="164.14"/>
    <n v="0"/>
    <s v="USD"/>
    <s v="JRNLWA00406714"/>
    <s v="P"/>
    <s v="B1 3/18-3/31 Recode COVID19"/>
    <s v="HeatherWe"/>
    <s v="0/JE IC"/>
    <m/>
    <m/>
    <x v="14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50036"/>
    <n v="2183"/>
    <n v="101"/>
    <n v="19"/>
    <m/>
    <m/>
    <m/>
    <m/>
    <s v=""/>
  </r>
  <r>
    <x v="11"/>
    <d v="2020-03-31T00:00:00"/>
    <n v="1986.22"/>
    <n v="0"/>
    <s v="USD"/>
    <s v="JRNLWA00406714"/>
    <s v="P"/>
    <s v="B1 3/18-3/31 Recode COVID19"/>
    <s v="HeatherWe"/>
    <s v="0/JE IC"/>
    <m/>
    <m/>
    <x v="14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50036"/>
    <n v="2183"/>
    <n v="200"/>
    <n v="19"/>
    <m/>
    <m/>
    <m/>
    <m/>
    <s v=""/>
  </r>
  <r>
    <x v="12"/>
    <d v="2020-03-31T00:00:00"/>
    <n v="1098.28"/>
    <n v="0"/>
    <s v="USD"/>
    <s v="JRNLWA00406714"/>
    <s v="P"/>
    <s v="B1 3/18-3/31 Recode COVID19"/>
    <s v="HeatherWe"/>
    <s v="0/JE IC"/>
    <m/>
    <m/>
    <x v="14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50036"/>
    <n v="2183"/>
    <n v="202"/>
    <n v="19"/>
    <m/>
    <m/>
    <m/>
    <m/>
    <s v=""/>
  </r>
  <r>
    <x v="13"/>
    <d v="2020-03-31T00:00:00"/>
    <n v="97.1"/>
    <n v="0"/>
    <s v="USD"/>
    <s v="JRNLWA00406714"/>
    <s v="P"/>
    <s v="B1 3/18-3/31 Recode COVID19"/>
    <s v="HeatherWe"/>
    <s v="0/JE IC"/>
    <m/>
    <m/>
    <x v="14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50036"/>
    <n v="2183"/>
    <n v="206"/>
    <n v="19"/>
    <m/>
    <m/>
    <m/>
    <m/>
    <s v=""/>
  </r>
  <r>
    <x v="14"/>
    <d v="2020-03-31T00:00:00"/>
    <n v="1291.2"/>
    <n v="0"/>
    <s v="USD"/>
    <s v="JRNLWA00406714"/>
    <s v="P"/>
    <s v="B1 3/18-3/31 Recode COVID19"/>
    <s v="HeatherWe"/>
    <s v="0/JE IC"/>
    <m/>
    <m/>
    <x v="14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50036"/>
    <n v="2183"/>
    <n v="210"/>
    <n v="19"/>
    <m/>
    <m/>
    <m/>
    <m/>
    <s v=""/>
  </r>
  <r>
    <x v="15"/>
    <d v="2020-03-31T00:00:00"/>
    <n v="367.32"/>
    <n v="0"/>
    <s v="USD"/>
    <s v="JRNLWA00406714"/>
    <s v="P"/>
    <s v="B1 3/18-3/31 Recode COVID19"/>
    <s v="HeatherWe"/>
    <s v="0/JE IC"/>
    <m/>
    <m/>
    <x v="14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50036"/>
    <n v="2183"/>
    <n v="300"/>
    <n v="19"/>
    <m/>
    <m/>
    <m/>
    <m/>
    <s v=""/>
  </r>
  <r>
    <x v="16"/>
    <d v="2020-03-31T00:00:00"/>
    <n v="169.3"/>
    <n v="0"/>
    <s v="USD"/>
    <s v="JRNLWA00406714"/>
    <s v="P"/>
    <s v="B1 3/18-3/31 Recode COVID19"/>
    <s v="HeatherWe"/>
    <s v="0/JE IC"/>
    <m/>
    <m/>
    <x v="14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50036"/>
    <n v="2183"/>
    <n v="320"/>
    <n v="19"/>
    <m/>
    <m/>
    <m/>
    <m/>
    <s v=""/>
  </r>
  <r>
    <x v="17"/>
    <d v="2020-03-31T00:00:00"/>
    <n v="972.78"/>
    <n v="0"/>
    <s v="USD"/>
    <s v="JRNLWA00406714"/>
    <s v="P"/>
    <s v="B1 3/18-3/31 Recode COVID19"/>
    <s v="HeatherWe"/>
    <s v="0/JE IC"/>
    <m/>
    <m/>
    <x v="14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52036"/>
    <n v="2183"/>
    <n v="0"/>
    <n v="19"/>
    <m/>
    <m/>
    <m/>
    <m/>
    <s v=""/>
  </r>
  <r>
    <x v="18"/>
    <d v="2020-03-31T00:00:00"/>
    <n v="625"/>
    <n v="0"/>
    <s v="USD"/>
    <s v="JRNLWA00406714"/>
    <s v="P"/>
    <s v="B1 3/18-3/31 Recode COVID19"/>
    <s v="HeatherWe"/>
    <s v="0/JE IC"/>
    <m/>
    <m/>
    <x v="14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56036"/>
    <n v="2183"/>
    <n v="0"/>
    <n v="19"/>
    <m/>
    <m/>
    <m/>
    <m/>
    <s v=""/>
  </r>
  <r>
    <x v="19"/>
    <d v="2020-03-31T00:00:00"/>
    <n v="1678.12"/>
    <n v="0"/>
    <s v="USD"/>
    <s v="JRNLWA00406714"/>
    <s v="P"/>
    <s v="B1 3/18-3/31 Recode COVID19"/>
    <s v="HeatherWe"/>
    <s v="0/JE IC"/>
    <m/>
    <m/>
    <x v="14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70036"/>
    <n v="2183"/>
    <n v="0"/>
    <n v="19"/>
    <m/>
    <m/>
    <m/>
    <m/>
    <s v=""/>
  </r>
  <r>
    <x v="19"/>
    <d v="2020-03-31T00:00:00"/>
    <n v="65.900000000000006"/>
    <n v="0"/>
    <s v="USD"/>
    <s v="JRNLWA00406714"/>
    <s v="P"/>
    <s v="B1 3/18-3/31 Recode COVID19"/>
    <s v="HeatherWe"/>
    <s v="0/JE IC"/>
    <m/>
    <m/>
    <x v="14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70036"/>
    <n v="2183"/>
    <n v="0"/>
    <n v="19"/>
    <m/>
    <m/>
    <m/>
    <m/>
    <s v=""/>
  </r>
  <r>
    <x v="2"/>
    <d v="2020-03-31T00:00:00"/>
    <n v="65.34"/>
    <n v="0"/>
    <s v="USD"/>
    <s v="JRNLWA00407249"/>
    <s v="P"/>
    <s v="OPEX13 - Pcard Accrual"/>
    <s v="HeatherWe"/>
    <s v="0/JE IC"/>
    <m/>
    <m/>
    <x v="3"/>
    <m/>
    <m/>
    <m/>
    <m/>
    <m/>
    <m/>
    <s v="JRNL00969555"/>
    <s v="JRNL00969555"/>
    <m/>
    <d v="2020-04-06T00:00:00"/>
    <d v="2020-04-06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5"/>
    <d v="2020-03-31T00:00:00"/>
    <n v="28.43"/>
    <n v="0"/>
    <s v="USD"/>
    <s v="JRNLWA00407249"/>
    <s v="P"/>
    <s v="OPEX13 - Pcard Accrual"/>
    <s v="HeatherWe"/>
    <s v="0/JE IC"/>
    <m/>
    <m/>
    <x v="15"/>
    <m/>
    <m/>
    <m/>
    <m/>
    <m/>
    <m/>
    <s v="JRNL00969555"/>
    <s v="JRNL00969555"/>
    <m/>
    <d v="2020-04-06T00:00:00"/>
    <d v="2020-04-06T00:00:00"/>
    <m/>
    <m/>
    <s v="wci_wa"/>
    <n v="0"/>
    <n v="0"/>
    <n v="0"/>
    <n v="0"/>
    <n v="0"/>
    <n v="1"/>
    <n v="52125"/>
    <n v="2183"/>
    <n v="0"/>
    <n v="19"/>
    <m/>
    <m/>
    <m/>
    <m/>
    <s v=""/>
  </r>
  <r>
    <x v="5"/>
    <d v="2020-03-31T00:00:00"/>
    <n v="242.46"/>
    <n v="0"/>
    <s v="USD"/>
    <s v="JRNLWA00407249"/>
    <s v="P"/>
    <s v="OPEX13 - Pcard Accrual"/>
    <s v="HeatherWe"/>
    <s v="0/JE IC"/>
    <m/>
    <m/>
    <x v="8"/>
    <m/>
    <m/>
    <m/>
    <m/>
    <m/>
    <m/>
    <s v="JRNL00969555"/>
    <s v="JRNL00969555"/>
    <m/>
    <d v="2020-04-06T00:00:00"/>
    <d v="2020-04-06T00:00:00"/>
    <m/>
    <m/>
    <s v="wci_wa"/>
    <n v="0"/>
    <n v="0"/>
    <n v="0"/>
    <n v="0"/>
    <n v="0"/>
    <n v="1"/>
    <n v="52125"/>
    <n v="2183"/>
    <n v="0"/>
    <n v="19"/>
    <m/>
    <m/>
    <m/>
    <m/>
    <s v=""/>
  </r>
  <r>
    <x v="5"/>
    <d v="2020-03-31T00:00:00"/>
    <n v="22.55"/>
    <n v="0"/>
    <s v="USD"/>
    <s v="JRNLWA00407249"/>
    <s v="P"/>
    <s v="OPEX13 - Pcard Accrual"/>
    <s v="HeatherWe"/>
    <s v="0/JE IC"/>
    <m/>
    <m/>
    <x v="8"/>
    <m/>
    <m/>
    <m/>
    <m/>
    <m/>
    <m/>
    <s v="JRNL00969555"/>
    <s v="JRNL00969555"/>
    <m/>
    <d v="2020-04-06T00:00:00"/>
    <d v="2020-04-06T00:00:00"/>
    <m/>
    <m/>
    <s v="wci_wa"/>
    <n v="0"/>
    <n v="0"/>
    <n v="0"/>
    <n v="0"/>
    <n v="0"/>
    <n v="1"/>
    <n v="52125"/>
    <n v="2183"/>
    <n v="0"/>
    <n v="19"/>
    <m/>
    <m/>
    <m/>
    <m/>
    <s v=""/>
  </r>
  <r>
    <x v="20"/>
    <d v="2020-03-31T00:00:00"/>
    <n v="92.84"/>
    <n v="0"/>
    <s v="USD"/>
    <s v="JRNLWA00407249"/>
    <s v="P"/>
    <s v="OPEX13 - Pcard Accrual"/>
    <s v="HeatherWe"/>
    <s v="0/JE IC"/>
    <m/>
    <m/>
    <x v="16"/>
    <m/>
    <m/>
    <m/>
    <m/>
    <m/>
    <m/>
    <s v="JRNL00969555"/>
    <s v="JRNL00969555"/>
    <m/>
    <d v="2020-04-06T00:00:00"/>
    <d v="2020-04-06T00:00:00"/>
    <m/>
    <m/>
    <s v="wci_wa"/>
    <n v="0"/>
    <n v="0"/>
    <n v="0"/>
    <n v="0"/>
    <n v="0"/>
    <n v="1"/>
    <n v="57125"/>
    <n v="2183"/>
    <n v="0"/>
    <n v="19"/>
    <m/>
    <m/>
    <m/>
    <m/>
    <s v=""/>
  </r>
  <r>
    <x v="8"/>
    <d v="2020-03-31T00:00:00"/>
    <n v="2228.6"/>
    <n v="0"/>
    <s v="USD"/>
    <s v="JRNLWA00407351"/>
    <s v="P"/>
    <s v="2020-03 - Covid19 Bonus Accrua"/>
    <s v="HeatherWe"/>
    <s v="0/JE IC"/>
    <m/>
    <m/>
    <x v="17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50036"/>
    <n v="2183"/>
    <n v="0"/>
    <n v="19"/>
    <m/>
    <m/>
    <m/>
    <m/>
    <s v=""/>
  </r>
  <r>
    <x v="21"/>
    <d v="2020-03-31T00:00:00"/>
    <n v="170.49"/>
    <n v="0"/>
    <s v="USD"/>
    <s v="JRNLWA00407351"/>
    <s v="P"/>
    <s v="2020-03 - Covid19 Bonus Accrua"/>
    <s v="HeatherWe"/>
    <s v="0/JE IC"/>
    <m/>
    <m/>
    <x v="17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17"/>
    <d v="2020-03-31T00:00:00"/>
    <n v="431.06"/>
    <n v="0"/>
    <s v="USD"/>
    <s v="JRNLWA00407351"/>
    <s v="P"/>
    <s v="2020-03 - Covid19 Bonus Accrua"/>
    <s v="HeatherWe"/>
    <s v="0/JE IC"/>
    <m/>
    <m/>
    <x v="17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52036"/>
    <n v="2183"/>
    <n v="0"/>
    <n v="19"/>
    <m/>
    <m/>
    <m/>
    <m/>
    <s v=""/>
  </r>
  <r>
    <x v="22"/>
    <d v="2020-03-31T00:00:00"/>
    <n v="32.979999999999997"/>
    <n v="0"/>
    <s v="USD"/>
    <s v="JRNLWA00407351"/>
    <s v="P"/>
    <s v="2020-03 - Covid19 Bonus Accrua"/>
    <s v="HeatherWe"/>
    <s v="0/JE IC"/>
    <m/>
    <m/>
    <x v="17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52050"/>
    <n v="2183"/>
    <n v="0"/>
    <n v="19"/>
    <m/>
    <m/>
    <m/>
    <m/>
    <s v=""/>
  </r>
  <r>
    <x v="18"/>
    <d v="2020-03-31T00:00:00"/>
    <n v="250"/>
    <n v="0"/>
    <s v="USD"/>
    <s v="JRNLWA00407351"/>
    <s v="P"/>
    <s v="2020-03 - Covid19 Bonus Accrua"/>
    <s v="HeatherWe"/>
    <s v="0/JE IC"/>
    <m/>
    <m/>
    <x v="17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56036"/>
    <n v="2183"/>
    <n v="0"/>
    <n v="19"/>
    <m/>
    <m/>
    <m/>
    <m/>
    <s v=""/>
  </r>
  <r>
    <x v="23"/>
    <d v="2020-03-31T00:00:00"/>
    <n v="19.13"/>
    <n v="0"/>
    <s v="USD"/>
    <s v="JRNLWA00407351"/>
    <s v="P"/>
    <s v="2020-03 - Covid19 Bonus Accrua"/>
    <s v="HeatherWe"/>
    <s v="0/JE IC"/>
    <m/>
    <m/>
    <x v="17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56050"/>
    <n v="2183"/>
    <n v="0"/>
    <n v="19"/>
    <m/>
    <m/>
    <m/>
    <m/>
    <s v=""/>
  </r>
  <r>
    <x v="19"/>
    <d v="2020-03-31T00:00:00"/>
    <n v="664.66"/>
    <n v="0"/>
    <s v="USD"/>
    <s v="JRNLWA00407351"/>
    <s v="P"/>
    <s v="2020-03 - Covid19 Bonus Accrua"/>
    <s v="HeatherWe"/>
    <s v="0/JE IC"/>
    <m/>
    <m/>
    <x v="17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70036"/>
    <n v="2183"/>
    <n v="0"/>
    <n v="19"/>
    <m/>
    <m/>
    <m/>
    <m/>
    <s v=""/>
  </r>
  <r>
    <x v="24"/>
    <d v="2020-03-31T00:00:00"/>
    <n v="50.85"/>
    <n v="0"/>
    <s v="USD"/>
    <s v="JRNLWA00407351"/>
    <s v="P"/>
    <s v="2020-03 - Covid19 Bonus Accrua"/>
    <s v="HeatherWe"/>
    <s v="0/JE IC"/>
    <m/>
    <m/>
    <x v="17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70050"/>
    <n v="2183"/>
    <n v="0"/>
    <n v="19"/>
    <m/>
    <m/>
    <m/>
    <m/>
    <s v=""/>
  </r>
  <r>
    <x v="2"/>
    <d v="2020-03-31T00:00:00"/>
    <n v="537.69000000000005"/>
    <n v="0"/>
    <s v="USD"/>
    <s v="JRNLWA00407559"/>
    <s v="P"/>
    <s v="2020-03 S LeMay PO Log Accrual"/>
    <s v="HeatherH"/>
    <s v="0/JE IC"/>
    <m/>
    <m/>
    <x v="18"/>
    <m/>
    <m/>
    <m/>
    <m/>
    <m/>
    <m/>
    <s v="JRNL00970242"/>
    <s v="JRNL00970242"/>
    <m/>
    <d v="2020-04-07T00:00:00"/>
    <d v="2020-04-07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5"/>
    <d v="2020-03-31T00:00:00"/>
    <n v="1718.89"/>
    <n v="0"/>
    <s v="USD"/>
    <s v="JRNLWA00407559"/>
    <s v="P"/>
    <s v="2020-03 S LeMay PO Log Accrual"/>
    <s v="HeatherH"/>
    <s v="0/JE IC"/>
    <m/>
    <m/>
    <x v="19"/>
    <m/>
    <m/>
    <m/>
    <m/>
    <m/>
    <m/>
    <s v="JRNL00970242"/>
    <s v="JRNL00970242"/>
    <m/>
    <d v="2020-04-07T00:00:00"/>
    <d v="2020-04-07T00:00:00"/>
    <m/>
    <m/>
    <s v="wci_wa"/>
    <n v="0"/>
    <n v="0"/>
    <n v="0"/>
    <n v="0"/>
    <n v="0"/>
    <n v="1"/>
    <n v="52146"/>
    <n v="2183"/>
    <n v="0"/>
    <n v="19"/>
    <m/>
    <m/>
    <m/>
    <m/>
    <s v=""/>
  </r>
  <r>
    <x v="25"/>
    <d v="2020-03-31T00:00:00"/>
    <n v="1800"/>
    <n v="0"/>
    <s v="USD"/>
    <s v="JRNLWA00407559"/>
    <s v="P"/>
    <s v="2020-03 S LeMay PO Log Accrual"/>
    <s v="HeatherH"/>
    <s v="0/JE IC"/>
    <m/>
    <m/>
    <x v="20"/>
    <m/>
    <m/>
    <m/>
    <m/>
    <m/>
    <m/>
    <s v="JRNL00970242"/>
    <s v="JRNL00970242"/>
    <m/>
    <d v="2020-04-07T00:00:00"/>
    <d v="2020-04-07T00:00:00"/>
    <m/>
    <m/>
    <s v="wci_wa"/>
    <n v="0"/>
    <n v="0"/>
    <n v="0"/>
    <n v="0"/>
    <n v="0"/>
    <n v="1"/>
    <n v="52146"/>
    <n v="2183"/>
    <n v="0"/>
    <n v="19"/>
    <m/>
    <m/>
    <m/>
    <m/>
    <s v=""/>
  </r>
  <r>
    <x v="20"/>
    <d v="2020-03-31T00:00:00"/>
    <n v="28.9"/>
    <n v="0"/>
    <s v="USD"/>
    <s v="JRNLWA00407559"/>
    <s v="P"/>
    <s v="2020-03 S LeMay PO Log Accrual"/>
    <s v="HeatherH"/>
    <s v="0/JE IC"/>
    <m/>
    <m/>
    <x v="21"/>
    <m/>
    <m/>
    <m/>
    <m/>
    <m/>
    <m/>
    <s v="JRNL00970242"/>
    <s v="JRNL00970242"/>
    <m/>
    <d v="2020-04-07T00:00:00"/>
    <d v="2020-04-07T00:00:00"/>
    <m/>
    <m/>
    <s v="wci_wa"/>
    <n v="0"/>
    <n v="0"/>
    <n v="0"/>
    <n v="0"/>
    <n v="0"/>
    <n v="1"/>
    <n v="57125"/>
    <n v="2183"/>
    <n v="0"/>
    <n v="19"/>
    <m/>
    <m/>
    <m/>
    <m/>
    <s v=""/>
  </r>
  <r>
    <x v="26"/>
    <d v="2020-03-31T00:00:00"/>
    <n v="2978.39"/>
    <n v="0"/>
    <s v="USD"/>
    <s v="JRNLWA00407559"/>
    <s v="P"/>
    <s v="2020-03 S LeMay PO Log Accrual"/>
    <s v="HeatherH"/>
    <s v="0/JE IC"/>
    <m/>
    <m/>
    <x v="22"/>
    <m/>
    <m/>
    <m/>
    <m/>
    <m/>
    <m/>
    <s v="JRNL00970242"/>
    <s v="JRNL00970242"/>
    <m/>
    <d v="2020-04-07T00:00:00"/>
    <d v="2020-04-07T00:00:00"/>
    <m/>
    <m/>
    <s v="wci_wa"/>
    <n v="0"/>
    <n v="0"/>
    <n v="0"/>
    <n v="0"/>
    <n v="0"/>
    <n v="1"/>
    <n v="70320"/>
    <n v="2183"/>
    <n v="0"/>
    <n v="19"/>
    <m/>
    <m/>
    <m/>
    <m/>
    <s v=""/>
  </r>
  <r>
    <x v="26"/>
    <d v="2020-03-31T00:00:00"/>
    <n v="2978.38"/>
    <n v="0"/>
    <s v="USD"/>
    <s v="JRNLWA00407559"/>
    <s v="P"/>
    <s v="2020-03 S LeMay PO Log Accrual"/>
    <s v="HeatherH"/>
    <s v="0/JE IC"/>
    <m/>
    <m/>
    <x v="23"/>
    <m/>
    <m/>
    <m/>
    <m/>
    <m/>
    <m/>
    <s v="JRNL00970242"/>
    <s v="JRNL00970242"/>
    <m/>
    <d v="2020-04-07T00:00:00"/>
    <d v="2020-04-07T00:00:00"/>
    <m/>
    <m/>
    <s v="wci_wa"/>
    <n v="0"/>
    <n v="0"/>
    <n v="0"/>
    <n v="0"/>
    <n v="0"/>
    <n v="1"/>
    <n v="70320"/>
    <n v="2183"/>
    <n v="0"/>
    <n v="19"/>
    <m/>
    <m/>
    <m/>
    <m/>
    <s v=""/>
  </r>
  <r>
    <x v="26"/>
    <d v="2020-03-31T00:00:00"/>
    <n v="2978.38"/>
    <n v="0"/>
    <s v="USD"/>
    <s v="JRNLWA00407559"/>
    <s v="P"/>
    <s v="2020-03 S LeMay PO Log Accrual"/>
    <s v="HeatherH"/>
    <s v="0/JE IC"/>
    <m/>
    <m/>
    <x v="24"/>
    <m/>
    <m/>
    <m/>
    <m/>
    <m/>
    <m/>
    <s v="JRNL00970242"/>
    <s v="JRNL00970242"/>
    <m/>
    <d v="2020-04-07T00:00:00"/>
    <d v="2020-04-07T00:00:00"/>
    <m/>
    <m/>
    <s v="wci_wa"/>
    <n v="0"/>
    <n v="0"/>
    <n v="0"/>
    <n v="0"/>
    <n v="0"/>
    <n v="1"/>
    <n v="70320"/>
    <n v="2183"/>
    <n v="0"/>
    <n v="19"/>
    <m/>
    <m/>
    <m/>
    <m/>
    <s v=""/>
  </r>
  <r>
    <x v="2"/>
    <d v="2020-03-31T00:00:00"/>
    <n v="850.8"/>
    <n v="0"/>
    <s v="USD"/>
    <s v="JRNLWA00407647"/>
    <s v="P"/>
    <s v="2020-03 Pcard Accrual"/>
    <s v="HeatherH"/>
    <s v="0/JE IC"/>
    <m/>
    <m/>
    <x v="25"/>
    <m/>
    <m/>
    <m/>
    <m/>
    <m/>
    <m/>
    <s v="JRNL00970285"/>
    <s v="JRNL00970285"/>
    <m/>
    <d v="2020-04-07T00:00:00"/>
    <d v="2020-04-07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5"/>
    <d v="2020-03-31T00:00:00"/>
    <n v="-1453.71"/>
    <n v="0"/>
    <s v="USD"/>
    <s v="JRNLWA00407668"/>
    <s v="P"/>
    <s v="Covid-19 Expense Reclass"/>
    <s v="HeatherH"/>
    <s v="0/JE IC"/>
    <m/>
    <m/>
    <x v="26"/>
    <m/>
    <m/>
    <m/>
    <m/>
    <m/>
    <m/>
    <s v="JRNL00970310"/>
    <s v="JRNL00970310"/>
    <m/>
    <d v="2020-04-07T00:00:00"/>
    <d v="2020-04-07T00:00:00"/>
    <m/>
    <m/>
    <s v="wci_wa"/>
    <n v="0"/>
    <n v="0"/>
    <n v="0"/>
    <n v="0"/>
    <n v="0"/>
    <n v="1"/>
    <n v="52125"/>
    <n v="2183"/>
    <n v="0"/>
    <n v="19"/>
    <m/>
    <m/>
    <m/>
    <m/>
    <s v=""/>
  </r>
  <r>
    <x v="25"/>
    <d v="2020-03-31T00:00:00"/>
    <n v="-3518.89"/>
    <n v="0"/>
    <s v="USD"/>
    <s v="JRNLWA00407668"/>
    <s v="P"/>
    <s v="Covid-19 Expense Reclass"/>
    <s v="HeatherH"/>
    <s v="0/JE IC"/>
    <m/>
    <m/>
    <x v="26"/>
    <m/>
    <m/>
    <m/>
    <m/>
    <m/>
    <m/>
    <s v="JRNL00970310"/>
    <s v="JRNL00970310"/>
    <m/>
    <d v="2020-04-07T00:00:00"/>
    <d v="2020-04-07T00:00:00"/>
    <m/>
    <m/>
    <s v="wci_wa"/>
    <n v="0"/>
    <n v="0"/>
    <n v="0"/>
    <n v="0"/>
    <n v="0"/>
    <n v="1"/>
    <n v="52146"/>
    <n v="2183"/>
    <n v="0"/>
    <n v="19"/>
    <m/>
    <m/>
    <m/>
    <m/>
    <s v=""/>
  </r>
  <r>
    <x v="4"/>
    <d v="2020-03-31T00:00:00"/>
    <n v="-2307.12"/>
    <n v="0"/>
    <s v="USD"/>
    <s v="JRNLWA00407669"/>
    <s v="P"/>
    <s v="Misc4 2020-03 - ReClass Parts/"/>
    <s v="HeatherH"/>
    <s v="0/JE IC"/>
    <m/>
    <m/>
    <x v="27"/>
    <m/>
    <m/>
    <m/>
    <m/>
    <m/>
    <m/>
    <s v="JRNL00970311"/>
    <s v="JRNL00970311"/>
    <m/>
    <d v="2020-04-07T00:00:00"/>
    <d v="2020-04-07T00:00:00"/>
    <m/>
    <m/>
    <s v="wci_wa"/>
    <n v="0"/>
    <n v="0"/>
    <n v="0"/>
    <n v="0"/>
    <n v="0"/>
    <n v="1"/>
    <n v="52120"/>
    <n v="2183"/>
    <n v="0"/>
    <n v="19"/>
    <m/>
    <m/>
    <m/>
    <m/>
    <s v=""/>
  </r>
  <r>
    <x v="25"/>
    <d v="2020-04-13T00:00:00"/>
    <n v="1718.89"/>
    <n v="0"/>
    <s v="USD"/>
    <s v="JRNLWA00407888"/>
    <s v="P"/>
    <s v="From Voucher Posting."/>
    <s v="MariaJ"/>
    <s v="0/JE IC"/>
    <s v="VUS000011112"/>
    <m/>
    <x v="28"/>
    <d v="2020-03-24T00:00:00"/>
    <s v="(55) 15/40, (110) HYD 175240"/>
    <n v="654883691"/>
    <s v="PO-2183-20-01276"/>
    <m/>
    <m/>
    <s v="VO05378105"/>
    <s v="JRNL00970899"/>
    <n v="2183"/>
    <d v="2020-04-13T00:00:00"/>
    <d v="2020-04-16T00:00:00"/>
    <n v="1718.89"/>
    <d v="2020-04-23T00:00:00"/>
    <s v="wci_wa"/>
    <n v="0"/>
    <n v="0"/>
    <n v="0"/>
    <n v="0"/>
    <n v="0"/>
    <n v="1"/>
    <n v="52146"/>
    <n v="2183"/>
    <n v="0"/>
    <n v="19"/>
    <m/>
    <m/>
    <m/>
    <m/>
    <s v="VO05378105"/>
  </r>
  <r>
    <x v="25"/>
    <d v="2020-04-15T00:00:00"/>
    <n v="1800"/>
    <n v="0"/>
    <s v="USD"/>
    <s v="JRNLWA00407910"/>
    <s v="P"/>
    <s v="From Voucher Posting."/>
    <s v="JudyA"/>
    <s v="0/JE IC"/>
    <s v="VUS000011112"/>
    <m/>
    <x v="28"/>
    <d v="2020-03-31T00:00:00"/>
    <s v="(55) 15/40, (110) HYD 176064"/>
    <n v="654912129"/>
    <s v="PO-2183-20-01365"/>
    <m/>
    <m/>
    <s v="VO05380204"/>
    <s v="JRNL00970964"/>
    <n v="2183"/>
    <d v="2020-04-15T00:00:00"/>
    <d v="2020-04-16T00:00:00"/>
    <n v="1718.89"/>
    <d v="2020-04-30T00:00:00"/>
    <s v="wci_wa"/>
    <n v="0"/>
    <n v="0"/>
    <n v="0"/>
    <n v="0"/>
    <n v="0"/>
    <n v="1"/>
    <n v="52146"/>
    <n v="2183"/>
    <n v="0"/>
    <n v="19"/>
    <m/>
    <m/>
    <m/>
    <m/>
    <s v="VO05380204"/>
  </r>
  <r>
    <x v="25"/>
    <d v="2020-04-27T00:00:00"/>
    <n v="1611.85"/>
    <n v="0"/>
    <s v="USD"/>
    <s v="JRNLWA00408078"/>
    <s v="P"/>
    <s v="From Voucher Posting."/>
    <s v="MariaJ"/>
    <s v="0/JE IC"/>
    <s v="VUS000011112"/>
    <m/>
    <x v="28"/>
    <d v="2020-04-09T00:00:00"/>
    <s v="(55) 15/40, (55) HYD, (55) ELC 50/50  17"/>
    <n v="654945932"/>
    <s v="PO-2183-20-01424"/>
    <m/>
    <m/>
    <s v="VO05393072"/>
    <s v="JRNL00971448"/>
    <n v="2183"/>
    <d v="2020-04-27T00:00:00"/>
    <d v="2020-04-27T00:00:00"/>
    <n v="1611.85"/>
    <d v="2020-05-09T00:00:00"/>
    <s v="wci_wa"/>
    <n v="0"/>
    <n v="0"/>
    <n v="0"/>
    <n v="0"/>
    <n v="0"/>
    <n v="1"/>
    <n v="52146"/>
    <n v="2183"/>
    <n v="0"/>
    <n v="19"/>
    <m/>
    <m/>
    <m/>
    <m/>
    <s v="VO05393072"/>
  </r>
  <r>
    <x v="2"/>
    <d v="2020-04-30T00:00:00"/>
    <n v="-65.34"/>
    <n v="0"/>
    <s v="USD"/>
    <s v="JRNLWA00407285"/>
    <s v="P"/>
    <s v="OPEX13 - Pcard Accrual"/>
    <s v="HeatherWe"/>
    <s v="0/JE IC"/>
    <m/>
    <m/>
    <x v="3"/>
    <m/>
    <m/>
    <m/>
    <m/>
    <m/>
    <m/>
    <s v="JRNL00969555"/>
    <s v="JRNL00969613"/>
    <m/>
    <d v="2020-04-06T00:00:00"/>
    <d v="2020-04-06T00:00:00"/>
    <m/>
    <m/>
    <s v="wci_wa"/>
    <n v="0"/>
    <n v="0"/>
    <n v="0"/>
    <n v="0"/>
    <n v="5"/>
    <n v="1"/>
    <n v="50086"/>
    <n v="2183"/>
    <n v="0"/>
    <n v="19"/>
    <m/>
    <m/>
    <m/>
    <m/>
    <s v=""/>
  </r>
  <r>
    <x v="5"/>
    <d v="2020-04-30T00:00:00"/>
    <n v="-28.43"/>
    <n v="0"/>
    <s v="USD"/>
    <s v="JRNLWA00407285"/>
    <s v="P"/>
    <s v="OPEX13 - Pcard Accrual"/>
    <s v="HeatherWe"/>
    <s v="0/JE IC"/>
    <m/>
    <m/>
    <x v="15"/>
    <m/>
    <m/>
    <m/>
    <m/>
    <m/>
    <m/>
    <s v="JRNL00969555"/>
    <s v="JRNL00969613"/>
    <m/>
    <d v="2020-04-06T00:00:00"/>
    <d v="2020-04-06T00:00:00"/>
    <m/>
    <m/>
    <s v="wci_wa"/>
    <n v="0"/>
    <n v="0"/>
    <n v="0"/>
    <n v="0"/>
    <n v="5"/>
    <n v="1"/>
    <n v="52125"/>
    <n v="2183"/>
    <n v="0"/>
    <n v="19"/>
    <m/>
    <m/>
    <m/>
    <m/>
    <s v=""/>
  </r>
  <r>
    <x v="5"/>
    <d v="2020-04-30T00:00:00"/>
    <n v="-242.46"/>
    <n v="0"/>
    <s v="USD"/>
    <s v="JRNLWA00407285"/>
    <s v="P"/>
    <s v="OPEX13 - Pcard Accrual"/>
    <s v="HeatherWe"/>
    <s v="0/JE IC"/>
    <m/>
    <m/>
    <x v="8"/>
    <m/>
    <m/>
    <m/>
    <m/>
    <m/>
    <m/>
    <s v="JRNL00969555"/>
    <s v="JRNL00969613"/>
    <m/>
    <d v="2020-04-06T00:00:00"/>
    <d v="2020-04-06T00:00:00"/>
    <m/>
    <m/>
    <s v="wci_wa"/>
    <n v="0"/>
    <n v="0"/>
    <n v="0"/>
    <n v="0"/>
    <n v="5"/>
    <n v="1"/>
    <n v="52125"/>
    <n v="2183"/>
    <n v="0"/>
    <n v="19"/>
    <m/>
    <m/>
    <m/>
    <m/>
    <s v=""/>
  </r>
  <r>
    <x v="5"/>
    <d v="2020-04-30T00:00:00"/>
    <n v="-22.55"/>
    <n v="0"/>
    <s v="USD"/>
    <s v="JRNLWA00407285"/>
    <s v="P"/>
    <s v="OPEX13 - Pcard Accrual"/>
    <s v="HeatherWe"/>
    <s v="0/JE IC"/>
    <m/>
    <m/>
    <x v="8"/>
    <m/>
    <m/>
    <m/>
    <m/>
    <m/>
    <m/>
    <s v="JRNL00969555"/>
    <s v="JRNL00969613"/>
    <m/>
    <d v="2020-04-06T00:00:00"/>
    <d v="2020-04-06T00:00:00"/>
    <m/>
    <m/>
    <s v="wci_wa"/>
    <n v="0"/>
    <n v="0"/>
    <n v="0"/>
    <n v="0"/>
    <n v="5"/>
    <n v="1"/>
    <n v="52125"/>
    <n v="2183"/>
    <n v="0"/>
    <n v="19"/>
    <m/>
    <m/>
    <m/>
    <m/>
    <s v=""/>
  </r>
  <r>
    <x v="20"/>
    <d v="2020-04-30T00:00:00"/>
    <n v="-92.84"/>
    <n v="0"/>
    <s v="USD"/>
    <s v="JRNLWA00407285"/>
    <s v="P"/>
    <s v="OPEX13 - Pcard Accrual"/>
    <s v="HeatherWe"/>
    <s v="0/JE IC"/>
    <m/>
    <m/>
    <x v="16"/>
    <m/>
    <m/>
    <m/>
    <m/>
    <m/>
    <m/>
    <s v="JRNL00969555"/>
    <s v="JRNL00969613"/>
    <m/>
    <d v="2020-04-06T00:00:00"/>
    <d v="2020-04-06T00:00:00"/>
    <m/>
    <m/>
    <s v="wci_wa"/>
    <n v="0"/>
    <n v="0"/>
    <n v="0"/>
    <n v="0"/>
    <n v="5"/>
    <n v="1"/>
    <n v="57125"/>
    <n v="2183"/>
    <n v="0"/>
    <n v="19"/>
    <m/>
    <m/>
    <m/>
    <m/>
    <s v=""/>
  </r>
  <r>
    <x v="8"/>
    <d v="2020-04-30T00:00:00"/>
    <n v="-2228.6"/>
    <n v="0"/>
    <s v="USD"/>
    <s v="JRNLWA00407426"/>
    <s v="P"/>
    <s v="2020-03 - Covid19 Bonus Accrua"/>
    <s v="HeatherH"/>
    <s v="0/JE IC"/>
    <m/>
    <m/>
    <x v="17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50036"/>
    <n v="2183"/>
    <n v="0"/>
    <n v="19"/>
    <m/>
    <m/>
    <m/>
    <m/>
    <s v=""/>
  </r>
  <r>
    <x v="21"/>
    <d v="2020-04-30T00:00:00"/>
    <n v="-170.49"/>
    <n v="0"/>
    <s v="USD"/>
    <s v="JRNLWA00407426"/>
    <s v="P"/>
    <s v="2020-03 - Covid19 Bonus Accrua"/>
    <s v="HeatherH"/>
    <s v="0/JE IC"/>
    <m/>
    <m/>
    <x v="17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50050"/>
    <n v="2183"/>
    <n v="0"/>
    <n v="19"/>
    <m/>
    <m/>
    <m/>
    <m/>
    <s v=""/>
  </r>
  <r>
    <x v="17"/>
    <d v="2020-04-30T00:00:00"/>
    <n v="-431.06"/>
    <n v="0"/>
    <s v="USD"/>
    <s v="JRNLWA00407426"/>
    <s v="P"/>
    <s v="2020-03 - Covid19 Bonus Accrua"/>
    <s v="HeatherH"/>
    <s v="0/JE IC"/>
    <m/>
    <m/>
    <x v="17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52036"/>
    <n v="2183"/>
    <n v="0"/>
    <n v="19"/>
    <m/>
    <m/>
    <m/>
    <m/>
    <s v=""/>
  </r>
  <r>
    <x v="22"/>
    <d v="2020-04-30T00:00:00"/>
    <n v="-32.979999999999997"/>
    <n v="0"/>
    <s v="USD"/>
    <s v="JRNLWA00407426"/>
    <s v="P"/>
    <s v="2020-03 - Covid19 Bonus Accrua"/>
    <s v="HeatherH"/>
    <s v="0/JE IC"/>
    <m/>
    <m/>
    <x v="17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52050"/>
    <n v="2183"/>
    <n v="0"/>
    <n v="19"/>
    <m/>
    <m/>
    <m/>
    <m/>
    <s v=""/>
  </r>
  <r>
    <x v="18"/>
    <d v="2020-04-30T00:00:00"/>
    <n v="-250"/>
    <n v="0"/>
    <s v="USD"/>
    <s v="JRNLWA00407426"/>
    <s v="P"/>
    <s v="2020-03 - Covid19 Bonus Accrua"/>
    <s v="HeatherH"/>
    <s v="0/JE IC"/>
    <m/>
    <m/>
    <x v="17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56036"/>
    <n v="2183"/>
    <n v="0"/>
    <n v="19"/>
    <m/>
    <m/>
    <m/>
    <m/>
    <s v=""/>
  </r>
  <r>
    <x v="23"/>
    <d v="2020-04-30T00:00:00"/>
    <n v="-19.13"/>
    <n v="0"/>
    <s v="USD"/>
    <s v="JRNLWA00407426"/>
    <s v="P"/>
    <s v="2020-03 - Covid19 Bonus Accrua"/>
    <s v="HeatherH"/>
    <s v="0/JE IC"/>
    <m/>
    <m/>
    <x v="17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56050"/>
    <n v="2183"/>
    <n v="0"/>
    <n v="19"/>
    <m/>
    <m/>
    <m/>
    <m/>
    <s v=""/>
  </r>
  <r>
    <x v="19"/>
    <d v="2020-04-30T00:00:00"/>
    <n v="-664.66"/>
    <n v="0"/>
    <s v="USD"/>
    <s v="JRNLWA00407426"/>
    <s v="P"/>
    <s v="2020-03 - Covid19 Bonus Accrua"/>
    <s v="HeatherH"/>
    <s v="0/JE IC"/>
    <m/>
    <m/>
    <x v="17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70036"/>
    <n v="2183"/>
    <n v="0"/>
    <n v="19"/>
    <m/>
    <m/>
    <m/>
    <m/>
    <s v=""/>
  </r>
  <r>
    <x v="24"/>
    <d v="2020-04-30T00:00:00"/>
    <n v="-50.85"/>
    <n v="0"/>
    <s v="USD"/>
    <s v="JRNLWA00407426"/>
    <s v="P"/>
    <s v="2020-03 - Covid19 Bonus Accrua"/>
    <s v="HeatherH"/>
    <s v="0/JE IC"/>
    <m/>
    <m/>
    <x v="17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70050"/>
    <n v="2183"/>
    <n v="0"/>
    <n v="19"/>
    <m/>
    <m/>
    <m/>
    <m/>
    <s v=""/>
  </r>
  <r>
    <x v="2"/>
    <d v="2020-04-30T00:00:00"/>
    <n v="-537.69000000000005"/>
    <n v="0"/>
    <s v="USD"/>
    <s v="JRNLWA00407575"/>
    <s v="P"/>
    <s v="2020-03 S LeMay PO Log Accrual"/>
    <s v="HeatherWe"/>
    <s v="0/JE IC"/>
    <m/>
    <m/>
    <x v="18"/>
    <m/>
    <m/>
    <m/>
    <m/>
    <m/>
    <m/>
    <s v="JRNL00970242"/>
    <s v="JRNL00970252"/>
    <m/>
    <d v="2020-04-07T00:00:00"/>
    <d v="2020-04-07T00:00:00"/>
    <m/>
    <m/>
    <s v="wci_wa"/>
    <n v="0"/>
    <n v="0"/>
    <n v="0"/>
    <n v="0"/>
    <n v="5"/>
    <n v="1"/>
    <n v="50086"/>
    <n v="2183"/>
    <n v="0"/>
    <n v="19"/>
    <m/>
    <m/>
    <m/>
    <m/>
    <s v=""/>
  </r>
  <r>
    <x v="25"/>
    <d v="2020-04-30T00:00:00"/>
    <n v="-1718.89"/>
    <n v="0"/>
    <s v="USD"/>
    <s v="JRNLWA00407575"/>
    <s v="P"/>
    <s v="2020-03 S LeMay PO Log Accrual"/>
    <s v="HeatherWe"/>
    <s v="0/JE IC"/>
    <m/>
    <m/>
    <x v="19"/>
    <m/>
    <m/>
    <m/>
    <m/>
    <m/>
    <m/>
    <s v="JRNL00970242"/>
    <s v="JRNL00970252"/>
    <m/>
    <d v="2020-04-07T00:00:00"/>
    <d v="2020-04-07T00:00:00"/>
    <m/>
    <m/>
    <s v="wci_wa"/>
    <n v="0"/>
    <n v="0"/>
    <n v="0"/>
    <n v="0"/>
    <n v="5"/>
    <n v="1"/>
    <n v="52146"/>
    <n v="2183"/>
    <n v="0"/>
    <n v="19"/>
    <m/>
    <m/>
    <m/>
    <m/>
    <s v=""/>
  </r>
  <r>
    <x v="25"/>
    <d v="2020-04-30T00:00:00"/>
    <n v="-1800"/>
    <n v="0"/>
    <s v="USD"/>
    <s v="JRNLWA00407575"/>
    <s v="P"/>
    <s v="2020-03 S LeMay PO Log Accrual"/>
    <s v="HeatherWe"/>
    <s v="0/JE IC"/>
    <m/>
    <m/>
    <x v="20"/>
    <m/>
    <m/>
    <m/>
    <m/>
    <m/>
    <m/>
    <s v="JRNL00970242"/>
    <s v="JRNL00970252"/>
    <m/>
    <d v="2020-04-07T00:00:00"/>
    <d v="2020-04-07T00:00:00"/>
    <m/>
    <m/>
    <s v="wci_wa"/>
    <n v="0"/>
    <n v="0"/>
    <n v="0"/>
    <n v="0"/>
    <n v="5"/>
    <n v="1"/>
    <n v="52146"/>
    <n v="2183"/>
    <n v="0"/>
    <n v="19"/>
    <m/>
    <m/>
    <m/>
    <m/>
    <s v=""/>
  </r>
  <r>
    <x v="20"/>
    <d v="2020-04-30T00:00:00"/>
    <n v="-28.9"/>
    <n v="0"/>
    <s v="USD"/>
    <s v="JRNLWA00407575"/>
    <s v="P"/>
    <s v="2020-03 S LeMay PO Log Accrual"/>
    <s v="HeatherWe"/>
    <s v="0/JE IC"/>
    <m/>
    <m/>
    <x v="21"/>
    <m/>
    <m/>
    <m/>
    <m/>
    <m/>
    <m/>
    <s v="JRNL00970242"/>
    <s v="JRNL00970252"/>
    <m/>
    <d v="2020-04-07T00:00:00"/>
    <d v="2020-04-07T00:00:00"/>
    <m/>
    <m/>
    <s v="wci_wa"/>
    <n v="0"/>
    <n v="0"/>
    <n v="0"/>
    <n v="0"/>
    <n v="5"/>
    <n v="1"/>
    <n v="57125"/>
    <n v="2183"/>
    <n v="0"/>
    <n v="19"/>
    <m/>
    <m/>
    <m/>
    <m/>
    <s v=""/>
  </r>
  <r>
    <x v="26"/>
    <d v="2020-04-30T00:00:00"/>
    <n v="-2978.39"/>
    <n v="0"/>
    <s v="USD"/>
    <s v="JRNLWA00407575"/>
    <s v="P"/>
    <s v="2020-03 S LeMay PO Log Accrual"/>
    <s v="HeatherWe"/>
    <s v="0/JE IC"/>
    <m/>
    <m/>
    <x v="22"/>
    <m/>
    <m/>
    <m/>
    <m/>
    <m/>
    <m/>
    <s v="JRNL00970242"/>
    <s v="JRNL00970252"/>
    <m/>
    <d v="2020-04-07T00:00:00"/>
    <d v="2020-04-07T00:00:00"/>
    <m/>
    <m/>
    <s v="wci_wa"/>
    <n v="0"/>
    <n v="0"/>
    <n v="0"/>
    <n v="0"/>
    <n v="5"/>
    <n v="1"/>
    <n v="70320"/>
    <n v="2183"/>
    <n v="0"/>
    <n v="19"/>
    <m/>
    <m/>
    <m/>
    <m/>
    <s v=""/>
  </r>
  <r>
    <x v="26"/>
    <d v="2020-04-30T00:00:00"/>
    <n v="-2978.38"/>
    <n v="0"/>
    <s v="USD"/>
    <s v="JRNLWA00407575"/>
    <s v="P"/>
    <s v="2020-03 S LeMay PO Log Accrual"/>
    <s v="HeatherWe"/>
    <s v="0/JE IC"/>
    <m/>
    <m/>
    <x v="23"/>
    <m/>
    <m/>
    <m/>
    <m/>
    <m/>
    <m/>
    <s v="JRNL00970242"/>
    <s v="JRNL00970252"/>
    <m/>
    <d v="2020-04-07T00:00:00"/>
    <d v="2020-04-07T00:00:00"/>
    <m/>
    <m/>
    <s v="wci_wa"/>
    <n v="0"/>
    <n v="0"/>
    <n v="0"/>
    <n v="0"/>
    <n v="5"/>
    <n v="1"/>
    <n v="70320"/>
    <n v="2183"/>
    <n v="0"/>
    <n v="19"/>
    <m/>
    <m/>
    <m/>
    <m/>
    <s v=""/>
  </r>
  <r>
    <x v="26"/>
    <d v="2020-04-30T00:00:00"/>
    <n v="-2978.38"/>
    <n v="0"/>
    <s v="USD"/>
    <s v="JRNLWA00407575"/>
    <s v="P"/>
    <s v="2020-03 S LeMay PO Log Accrual"/>
    <s v="HeatherWe"/>
    <s v="0/JE IC"/>
    <m/>
    <m/>
    <x v="24"/>
    <m/>
    <m/>
    <m/>
    <m/>
    <m/>
    <m/>
    <s v="JRNL00970242"/>
    <s v="JRNL00970252"/>
    <m/>
    <d v="2020-04-07T00:00:00"/>
    <d v="2020-04-07T00:00:00"/>
    <m/>
    <m/>
    <s v="wci_wa"/>
    <n v="0"/>
    <n v="0"/>
    <n v="0"/>
    <n v="0"/>
    <n v="5"/>
    <n v="1"/>
    <n v="70320"/>
    <n v="2183"/>
    <n v="0"/>
    <n v="19"/>
    <m/>
    <m/>
    <m/>
    <m/>
    <s v=""/>
  </r>
  <r>
    <x v="2"/>
    <d v="2020-04-30T00:00:00"/>
    <n v="-850.8"/>
    <n v="0"/>
    <s v="USD"/>
    <s v="JRNLWA00407746"/>
    <s v="P"/>
    <s v="2020-03 Pcard Accrual"/>
    <s v="HeatherH"/>
    <s v="0/JE IC"/>
    <m/>
    <m/>
    <x v="25"/>
    <m/>
    <m/>
    <m/>
    <m/>
    <m/>
    <m/>
    <s v="JRNL00970285"/>
    <s v="JRNL00970406"/>
    <m/>
    <d v="2020-04-07T00:00:00"/>
    <d v="2020-04-07T00:00:00"/>
    <m/>
    <m/>
    <s v="wci_wa"/>
    <n v="0"/>
    <n v="0"/>
    <n v="0"/>
    <n v="0"/>
    <n v="5"/>
    <n v="1"/>
    <n v="50086"/>
    <n v="2183"/>
    <n v="0"/>
    <n v="19"/>
    <m/>
    <m/>
    <m/>
    <m/>
    <s v=""/>
  </r>
  <r>
    <x v="4"/>
    <d v="2020-04-30T00:00:00"/>
    <n v="2307.12"/>
    <n v="0"/>
    <s v="USD"/>
    <s v="JRNLWA00407752"/>
    <s v="P"/>
    <s v="Misc4 2020-03 - ReClass Parts/"/>
    <s v="HeatherH"/>
    <s v="0/JE IC"/>
    <m/>
    <m/>
    <x v="27"/>
    <m/>
    <m/>
    <m/>
    <m/>
    <m/>
    <m/>
    <s v="JRNL00970311"/>
    <s v="JRNL00970414"/>
    <m/>
    <d v="2020-04-07T00:00:00"/>
    <d v="2020-04-07T00:00:00"/>
    <m/>
    <m/>
    <s v="wci_wa"/>
    <n v="0"/>
    <n v="0"/>
    <n v="0"/>
    <n v="0"/>
    <n v="5"/>
    <n v="1"/>
    <n v="52120"/>
    <n v="2183"/>
    <n v="0"/>
    <n v="19"/>
    <m/>
    <m/>
    <m/>
    <m/>
    <s v=""/>
  </r>
  <r>
    <x v="8"/>
    <d v="2020-04-30T00:00:00"/>
    <n v="975.94"/>
    <n v="0"/>
    <s v="USD"/>
    <s v="JRNLWA00407950"/>
    <s v="P"/>
    <s v="B1 4/1/20-4/14/20"/>
    <s v="JacobMas"/>
    <s v="0/JE IC"/>
    <m/>
    <m/>
    <x v="29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0036"/>
    <n v="2183"/>
    <n v="0"/>
    <n v="19"/>
    <m/>
    <m/>
    <m/>
    <m/>
    <s v=""/>
  </r>
  <r>
    <x v="9"/>
    <d v="2020-04-30T00:00:00"/>
    <n v="321.24"/>
    <n v="0"/>
    <s v="USD"/>
    <s v="JRNLWA00407950"/>
    <s v="P"/>
    <s v="B1 4/1/20-4/14/20"/>
    <s v="JacobMas"/>
    <s v="0/JE IC"/>
    <m/>
    <m/>
    <x v="29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0036"/>
    <n v="2183"/>
    <n v="100"/>
    <n v="19"/>
    <m/>
    <m/>
    <m/>
    <m/>
    <s v=""/>
  </r>
  <r>
    <x v="10"/>
    <d v="2020-04-30T00:00:00"/>
    <n v="308.32"/>
    <n v="0"/>
    <s v="USD"/>
    <s v="JRNLWA00407950"/>
    <s v="P"/>
    <s v="B1 4/1/20-4/14/20"/>
    <s v="JacobMas"/>
    <s v="0/JE IC"/>
    <m/>
    <m/>
    <x v="29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0036"/>
    <n v="2183"/>
    <n v="101"/>
    <n v="19"/>
    <m/>
    <m/>
    <m/>
    <m/>
    <s v=""/>
  </r>
  <r>
    <x v="11"/>
    <d v="2020-04-30T00:00:00"/>
    <n v="4034.4"/>
    <n v="0"/>
    <s v="USD"/>
    <s v="JRNLWA00407950"/>
    <s v="P"/>
    <s v="B1 4/1/20-4/14/20"/>
    <s v="JacobMas"/>
    <s v="0/JE IC"/>
    <m/>
    <m/>
    <x v="29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0036"/>
    <n v="2183"/>
    <n v="200"/>
    <n v="19"/>
    <m/>
    <m/>
    <m/>
    <m/>
    <s v=""/>
  </r>
  <r>
    <x v="12"/>
    <d v="2020-04-30T00:00:00"/>
    <n v="1704.24"/>
    <n v="0"/>
    <s v="USD"/>
    <s v="JRNLWA00407950"/>
    <s v="P"/>
    <s v="B1 4/1/20-4/14/20"/>
    <s v="JacobMas"/>
    <s v="0/JE IC"/>
    <m/>
    <m/>
    <x v="29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0036"/>
    <n v="2183"/>
    <n v="202"/>
    <n v="19"/>
    <m/>
    <m/>
    <m/>
    <m/>
    <s v=""/>
  </r>
  <r>
    <x v="13"/>
    <d v="2020-04-30T00:00:00"/>
    <n v="193.8"/>
    <n v="0"/>
    <s v="USD"/>
    <s v="JRNLWA00407950"/>
    <s v="P"/>
    <s v="B1 4/1/20-4/14/20"/>
    <s v="JacobMas"/>
    <s v="0/JE IC"/>
    <m/>
    <m/>
    <x v="29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0036"/>
    <n v="2183"/>
    <n v="206"/>
    <n v="19"/>
    <m/>
    <m/>
    <m/>
    <m/>
    <s v=""/>
  </r>
  <r>
    <x v="14"/>
    <d v="2020-04-30T00:00:00"/>
    <n v="2406.7399999999998"/>
    <n v="0"/>
    <s v="USD"/>
    <s v="JRNLWA00407950"/>
    <s v="P"/>
    <s v="B1 4/1/20-4/14/20"/>
    <s v="JacobMas"/>
    <s v="0/JE IC"/>
    <m/>
    <m/>
    <x v="29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0036"/>
    <n v="2183"/>
    <n v="210"/>
    <n v="19"/>
    <m/>
    <m/>
    <m/>
    <m/>
    <s v=""/>
  </r>
  <r>
    <x v="15"/>
    <d v="2020-04-30T00:00:00"/>
    <n v="690.38"/>
    <n v="0"/>
    <s v="USD"/>
    <s v="JRNLWA00407950"/>
    <s v="P"/>
    <s v="B1 4/1/20-4/14/20"/>
    <s v="JacobMas"/>
    <s v="0/JE IC"/>
    <m/>
    <m/>
    <x v="29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0036"/>
    <n v="2183"/>
    <n v="300"/>
    <n v="19"/>
    <m/>
    <m/>
    <m/>
    <m/>
    <s v=""/>
  </r>
  <r>
    <x v="16"/>
    <d v="2020-04-30T00:00:00"/>
    <n v="342.86"/>
    <n v="0"/>
    <s v="USD"/>
    <s v="JRNLWA00407950"/>
    <s v="P"/>
    <s v="B1 4/1/20-4/14/20"/>
    <s v="JacobMas"/>
    <s v="0/JE IC"/>
    <m/>
    <m/>
    <x v="29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0036"/>
    <n v="2183"/>
    <n v="320"/>
    <n v="19"/>
    <m/>
    <m/>
    <m/>
    <m/>
    <s v=""/>
  </r>
  <r>
    <x v="27"/>
    <d v="2020-04-30T00:00:00"/>
    <n v="1536.96"/>
    <n v="0"/>
    <s v="USD"/>
    <s v="JRNLWA00407950"/>
    <s v="P"/>
    <s v="B1 4/1/20-4/14/20"/>
    <s v="JacobMas"/>
    <s v="0/JE IC"/>
    <m/>
    <m/>
    <x v="30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0065"/>
    <n v="2183"/>
    <n v="0"/>
    <n v="19"/>
    <m/>
    <m/>
    <m/>
    <m/>
    <s v=""/>
  </r>
  <r>
    <x v="27"/>
    <d v="2020-04-30T00:00:00"/>
    <n v="800"/>
    <n v="0"/>
    <s v="USD"/>
    <s v="JRNLWA00407950"/>
    <s v="P"/>
    <s v="B1 4/1/20-4/14/20"/>
    <s v="JacobMas"/>
    <s v="0/JE IC"/>
    <m/>
    <m/>
    <x v="30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0065"/>
    <n v="2183"/>
    <n v="0"/>
    <n v="19"/>
    <m/>
    <m/>
    <m/>
    <m/>
    <s v=""/>
  </r>
  <r>
    <x v="17"/>
    <d v="2020-04-30T00:00:00"/>
    <n v="2153.98"/>
    <n v="0"/>
    <s v="USD"/>
    <s v="JRNLWA00407950"/>
    <s v="P"/>
    <s v="B1 4/1/20-4/14/20"/>
    <s v="JacobMas"/>
    <s v="0/JE IC"/>
    <m/>
    <m/>
    <x v="29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2036"/>
    <n v="2183"/>
    <n v="0"/>
    <n v="19"/>
    <m/>
    <m/>
    <m/>
    <m/>
    <s v=""/>
  </r>
  <r>
    <x v="18"/>
    <d v="2020-04-30T00:00:00"/>
    <n v="1250"/>
    <n v="0"/>
    <s v="USD"/>
    <s v="JRNLWA00407950"/>
    <s v="P"/>
    <s v="B1 4/1/20-4/14/20"/>
    <s v="JacobMas"/>
    <s v="0/JE IC"/>
    <m/>
    <m/>
    <x v="29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6036"/>
    <n v="2183"/>
    <n v="0"/>
    <n v="19"/>
    <m/>
    <m/>
    <m/>
    <m/>
    <s v=""/>
  </r>
  <r>
    <x v="19"/>
    <d v="2020-04-30T00:00:00"/>
    <n v="3004.26"/>
    <n v="0"/>
    <s v="USD"/>
    <s v="JRNLWA00407950"/>
    <s v="P"/>
    <s v="B1 4/1/20-4/14/20"/>
    <s v="JacobMas"/>
    <s v="0/JE IC"/>
    <m/>
    <m/>
    <x v="29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70036"/>
    <n v="2183"/>
    <n v="0"/>
    <n v="19"/>
    <m/>
    <m/>
    <m/>
    <m/>
    <s v=""/>
  </r>
  <r>
    <x v="28"/>
    <d v="2020-04-30T00:00:00"/>
    <n v="164.16"/>
    <n v="0"/>
    <s v="USD"/>
    <s v="JRNLWA00407950"/>
    <s v="P"/>
    <s v="B1 4/1/20-4/14/20"/>
    <s v="JacobMas"/>
    <s v="0/JE IC"/>
    <m/>
    <m/>
    <x v="29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70036"/>
    <n v="2183"/>
    <n v="700"/>
    <n v="19"/>
    <m/>
    <m/>
    <m/>
    <m/>
    <s v=""/>
  </r>
  <r>
    <x v="25"/>
    <d v="2020-04-30T00:00:00"/>
    <n v="2268.16"/>
    <n v="0"/>
    <s v="USD"/>
    <s v="JRNLWA00408124"/>
    <s v="P"/>
    <s v="From Voucher Posting."/>
    <s v="JudyA"/>
    <s v="0/JE IC"/>
    <s v="VUS000011112"/>
    <m/>
    <x v="28"/>
    <d v="2020-04-13T00:00:00"/>
    <s v="(110) 15/40, (110) HYD 177791"/>
    <n v="654961502"/>
    <s v="PO-2183-20-01545"/>
    <m/>
    <m/>
    <s v="VO05396702"/>
    <s v="JRNL00971616"/>
    <n v="2183"/>
    <d v="2020-04-30T00:00:00"/>
    <d v="2020-04-30T00:00:00"/>
    <n v="2268.16"/>
    <d v="2020-05-13T00:00:00"/>
    <s v="wci_wa"/>
    <n v="0"/>
    <n v="0"/>
    <n v="0"/>
    <n v="0"/>
    <n v="0"/>
    <n v="1"/>
    <n v="52146"/>
    <n v="2183"/>
    <n v="0"/>
    <n v="19"/>
    <m/>
    <m/>
    <m/>
    <m/>
    <s v="VO05396702"/>
  </r>
  <r>
    <x v="29"/>
    <d v="2020-04-30T00:00:00"/>
    <n v="800"/>
    <n v="0"/>
    <s v="USD"/>
    <s v="JRNLWA00408128"/>
    <s v="P"/>
    <s v="Recode ER wages to Labor"/>
    <s v="HelenaK"/>
    <s v="0/JE IC"/>
    <m/>
    <m/>
    <x v="30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29"/>
    <d v="2020-04-30T00:00:00"/>
    <n v="1536.96"/>
    <n v="0"/>
    <s v="USD"/>
    <s v="JRNLWA00408128"/>
    <s v="P"/>
    <s v="Recode ER wages to Labor"/>
    <s v="HelenaK"/>
    <s v="0/JE IC"/>
    <m/>
    <m/>
    <x v="30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27"/>
    <d v="2020-04-30T00:00:00"/>
    <n v="-800"/>
    <n v="0"/>
    <s v="USD"/>
    <s v="JRNLWA00408128"/>
    <s v="P"/>
    <s v="Recode ER wages to Labor"/>
    <s v="HelenaK"/>
    <s v="0/JE IC"/>
    <m/>
    <m/>
    <x v="30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0065"/>
    <n v="2183"/>
    <n v="0"/>
    <n v="19"/>
    <m/>
    <m/>
    <m/>
    <m/>
    <s v=""/>
  </r>
  <r>
    <x v="27"/>
    <d v="2020-04-30T00:00:00"/>
    <n v="-1536.96"/>
    <n v="0"/>
    <s v="USD"/>
    <s v="JRNLWA00408128"/>
    <s v="P"/>
    <s v="Recode ER wages to Labor"/>
    <s v="HelenaK"/>
    <s v="0/JE IC"/>
    <m/>
    <m/>
    <x v="30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0065"/>
    <n v="2183"/>
    <n v="0"/>
    <n v="19"/>
    <m/>
    <m/>
    <m/>
    <m/>
    <s v=""/>
  </r>
  <r>
    <x v="30"/>
    <d v="2020-04-30T00:00:00"/>
    <n v="260"/>
    <n v="0"/>
    <s v="USD"/>
    <s v="JRNLWA00408128"/>
    <s v="P"/>
    <s v="Recode ER wages to Labor"/>
    <s v="HelenaK"/>
    <s v="0/JE IC"/>
    <m/>
    <m/>
    <x v="0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70020"/>
    <n v="2183"/>
    <n v="0"/>
    <n v="19"/>
    <m/>
    <m/>
    <m/>
    <m/>
    <s v=""/>
  </r>
  <r>
    <x v="0"/>
    <d v="2020-04-30T00:00:00"/>
    <n v="-260"/>
    <n v="0"/>
    <s v="USD"/>
    <s v="JRNLWA00408128"/>
    <s v="P"/>
    <s v="Recode ER wages to Labor"/>
    <s v="HelenaK"/>
    <s v="0/JE IC"/>
    <m/>
    <m/>
    <x v="0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70065"/>
    <n v="2183"/>
    <n v="0"/>
    <n v="19"/>
    <m/>
    <m/>
    <m/>
    <m/>
    <s v=""/>
  </r>
  <r>
    <x v="2"/>
    <d v="2020-04-30T00:00:00"/>
    <n v="2.12"/>
    <n v="0"/>
    <s v="USD"/>
    <s v="JRNLWA00408213"/>
    <s v="P"/>
    <s v="From Voucher Posting."/>
    <s v="MariaJ"/>
    <s v="0/JE IC"/>
    <s v="VUS000011113"/>
    <m/>
    <x v="31"/>
    <d v="2020-04-22T00:00:00"/>
    <s v="neck gaiter face covers"/>
    <n v="66008"/>
    <s v="PO-2183-20-01736"/>
    <m/>
    <m/>
    <s v="VO05398376"/>
    <s v="JRNL00971782"/>
    <n v="2183"/>
    <d v="2020-05-01T00:00:00"/>
    <d v="2020-05-01T00:00:00"/>
    <n v="22.5"/>
    <d v="2020-06-26T00:00:00"/>
    <s v="wci_wa"/>
    <n v="0"/>
    <n v="0"/>
    <n v="0"/>
    <n v="0"/>
    <n v="0"/>
    <n v="1"/>
    <n v="50086"/>
    <n v="2183"/>
    <n v="0"/>
    <n v="19"/>
    <m/>
    <m/>
    <m/>
    <m/>
    <s v="VO05398376"/>
  </r>
  <r>
    <x v="2"/>
    <d v="2020-04-30T00:00:00"/>
    <n v="22.5"/>
    <n v="0"/>
    <s v="USD"/>
    <s v="JRNLWA00408213"/>
    <s v="P"/>
    <s v="From Voucher Posting."/>
    <s v="MariaJ"/>
    <s v="0/JE IC"/>
    <s v="VUS000011113"/>
    <m/>
    <x v="31"/>
    <d v="2020-04-22T00:00:00"/>
    <s v="neck gaiter face covers"/>
    <n v="66008"/>
    <s v="PO-2183-20-01736"/>
    <m/>
    <m/>
    <s v="VO05398376"/>
    <s v="JRNL00971782"/>
    <n v="2183"/>
    <d v="2020-05-01T00:00:00"/>
    <d v="2020-05-01T00:00:00"/>
    <n v="22.5"/>
    <d v="2020-06-26T00:00:00"/>
    <s v="wci_wa"/>
    <n v="0"/>
    <n v="0"/>
    <n v="0"/>
    <n v="0"/>
    <n v="0"/>
    <n v="1"/>
    <n v="50086"/>
    <n v="2183"/>
    <n v="0"/>
    <n v="19"/>
    <m/>
    <m/>
    <m/>
    <m/>
    <s v="VO05398376"/>
  </r>
  <r>
    <x v="29"/>
    <d v="2020-04-30T00:00:00"/>
    <n v="906.4"/>
    <n v="0"/>
    <s v="USD"/>
    <s v="JRNLWA00408224"/>
    <s v="P"/>
    <s v="B1  4/15/20-4/30/20"/>
    <s v="LaurenTi"/>
    <s v="0/JE IC"/>
    <m/>
    <m/>
    <x v="32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8"/>
    <d v="2020-04-30T00:00:00"/>
    <n v="817.9"/>
    <n v="0"/>
    <s v="USD"/>
    <s v="JRNLWA00408224"/>
    <s v="P"/>
    <s v="B1  4/15/20-4/30/20"/>
    <s v="LaurenTi"/>
    <s v="0/JE IC"/>
    <m/>
    <m/>
    <x v="33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50036"/>
    <n v="2183"/>
    <n v="0"/>
    <n v="19"/>
    <m/>
    <m/>
    <m/>
    <m/>
    <s v=""/>
  </r>
  <r>
    <x v="9"/>
    <d v="2020-04-30T00:00:00"/>
    <n v="293"/>
    <n v="0"/>
    <s v="USD"/>
    <s v="JRNLWA00408224"/>
    <s v="P"/>
    <s v="B1  4/15/20-4/30/20"/>
    <s v="LaurenTi"/>
    <s v="0/JE IC"/>
    <m/>
    <m/>
    <x v="33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50036"/>
    <n v="2183"/>
    <n v="100"/>
    <n v="19"/>
    <m/>
    <m/>
    <m/>
    <m/>
    <s v=""/>
  </r>
  <r>
    <x v="10"/>
    <d v="2020-04-30T00:00:00"/>
    <n v="258.48"/>
    <n v="0"/>
    <s v="USD"/>
    <s v="JRNLWA00408224"/>
    <s v="P"/>
    <s v="B1  4/15/20-4/30/20"/>
    <s v="LaurenTi"/>
    <s v="0/JE IC"/>
    <m/>
    <m/>
    <x v="33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50036"/>
    <n v="2183"/>
    <n v="101"/>
    <n v="19"/>
    <m/>
    <m/>
    <m/>
    <m/>
    <s v=""/>
  </r>
  <r>
    <x v="11"/>
    <d v="2020-04-30T00:00:00"/>
    <n v="3940.32"/>
    <n v="0"/>
    <s v="USD"/>
    <s v="JRNLWA00408224"/>
    <s v="P"/>
    <s v="B1  4/15/20-4/30/20"/>
    <s v="LaurenTi"/>
    <s v="0/JE IC"/>
    <m/>
    <m/>
    <x v="33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50036"/>
    <n v="2183"/>
    <n v="200"/>
    <n v="19"/>
    <m/>
    <m/>
    <m/>
    <m/>
    <s v=""/>
  </r>
  <r>
    <x v="12"/>
    <d v="2020-04-30T00:00:00"/>
    <n v="1673.26"/>
    <n v="0"/>
    <s v="USD"/>
    <s v="JRNLWA00408224"/>
    <s v="P"/>
    <s v="B1  4/15/20-4/30/20"/>
    <s v="LaurenTi"/>
    <s v="0/JE IC"/>
    <m/>
    <m/>
    <x v="33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50036"/>
    <n v="2183"/>
    <n v="202"/>
    <n v="19"/>
    <m/>
    <m/>
    <m/>
    <m/>
    <s v=""/>
  </r>
  <r>
    <x v="13"/>
    <d v="2020-04-30T00:00:00"/>
    <n v="194.24"/>
    <n v="0"/>
    <s v="USD"/>
    <s v="JRNLWA00408224"/>
    <s v="P"/>
    <s v="B1  4/15/20-4/30/20"/>
    <s v="LaurenTi"/>
    <s v="0/JE IC"/>
    <m/>
    <m/>
    <x v="33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50036"/>
    <n v="2183"/>
    <n v="206"/>
    <n v="19"/>
    <m/>
    <m/>
    <m/>
    <m/>
    <s v=""/>
  </r>
  <r>
    <x v="14"/>
    <d v="2020-04-30T00:00:00"/>
    <n v="2842.46"/>
    <n v="0"/>
    <s v="USD"/>
    <s v="JRNLWA00408224"/>
    <s v="P"/>
    <s v="B1  4/15/20-4/30/20"/>
    <s v="LaurenTi"/>
    <s v="0/JE IC"/>
    <m/>
    <m/>
    <x v="33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50036"/>
    <n v="2183"/>
    <n v="210"/>
    <n v="19"/>
    <m/>
    <m/>
    <m/>
    <m/>
    <s v=""/>
  </r>
  <r>
    <x v="15"/>
    <d v="2020-04-30T00:00:00"/>
    <n v="636.08000000000004"/>
    <n v="0"/>
    <s v="USD"/>
    <s v="JRNLWA00408224"/>
    <s v="P"/>
    <s v="B1  4/15/20-4/30/20"/>
    <s v="LaurenTi"/>
    <s v="0/JE IC"/>
    <m/>
    <m/>
    <x v="33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50036"/>
    <n v="2183"/>
    <n v="300"/>
    <n v="19"/>
    <m/>
    <m/>
    <m/>
    <m/>
    <s v=""/>
  </r>
  <r>
    <x v="16"/>
    <d v="2020-04-30T00:00:00"/>
    <n v="253.8"/>
    <n v="0"/>
    <s v="USD"/>
    <s v="JRNLWA00408224"/>
    <s v="P"/>
    <s v="B1  4/15/20-4/30/20"/>
    <s v="LaurenTi"/>
    <s v="0/JE IC"/>
    <m/>
    <m/>
    <x v="33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50036"/>
    <n v="2183"/>
    <n v="320"/>
    <n v="19"/>
    <m/>
    <m/>
    <m/>
    <m/>
    <s v=""/>
  </r>
  <r>
    <x v="17"/>
    <d v="2020-04-30T00:00:00"/>
    <n v="2263.86"/>
    <n v="0"/>
    <s v="USD"/>
    <s v="JRNLWA00408224"/>
    <s v="P"/>
    <s v="B1  4/15/20-4/30/20"/>
    <s v="LaurenTi"/>
    <s v="0/JE IC"/>
    <m/>
    <m/>
    <x v="33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52036"/>
    <n v="2183"/>
    <n v="0"/>
    <n v="19"/>
    <m/>
    <m/>
    <m/>
    <m/>
    <s v=""/>
  </r>
  <r>
    <x v="18"/>
    <d v="2020-04-30T00:00:00"/>
    <n v="1250"/>
    <n v="0"/>
    <s v="USD"/>
    <s v="JRNLWA00408224"/>
    <s v="P"/>
    <s v="B1  4/15/20-4/30/20"/>
    <s v="LaurenTi"/>
    <s v="0/JE IC"/>
    <m/>
    <m/>
    <x v="33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56036"/>
    <n v="2183"/>
    <n v="0"/>
    <n v="19"/>
    <m/>
    <m/>
    <m/>
    <m/>
    <s v=""/>
  </r>
  <r>
    <x v="19"/>
    <d v="2020-04-30T00:00:00"/>
    <n v="2832.14"/>
    <n v="0"/>
    <s v="USD"/>
    <s v="JRNLWA00408224"/>
    <s v="P"/>
    <s v="B1  4/15/20-4/30/20"/>
    <s v="LaurenTi"/>
    <s v="0/JE IC"/>
    <m/>
    <m/>
    <x v="33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70036"/>
    <n v="2183"/>
    <n v="0"/>
    <n v="19"/>
    <m/>
    <m/>
    <m/>
    <m/>
    <s v=""/>
  </r>
  <r>
    <x v="28"/>
    <d v="2020-04-30T00:00:00"/>
    <n v="158.04"/>
    <n v="0"/>
    <s v="USD"/>
    <s v="JRNLWA00408224"/>
    <s v="P"/>
    <s v="B1  4/15/20-4/30/20"/>
    <s v="LaurenTi"/>
    <s v="0/JE IC"/>
    <m/>
    <m/>
    <x v="33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70036"/>
    <n v="2183"/>
    <n v="700"/>
    <n v="19"/>
    <m/>
    <m/>
    <m/>
    <m/>
    <s v=""/>
  </r>
  <r>
    <x v="2"/>
    <d v="2020-04-30T00:00:00"/>
    <n v="850.8"/>
    <n v="0"/>
    <s v="USD"/>
    <s v="JRNLWA00408249"/>
    <s v="P"/>
    <s v="Pcard Activity - April"/>
    <s v="HelenaK"/>
    <s v="0/JE IC"/>
    <m/>
    <m/>
    <x v="25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04-30T00:00:00"/>
    <n v="537.69000000000005"/>
    <n v="0"/>
    <s v="USD"/>
    <s v="JRNLWA00408249"/>
    <s v="P"/>
    <s v="Pcard Activity - April"/>
    <s v="HelenaK"/>
    <s v="0/JE IC"/>
    <m/>
    <m/>
    <x v="2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04-30T00:00:00"/>
    <n v="0.24"/>
    <n v="0"/>
    <s v="USD"/>
    <s v="JRNLWA00408249"/>
    <s v="P"/>
    <s v="Pcard Activity - April"/>
    <s v="HelenaK"/>
    <s v="0/JE IC"/>
    <m/>
    <m/>
    <x v="3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04-30T00:00:00"/>
    <n v="65.34"/>
    <n v="0"/>
    <s v="USD"/>
    <s v="JRNLWA00408249"/>
    <s v="P"/>
    <s v="Pcard Activity - April"/>
    <s v="HelenaK"/>
    <s v="0/JE IC"/>
    <m/>
    <m/>
    <x v="3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3"/>
    <d v="2020-04-30T00:00:00"/>
    <n v="136.75"/>
    <n v="0"/>
    <s v="USD"/>
    <s v="JRNLWA00408249"/>
    <s v="P"/>
    <s v="Pcard Activity - April"/>
    <s v="HelenaK"/>
    <s v="0/JE IC"/>
    <m/>
    <m/>
    <x v="34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2086"/>
    <n v="2183"/>
    <n v="0"/>
    <n v="19"/>
    <m/>
    <m/>
    <m/>
    <m/>
    <s v=""/>
  </r>
  <r>
    <x v="4"/>
    <d v="2020-04-30T00:00:00"/>
    <n v="844.29"/>
    <n v="0"/>
    <s v="USD"/>
    <s v="JRNLWA00408249"/>
    <s v="P"/>
    <s v="Pcard Activity - April"/>
    <s v="HelenaK"/>
    <s v="0/JE IC"/>
    <m/>
    <m/>
    <x v="35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2120"/>
    <n v="2183"/>
    <n v="0"/>
    <n v="19"/>
    <m/>
    <m/>
    <m/>
    <m/>
    <s v=""/>
  </r>
  <r>
    <x v="5"/>
    <d v="2020-04-30T00:00:00"/>
    <n v="28.43"/>
    <n v="0"/>
    <s v="USD"/>
    <s v="JRNLWA00408249"/>
    <s v="P"/>
    <s v="Pcard Activity - April"/>
    <s v="HelenaK"/>
    <s v="0/JE IC"/>
    <m/>
    <m/>
    <x v="15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2125"/>
    <n v="2183"/>
    <n v="0"/>
    <n v="19"/>
    <m/>
    <m/>
    <m/>
    <m/>
    <s v=""/>
  </r>
  <r>
    <x v="5"/>
    <d v="2020-04-30T00:00:00"/>
    <n v="242.46"/>
    <n v="0"/>
    <s v="USD"/>
    <s v="JRNLWA00408249"/>
    <s v="P"/>
    <s v="Pcard Activity - April"/>
    <s v="HelenaK"/>
    <s v="0/JE IC"/>
    <m/>
    <m/>
    <x v="8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2125"/>
    <n v="2183"/>
    <n v="0"/>
    <n v="19"/>
    <m/>
    <m/>
    <m/>
    <m/>
    <s v=""/>
  </r>
  <r>
    <x v="5"/>
    <d v="2020-04-30T00:00:00"/>
    <n v="22.55"/>
    <n v="0"/>
    <s v="USD"/>
    <s v="JRNLWA00408249"/>
    <s v="P"/>
    <s v="Pcard Activity - April"/>
    <s v="HelenaK"/>
    <s v="0/JE IC"/>
    <m/>
    <m/>
    <x v="8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2125"/>
    <n v="2183"/>
    <n v="0"/>
    <n v="19"/>
    <m/>
    <m/>
    <m/>
    <m/>
    <s v=""/>
  </r>
  <r>
    <x v="20"/>
    <d v="2020-04-30T00:00:00"/>
    <n v="92.84"/>
    <n v="0"/>
    <s v="USD"/>
    <s v="JRNLWA00408249"/>
    <s v="P"/>
    <s v="Pcard Activity - April"/>
    <s v="HelenaK"/>
    <s v="0/JE IC"/>
    <m/>
    <m/>
    <x v="16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7125"/>
    <n v="2183"/>
    <n v="0"/>
    <n v="19"/>
    <m/>
    <m/>
    <m/>
    <m/>
    <s v=""/>
  </r>
  <r>
    <x v="20"/>
    <d v="2020-04-30T00:00:00"/>
    <n v="28.9"/>
    <n v="0"/>
    <s v="USD"/>
    <s v="JRNLWA00408249"/>
    <s v="P"/>
    <s v="Pcard Activity - April"/>
    <s v="HelenaK"/>
    <s v="0/JE IC"/>
    <m/>
    <m/>
    <x v="16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7125"/>
    <n v="2183"/>
    <n v="0"/>
    <n v="19"/>
    <m/>
    <m/>
    <m/>
    <m/>
    <s v=""/>
  </r>
  <r>
    <x v="26"/>
    <d v="2020-04-30T00:00:00"/>
    <n v="2847.42"/>
    <n v="0"/>
    <s v="USD"/>
    <s v="JRNLWA00408249"/>
    <s v="P"/>
    <s v="Pcard Activity - April"/>
    <s v="HelenaK"/>
    <s v="0/JE IC"/>
    <m/>
    <m/>
    <x v="36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70320"/>
    <n v="2183"/>
    <n v="0"/>
    <n v="19"/>
    <m/>
    <m/>
    <m/>
    <m/>
    <s v=""/>
  </r>
  <r>
    <x v="26"/>
    <d v="2020-04-30T00:00:00"/>
    <n v="2847.44"/>
    <n v="0"/>
    <s v="USD"/>
    <s v="JRNLWA00408249"/>
    <s v="P"/>
    <s v="Pcard Activity - April"/>
    <s v="HelenaK"/>
    <s v="0/JE IC"/>
    <m/>
    <m/>
    <x v="36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70320"/>
    <n v="2183"/>
    <n v="0"/>
    <n v="19"/>
    <m/>
    <m/>
    <m/>
    <m/>
    <s v=""/>
  </r>
  <r>
    <x v="26"/>
    <d v="2020-04-30T00:00:00"/>
    <n v="2847.42"/>
    <n v="0"/>
    <s v="USD"/>
    <s v="JRNLWA00408249"/>
    <s v="P"/>
    <s v="Pcard Activity - April"/>
    <s v="HelenaK"/>
    <s v="0/JE IC"/>
    <m/>
    <m/>
    <x v="36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70320"/>
    <n v="2183"/>
    <n v="0"/>
    <n v="19"/>
    <m/>
    <m/>
    <m/>
    <m/>
    <s v=""/>
  </r>
  <r>
    <x v="8"/>
    <d v="2020-04-30T00:00:00"/>
    <n v="4378.38"/>
    <n v="0"/>
    <s v="USD"/>
    <s v="JRNLWA00408899"/>
    <s v="P"/>
    <s v="2020-04 - Covid19 Bonus Accrua"/>
    <s v="LaurenTi"/>
    <s v="0/JE IC"/>
    <m/>
    <m/>
    <x v="37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50036"/>
    <n v="2183"/>
    <n v="0"/>
    <n v="19"/>
    <m/>
    <m/>
    <m/>
    <m/>
    <s v=""/>
  </r>
  <r>
    <x v="21"/>
    <d v="2020-04-30T00:00:00"/>
    <n v="334.95"/>
    <n v="0"/>
    <s v="USD"/>
    <s v="JRNLWA00408899"/>
    <s v="P"/>
    <s v="2020-04 - Covid19 Bonus Accrua"/>
    <s v="LaurenTi"/>
    <s v="0/JE IC"/>
    <m/>
    <m/>
    <x v="37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17"/>
    <d v="2020-04-30T00:00:00"/>
    <n v="909.62"/>
    <n v="0"/>
    <s v="USD"/>
    <s v="JRNLWA00408899"/>
    <s v="P"/>
    <s v="2020-04 - Covid19 Bonus Accrua"/>
    <s v="LaurenTi"/>
    <s v="0/JE IC"/>
    <m/>
    <m/>
    <x v="37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52036"/>
    <n v="2183"/>
    <n v="0"/>
    <n v="19"/>
    <m/>
    <m/>
    <m/>
    <m/>
    <s v=""/>
  </r>
  <r>
    <x v="22"/>
    <d v="2020-04-30T00:00:00"/>
    <n v="69.59"/>
    <n v="0"/>
    <s v="USD"/>
    <s v="JRNLWA00408899"/>
    <s v="P"/>
    <s v="2020-04 - Covid19 Bonus Accrua"/>
    <s v="LaurenTi"/>
    <s v="0/JE IC"/>
    <m/>
    <m/>
    <x v="37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52050"/>
    <n v="2183"/>
    <n v="0"/>
    <n v="19"/>
    <m/>
    <m/>
    <m/>
    <m/>
    <s v=""/>
  </r>
  <r>
    <x v="18"/>
    <d v="2020-04-30T00:00:00"/>
    <n v="500"/>
    <n v="0"/>
    <s v="USD"/>
    <s v="JRNLWA00408899"/>
    <s v="P"/>
    <s v="2020-04 - Covid19 Bonus Accrua"/>
    <s v="LaurenTi"/>
    <s v="0/JE IC"/>
    <m/>
    <m/>
    <x v="37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56036"/>
    <n v="2183"/>
    <n v="0"/>
    <n v="19"/>
    <m/>
    <m/>
    <m/>
    <m/>
    <s v=""/>
  </r>
  <r>
    <x v="23"/>
    <d v="2020-04-30T00:00:00"/>
    <n v="38.25"/>
    <n v="0"/>
    <s v="USD"/>
    <s v="JRNLWA00408899"/>
    <s v="P"/>
    <s v="2020-04 - Covid19 Bonus Accrua"/>
    <s v="LaurenTi"/>
    <s v="0/JE IC"/>
    <m/>
    <m/>
    <x v="37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56050"/>
    <n v="2183"/>
    <n v="0"/>
    <n v="19"/>
    <m/>
    <m/>
    <m/>
    <m/>
    <s v=""/>
  </r>
  <r>
    <x v="19"/>
    <d v="2020-04-30T00:00:00"/>
    <n v="1214.3399999999999"/>
    <n v="0"/>
    <s v="USD"/>
    <s v="JRNLWA00408899"/>
    <s v="P"/>
    <s v="2020-04 - Covid19 Bonus Accrua"/>
    <s v="LaurenTi"/>
    <s v="0/JE IC"/>
    <m/>
    <m/>
    <x v="37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70036"/>
    <n v="2183"/>
    <n v="0"/>
    <n v="19"/>
    <m/>
    <m/>
    <m/>
    <m/>
    <s v=""/>
  </r>
  <r>
    <x v="24"/>
    <d v="2020-04-30T00:00:00"/>
    <n v="92.9"/>
    <n v="0"/>
    <s v="USD"/>
    <s v="JRNLWA00408899"/>
    <s v="P"/>
    <s v="2020-04 - Covid19 Bonus Accrua"/>
    <s v="LaurenTi"/>
    <s v="0/JE IC"/>
    <m/>
    <m/>
    <x v="37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70050"/>
    <n v="2183"/>
    <n v="0"/>
    <n v="19"/>
    <m/>
    <m/>
    <m/>
    <m/>
    <s v=""/>
  </r>
  <r>
    <x v="2"/>
    <d v="2020-04-30T00:00:00"/>
    <n v="260.95999999999998"/>
    <n v="0"/>
    <s v="USD"/>
    <s v="JRNLWA00408901"/>
    <s v="P"/>
    <s v="2020-04 Reclass Covid"/>
    <s v="LaurenTi"/>
    <s v="0/JE IC"/>
    <m/>
    <m/>
    <x v="38"/>
    <m/>
    <m/>
    <m/>
    <m/>
    <m/>
    <m/>
    <s v="JRNL00973348"/>
    <s v="JRNL00973348"/>
    <m/>
    <d v="2020-05-06T00:00:00"/>
    <d v="2020-05-06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0"/>
    <d v="2020-04-30T00:00:00"/>
    <n v="451.04"/>
    <n v="0"/>
    <s v="USD"/>
    <s v="JRNLWA00408901"/>
    <s v="P"/>
    <s v="2020-04 Reclass Covid"/>
    <s v="LaurenTi"/>
    <s v="0/JE IC"/>
    <m/>
    <m/>
    <x v="38"/>
    <m/>
    <m/>
    <m/>
    <m/>
    <m/>
    <m/>
    <s v="JRNL00973348"/>
    <s v="JRNL00973348"/>
    <m/>
    <d v="2020-05-06T00:00:00"/>
    <d v="2020-05-06T00:00:00"/>
    <m/>
    <m/>
    <s v="wci_wa"/>
    <n v="0"/>
    <n v="0"/>
    <n v="0"/>
    <n v="0"/>
    <n v="0"/>
    <n v="1"/>
    <n v="57125"/>
    <n v="2183"/>
    <n v="0"/>
    <n v="19"/>
    <m/>
    <m/>
    <m/>
    <m/>
    <s v=""/>
  </r>
  <r>
    <x v="25"/>
    <d v="2020-04-30T00:00:00"/>
    <n v="-6214.11"/>
    <n v="0"/>
    <s v="USD"/>
    <s v="JRNLWA00408913"/>
    <s v="P"/>
    <s v="True Up Entries"/>
    <s v="LaurenTi"/>
    <s v="0/JE IC"/>
    <m/>
    <m/>
    <x v="39"/>
    <m/>
    <m/>
    <m/>
    <m/>
    <m/>
    <m/>
    <s v="JRNL00973406"/>
    <s v="JRNL00973406"/>
    <m/>
    <d v="2020-05-06T00:00:00"/>
    <d v="2020-05-06T00:00:00"/>
    <m/>
    <m/>
    <s v="wci_wa"/>
    <n v="0"/>
    <n v="0"/>
    <n v="0"/>
    <n v="0"/>
    <n v="0"/>
    <n v="1"/>
    <n v="52146"/>
    <n v="2183"/>
    <n v="0"/>
    <n v="19"/>
    <m/>
    <m/>
    <m/>
    <m/>
    <s v=""/>
  </r>
  <r>
    <x v="25"/>
    <d v="2020-04-30T00:00:00"/>
    <n v="1134.0999999999999"/>
    <n v="0"/>
    <s v="USD"/>
    <s v="JRNLWA00408916"/>
    <s v="P"/>
    <s v="2020-04 S LeMay PO Log Accrual"/>
    <s v="LaurenTi"/>
    <s v="0/JE IC"/>
    <m/>
    <m/>
    <x v="40"/>
    <m/>
    <m/>
    <m/>
    <m/>
    <m/>
    <m/>
    <s v="JRNL00973409"/>
    <s v="JRNL00973409"/>
    <m/>
    <d v="2020-05-06T00:00:00"/>
    <d v="2020-05-06T00:00:00"/>
    <m/>
    <m/>
    <s v="wci_wa"/>
    <n v="0"/>
    <n v="0"/>
    <n v="0"/>
    <n v="0"/>
    <n v="0"/>
    <n v="1"/>
    <n v="52146"/>
    <n v="2183"/>
    <n v="0"/>
    <n v="19"/>
    <m/>
    <m/>
    <m/>
    <m/>
    <s v=""/>
  </r>
  <r>
    <x v="25"/>
    <d v="2020-04-30T00:00:00"/>
    <n v="1200"/>
    <n v="0"/>
    <s v="USD"/>
    <s v="JRNLWA00408916"/>
    <s v="P"/>
    <s v="2020-04 S LeMay PO Log Accrual"/>
    <s v="LaurenTi"/>
    <s v="0/JE IC"/>
    <m/>
    <m/>
    <x v="41"/>
    <m/>
    <m/>
    <m/>
    <m/>
    <m/>
    <m/>
    <s v="JRNL00973409"/>
    <s v="JRNL00973409"/>
    <m/>
    <d v="2020-05-06T00:00:00"/>
    <d v="2020-05-06T00:00:00"/>
    <m/>
    <m/>
    <s v="wci_wa"/>
    <n v="0"/>
    <n v="0"/>
    <n v="0"/>
    <n v="0"/>
    <n v="0"/>
    <n v="1"/>
    <n v="52146"/>
    <n v="2183"/>
    <n v="0"/>
    <n v="19"/>
    <m/>
    <m/>
    <m/>
    <m/>
    <s v=""/>
  </r>
  <r>
    <x v="7"/>
    <d v="2020-04-30T00:00:00"/>
    <n v="538.17999999999995"/>
    <n v="0"/>
    <s v="USD"/>
    <s v="JRNLWA00408916"/>
    <s v="P"/>
    <s v="2020-04 S LeMay PO Log Accrual"/>
    <s v="LaurenTi"/>
    <s v="0/JE IC"/>
    <m/>
    <m/>
    <x v="42"/>
    <m/>
    <m/>
    <m/>
    <m/>
    <m/>
    <m/>
    <s v="JRNL00973409"/>
    <s v="JRNL00973409"/>
    <m/>
    <d v="2020-05-06T00:00:00"/>
    <d v="2020-05-06T00:00:00"/>
    <m/>
    <m/>
    <s v="wci_wa"/>
    <n v="0"/>
    <n v="0"/>
    <n v="0"/>
    <n v="0"/>
    <n v="0"/>
    <n v="1"/>
    <n v="70210"/>
    <n v="2183"/>
    <n v="0"/>
    <n v="19"/>
    <m/>
    <m/>
    <m/>
    <m/>
    <s v=""/>
  </r>
  <r>
    <x v="2"/>
    <d v="2020-04-30T00:00:00"/>
    <n v="132.91999999999999"/>
    <n v="0"/>
    <s v="USD"/>
    <s v="JRNLWA00408917"/>
    <s v="P"/>
    <s v="OPEX13 - Pcard Accrual"/>
    <s v="LaurenTi"/>
    <s v="0/JE IC"/>
    <m/>
    <m/>
    <x v="2"/>
    <m/>
    <m/>
    <m/>
    <m/>
    <m/>
    <m/>
    <s v="JRNL00973410"/>
    <s v="JRNL00973410"/>
    <m/>
    <d v="2020-05-06T00:00:00"/>
    <d v="2020-05-06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4"/>
    <d v="2020-04-30T00:00:00"/>
    <n v="-2307.12"/>
    <n v="0"/>
    <s v="USD"/>
    <s v="JRNLWA00409080"/>
    <s v="P"/>
    <s v="Misc5 2020-04 - ReClass Parts/"/>
    <s v="LaurenTi"/>
    <s v="0/JE IC"/>
    <m/>
    <m/>
    <x v="27"/>
    <m/>
    <m/>
    <m/>
    <m/>
    <m/>
    <m/>
    <s v="JRNL00973745"/>
    <s v="JRNL00973745"/>
    <m/>
    <d v="2020-05-07T00:00:00"/>
    <d v="2020-05-07T00:00:00"/>
    <m/>
    <m/>
    <s v="wci_wa"/>
    <n v="0"/>
    <n v="0"/>
    <n v="0"/>
    <n v="0"/>
    <n v="0"/>
    <n v="1"/>
    <n v="52120"/>
    <n v="2183"/>
    <n v="0"/>
    <n v="19"/>
    <m/>
    <m/>
    <m/>
    <m/>
    <s v=""/>
  </r>
  <r>
    <x v="2"/>
    <d v="2020-05-29T00:00:00"/>
    <n v="10.58"/>
    <n v="0"/>
    <s v="USD"/>
    <s v="JRNLWA00409500"/>
    <s v="P"/>
    <s v="From Voucher Posting."/>
    <s v="JudyA"/>
    <s v="0/JE IC"/>
    <s v="VUS000011113"/>
    <m/>
    <x v="31"/>
    <d v="2020-05-18T00:00:00"/>
    <s v="Masks and Hand Sanitizer"/>
    <n v="66264"/>
    <s v="PO-2183-20-02033"/>
    <m/>
    <m/>
    <s v="VO05422163"/>
    <s v="JRNL00974699"/>
    <n v="2183"/>
    <d v="2020-05-29T00:00:00"/>
    <d v="2020-05-29T00:00:00"/>
    <n v="112.5"/>
    <d v="2020-07-22T00:00:00"/>
    <s v="wci_wa"/>
    <n v="0"/>
    <n v="0"/>
    <n v="0"/>
    <n v="0"/>
    <n v="0"/>
    <n v="1"/>
    <n v="50086"/>
    <n v="2183"/>
    <n v="0"/>
    <n v="19"/>
    <m/>
    <m/>
    <m/>
    <m/>
    <s v="VO05422163"/>
  </r>
  <r>
    <x v="2"/>
    <d v="2020-05-29T00:00:00"/>
    <n v="112.5"/>
    <n v="0"/>
    <s v="USD"/>
    <s v="JRNLWA00409500"/>
    <s v="P"/>
    <s v="From Voucher Posting."/>
    <s v="JudyA"/>
    <s v="0/JE IC"/>
    <s v="VUS000011113"/>
    <m/>
    <x v="31"/>
    <d v="2020-05-18T00:00:00"/>
    <s v="Masks and Hand Sanitizer"/>
    <n v="66264"/>
    <s v="PO-2183-20-02033"/>
    <m/>
    <m/>
    <s v="VO05422163"/>
    <s v="JRNL00974699"/>
    <n v="2183"/>
    <d v="2020-05-29T00:00:00"/>
    <d v="2020-05-29T00:00:00"/>
    <n v="112.5"/>
    <d v="2020-07-22T00:00:00"/>
    <s v="wci_wa"/>
    <n v="0"/>
    <n v="0"/>
    <n v="0"/>
    <n v="0"/>
    <n v="0"/>
    <n v="1"/>
    <n v="50086"/>
    <n v="2183"/>
    <n v="0"/>
    <n v="19"/>
    <m/>
    <m/>
    <m/>
    <m/>
    <s v="VO05422163"/>
  </r>
  <r>
    <x v="8"/>
    <d v="2020-05-31T00:00:00"/>
    <n v="-4378.38"/>
    <n v="0"/>
    <s v="USD"/>
    <s v="JRNLWA00408956"/>
    <s v="P"/>
    <s v="2020-04 - Covid19 Bonus Accrua"/>
    <s v="LaurenTi"/>
    <s v="0/JE IC"/>
    <m/>
    <m/>
    <x v="37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50036"/>
    <n v="2183"/>
    <n v="0"/>
    <n v="19"/>
    <m/>
    <m/>
    <m/>
    <m/>
    <s v=""/>
  </r>
  <r>
    <x v="21"/>
    <d v="2020-05-31T00:00:00"/>
    <n v="-334.95"/>
    <n v="0"/>
    <s v="USD"/>
    <s v="JRNLWA00408956"/>
    <s v="P"/>
    <s v="2020-04 - Covid19 Bonus Accrua"/>
    <s v="LaurenTi"/>
    <s v="0/JE IC"/>
    <m/>
    <m/>
    <x v="37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50050"/>
    <n v="2183"/>
    <n v="0"/>
    <n v="19"/>
    <m/>
    <m/>
    <m/>
    <m/>
    <s v=""/>
  </r>
  <r>
    <x v="17"/>
    <d v="2020-05-31T00:00:00"/>
    <n v="-909.62"/>
    <n v="0"/>
    <s v="USD"/>
    <s v="JRNLWA00408956"/>
    <s v="P"/>
    <s v="2020-04 - Covid19 Bonus Accrua"/>
    <s v="LaurenTi"/>
    <s v="0/JE IC"/>
    <m/>
    <m/>
    <x v="37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52036"/>
    <n v="2183"/>
    <n v="0"/>
    <n v="19"/>
    <m/>
    <m/>
    <m/>
    <m/>
    <s v=""/>
  </r>
  <r>
    <x v="22"/>
    <d v="2020-05-31T00:00:00"/>
    <n v="-69.59"/>
    <n v="0"/>
    <s v="USD"/>
    <s v="JRNLWA00408956"/>
    <s v="P"/>
    <s v="2020-04 - Covid19 Bonus Accrua"/>
    <s v="LaurenTi"/>
    <s v="0/JE IC"/>
    <m/>
    <m/>
    <x v="37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52050"/>
    <n v="2183"/>
    <n v="0"/>
    <n v="19"/>
    <m/>
    <m/>
    <m/>
    <m/>
    <s v=""/>
  </r>
  <r>
    <x v="18"/>
    <d v="2020-05-31T00:00:00"/>
    <n v="-500"/>
    <n v="0"/>
    <s v="USD"/>
    <s v="JRNLWA00408956"/>
    <s v="P"/>
    <s v="2020-04 - Covid19 Bonus Accrua"/>
    <s v="LaurenTi"/>
    <s v="0/JE IC"/>
    <m/>
    <m/>
    <x v="37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56036"/>
    <n v="2183"/>
    <n v="0"/>
    <n v="19"/>
    <m/>
    <m/>
    <m/>
    <m/>
    <s v=""/>
  </r>
  <r>
    <x v="23"/>
    <d v="2020-05-31T00:00:00"/>
    <n v="-38.25"/>
    <n v="0"/>
    <s v="USD"/>
    <s v="JRNLWA00408956"/>
    <s v="P"/>
    <s v="2020-04 - Covid19 Bonus Accrua"/>
    <s v="LaurenTi"/>
    <s v="0/JE IC"/>
    <m/>
    <m/>
    <x v="37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56050"/>
    <n v="2183"/>
    <n v="0"/>
    <n v="19"/>
    <m/>
    <m/>
    <m/>
    <m/>
    <s v=""/>
  </r>
  <r>
    <x v="19"/>
    <d v="2020-05-31T00:00:00"/>
    <n v="-1214.3399999999999"/>
    <n v="0"/>
    <s v="USD"/>
    <s v="JRNLWA00408956"/>
    <s v="P"/>
    <s v="2020-04 - Covid19 Bonus Accrua"/>
    <s v="LaurenTi"/>
    <s v="0/JE IC"/>
    <m/>
    <m/>
    <x v="37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70036"/>
    <n v="2183"/>
    <n v="0"/>
    <n v="19"/>
    <m/>
    <m/>
    <m/>
    <m/>
    <s v=""/>
  </r>
  <r>
    <x v="24"/>
    <d v="2020-05-31T00:00:00"/>
    <n v="-92.9"/>
    <n v="0"/>
    <s v="USD"/>
    <s v="JRNLWA00408956"/>
    <s v="P"/>
    <s v="2020-04 - Covid19 Bonus Accrua"/>
    <s v="LaurenTi"/>
    <s v="0/JE IC"/>
    <m/>
    <m/>
    <x v="37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70050"/>
    <n v="2183"/>
    <n v="0"/>
    <n v="19"/>
    <m/>
    <m/>
    <m/>
    <m/>
    <s v=""/>
  </r>
  <r>
    <x v="25"/>
    <d v="2020-05-31T00:00:00"/>
    <n v="-1134.0999999999999"/>
    <n v="0"/>
    <s v="USD"/>
    <s v="JRNLWA00408965"/>
    <s v="P"/>
    <s v="2020-04 S LeMay PO Log Accrual"/>
    <s v="LaurenTi"/>
    <s v="0/JE IC"/>
    <m/>
    <m/>
    <x v="40"/>
    <m/>
    <m/>
    <m/>
    <m/>
    <m/>
    <m/>
    <s v="JRNL00973409"/>
    <s v="JRNL00973512"/>
    <m/>
    <d v="2020-05-06T00:00:00"/>
    <d v="2020-05-06T00:00:00"/>
    <m/>
    <m/>
    <s v="wci_wa"/>
    <n v="0"/>
    <n v="0"/>
    <n v="0"/>
    <n v="0"/>
    <n v="5"/>
    <n v="1"/>
    <n v="52146"/>
    <n v="2183"/>
    <n v="0"/>
    <n v="19"/>
    <m/>
    <m/>
    <m/>
    <m/>
    <s v=""/>
  </r>
  <r>
    <x v="25"/>
    <d v="2020-05-31T00:00:00"/>
    <n v="-1200"/>
    <n v="0"/>
    <s v="USD"/>
    <s v="JRNLWA00408965"/>
    <s v="P"/>
    <s v="2020-04 S LeMay PO Log Accrual"/>
    <s v="LaurenTi"/>
    <s v="0/JE IC"/>
    <m/>
    <m/>
    <x v="41"/>
    <m/>
    <m/>
    <m/>
    <m/>
    <m/>
    <m/>
    <s v="JRNL00973409"/>
    <s v="JRNL00973512"/>
    <m/>
    <d v="2020-05-06T00:00:00"/>
    <d v="2020-05-06T00:00:00"/>
    <m/>
    <m/>
    <s v="wci_wa"/>
    <n v="0"/>
    <n v="0"/>
    <n v="0"/>
    <n v="0"/>
    <n v="5"/>
    <n v="1"/>
    <n v="52146"/>
    <n v="2183"/>
    <n v="0"/>
    <n v="19"/>
    <m/>
    <m/>
    <m/>
    <m/>
    <s v=""/>
  </r>
  <r>
    <x v="7"/>
    <d v="2020-05-31T00:00:00"/>
    <n v="-538.17999999999995"/>
    <n v="0"/>
    <s v="USD"/>
    <s v="JRNLWA00408965"/>
    <s v="P"/>
    <s v="2020-04 S LeMay PO Log Accrual"/>
    <s v="LaurenTi"/>
    <s v="0/JE IC"/>
    <m/>
    <m/>
    <x v="42"/>
    <m/>
    <m/>
    <m/>
    <m/>
    <m/>
    <m/>
    <s v="JRNL00973409"/>
    <s v="JRNL00973512"/>
    <m/>
    <d v="2020-05-06T00:00:00"/>
    <d v="2020-05-06T00:00:00"/>
    <m/>
    <m/>
    <s v="wci_wa"/>
    <n v="0"/>
    <n v="0"/>
    <n v="0"/>
    <n v="0"/>
    <n v="5"/>
    <n v="1"/>
    <n v="70210"/>
    <n v="2183"/>
    <n v="0"/>
    <n v="19"/>
    <m/>
    <m/>
    <m/>
    <m/>
    <s v=""/>
  </r>
  <r>
    <x v="2"/>
    <d v="2020-05-31T00:00:00"/>
    <n v="-132.91999999999999"/>
    <n v="0"/>
    <s v="USD"/>
    <s v="JRNLWA00408966"/>
    <s v="P"/>
    <s v="OPEX13 - Pcard Accrual"/>
    <s v="LaurenTi"/>
    <s v="0/JE IC"/>
    <m/>
    <m/>
    <x v="2"/>
    <m/>
    <m/>
    <m/>
    <m/>
    <m/>
    <m/>
    <s v="JRNL00973410"/>
    <s v="JRNL00973513"/>
    <m/>
    <d v="2020-05-06T00:00:00"/>
    <d v="2020-05-06T00:00:00"/>
    <m/>
    <m/>
    <s v="wci_wa"/>
    <n v="0"/>
    <n v="0"/>
    <n v="0"/>
    <n v="0"/>
    <n v="5"/>
    <n v="1"/>
    <n v="50086"/>
    <n v="2183"/>
    <n v="0"/>
    <n v="19"/>
    <m/>
    <m/>
    <m/>
    <m/>
    <s v=""/>
  </r>
  <r>
    <x v="8"/>
    <d v="2020-05-31T00:00:00"/>
    <n v="1052.94"/>
    <n v="0"/>
    <s v="USD"/>
    <s v="JRNLWA00409338"/>
    <s v="P"/>
    <s v="B1  5/1/20-5/13/20"/>
    <s v="LaurenTi"/>
    <s v="0/JE IC"/>
    <m/>
    <m/>
    <x v="43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0036"/>
    <n v="2183"/>
    <n v="0"/>
    <n v="19"/>
    <m/>
    <m/>
    <m/>
    <m/>
    <s v=""/>
  </r>
  <r>
    <x v="9"/>
    <d v="2020-05-31T00:00:00"/>
    <n v="261.98"/>
    <n v="0"/>
    <s v="USD"/>
    <s v="JRNLWA00409338"/>
    <s v="P"/>
    <s v="B1  5/1/20-5/13/20"/>
    <s v="LaurenTi"/>
    <s v="0/JE IC"/>
    <m/>
    <m/>
    <x v="43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0036"/>
    <n v="2183"/>
    <n v="100"/>
    <n v="19"/>
    <m/>
    <m/>
    <m/>
    <m/>
    <s v=""/>
  </r>
  <r>
    <x v="10"/>
    <d v="2020-05-31T00:00:00"/>
    <n v="328.74"/>
    <n v="0"/>
    <s v="USD"/>
    <s v="JRNLWA00409338"/>
    <s v="P"/>
    <s v="B1  5/1/20-5/13/20"/>
    <s v="LaurenTi"/>
    <s v="0/JE IC"/>
    <m/>
    <m/>
    <x v="43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0036"/>
    <n v="2183"/>
    <n v="101"/>
    <n v="19"/>
    <m/>
    <m/>
    <m/>
    <m/>
    <s v=""/>
  </r>
  <r>
    <x v="11"/>
    <d v="2020-05-31T00:00:00"/>
    <n v="3980.36"/>
    <n v="0"/>
    <s v="USD"/>
    <s v="JRNLWA00409338"/>
    <s v="P"/>
    <s v="B1  5/1/20-5/13/20"/>
    <s v="LaurenTi"/>
    <s v="0/JE IC"/>
    <m/>
    <m/>
    <x v="43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0036"/>
    <n v="2183"/>
    <n v="200"/>
    <n v="19"/>
    <m/>
    <m/>
    <m/>
    <m/>
    <s v=""/>
  </r>
  <r>
    <x v="12"/>
    <d v="2020-05-31T00:00:00"/>
    <n v="1598.54"/>
    <n v="0"/>
    <s v="USD"/>
    <s v="JRNLWA00409338"/>
    <s v="P"/>
    <s v="B1  5/1/20-5/13/20"/>
    <s v="LaurenTi"/>
    <s v="0/JE IC"/>
    <m/>
    <m/>
    <x v="43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0036"/>
    <n v="2183"/>
    <n v="202"/>
    <n v="19"/>
    <m/>
    <m/>
    <m/>
    <m/>
    <s v=""/>
  </r>
  <r>
    <x v="13"/>
    <d v="2020-05-31T00:00:00"/>
    <n v="192.04"/>
    <n v="0"/>
    <s v="USD"/>
    <s v="JRNLWA00409338"/>
    <s v="P"/>
    <s v="B1  5/1/20-5/13/20"/>
    <s v="LaurenTi"/>
    <s v="0/JE IC"/>
    <m/>
    <m/>
    <x v="43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0036"/>
    <n v="2183"/>
    <n v="206"/>
    <n v="19"/>
    <m/>
    <m/>
    <m/>
    <m/>
    <s v=""/>
  </r>
  <r>
    <x v="14"/>
    <d v="2020-05-31T00:00:00"/>
    <n v="2857.58"/>
    <n v="0"/>
    <s v="USD"/>
    <s v="JRNLWA00409338"/>
    <s v="P"/>
    <s v="B1  5/1/20-5/13/20"/>
    <s v="LaurenTi"/>
    <s v="0/JE IC"/>
    <m/>
    <m/>
    <x v="43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0036"/>
    <n v="2183"/>
    <n v="210"/>
    <n v="19"/>
    <m/>
    <m/>
    <m/>
    <m/>
    <s v=""/>
  </r>
  <r>
    <x v="15"/>
    <d v="2020-05-31T00:00:00"/>
    <n v="552.22"/>
    <n v="0"/>
    <s v="USD"/>
    <s v="JRNLWA00409338"/>
    <s v="P"/>
    <s v="B1  5/1/20-5/13/20"/>
    <s v="LaurenTi"/>
    <s v="0/JE IC"/>
    <m/>
    <m/>
    <x v="43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0036"/>
    <n v="2183"/>
    <n v="300"/>
    <n v="19"/>
    <m/>
    <m/>
    <m/>
    <m/>
    <s v=""/>
  </r>
  <r>
    <x v="16"/>
    <d v="2020-05-31T00:00:00"/>
    <n v="309.94"/>
    <n v="0"/>
    <s v="USD"/>
    <s v="JRNLWA00409338"/>
    <s v="P"/>
    <s v="B1  5/1/20-5/13/20"/>
    <s v="LaurenTi"/>
    <s v="0/JE IC"/>
    <m/>
    <m/>
    <x v="43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0036"/>
    <n v="2183"/>
    <n v="320"/>
    <n v="19"/>
    <m/>
    <m/>
    <m/>
    <m/>
    <s v=""/>
  </r>
  <r>
    <x v="17"/>
    <d v="2020-05-31T00:00:00"/>
    <n v="2298.56"/>
    <n v="0"/>
    <s v="USD"/>
    <s v="JRNLWA00409338"/>
    <s v="P"/>
    <s v="B1  5/1/20-5/13/20"/>
    <s v="LaurenTi"/>
    <s v="0/JE IC"/>
    <m/>
    <m/>
    <x v="43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2036"/>
    <n v="2183"/>
    <n v="0"/>
    <n v="19"/>
    <m/>
    <m/>
    <m/>
    <m/>
    <s v=""/>
  </r>
  <r>
    <x v="18"/>
    <d v="2020-05-31T00:00:00"/>
    <n v="1250"/>
    <n v="0"/>
    <s v="USD"/>
    <s v="JRNLWA00409338"/>
    <s v="P"/>
    <s v="B1  5/1/20-5/13/20"/>
    <s v="LaurenTi"/>
    <s v="0/JE IC"/>
    <m/>
    <m/>
    <x v="43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6036"/>
    <n v="2183"/>
    <n v="0"/>
    <n v="19"/>
    <m/>
    <m/>
    <m/>
    <m/>
    <s v=""/>
  </r>
  <r>
    <x v="19"/>
    <d v="2020-05-31T00:00:00"/>
    <n v="2782.74"/>
    <n v="0"/>
    <s v="USD"/>
    <s v="JRNLWA00409338"/>
    <s v="P"/>
    <s v="B1  5/1/20-5/13/20"/>
    <s v="LaurenTi"/>
    <s v="0/JE IC"/>
    <m/>
    <m/>
    <x v="43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70036"/>
    <n v="2183"/>
    <n v="0"/>
    <n v="19"/>
    <m/>
    <m/>
    <m/>
    <m/>
    <s v=""/>
  </r>
  <r>
    <x v="28"/>
    <d v="2020-05-31T00:00:00"/>
    <n v="140"/>
    <n v="0"/>
    <s v="USD"/>
    <s v="JRNLWA00409338"/>
    <s v="P"/>
    <s v="B1  5/1/20-5/13/20"/>
    <s v="LaurenTi"/>
    <s v="0/JE IC"/>
    <m/>
    <m/>
    <x v="43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70036"/>
    <n v="2183"/>
    <n v="700"/>
    <n v="19"/>
    <m/>
    <m/>
    <m/>
    <m/>
    <s v=""/>
  </r>
  <r>
    <x v="2"/>
    <d v="2020-05-31T00:00:00"/>
    <n v="132.91999999999999"/>
    <n v="0"/>
    <s v="USD"/>
    <s v="JRNLWA00409638"/>
    <s v="P"/>
    <s v="Pcard Activity - May"/>
    <s v="HeatherWe"/>
    <s v="0/JE IC"/>
    <m/>
    <m/>
    <x v="2"/>
    <m/>
    <m/>
    <m/>
    <m/>
    <m/>
    <m/>
    <s v="JRNL00975058"/>
    <s v="JRNL00975058"/>
    <m/>
    <d v="2020-06-02T00:00:00"/>
    <d v="2020-06-02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05-31T00:00:00"/>
    <n v="150.43"/>
    <n v="0"/>
    <s v="USD"/>
    <s v="JRNLWA00409638"/>
    <s v="P"/>
    <s v="Pcard Activity - May"/>
    <s v="HeatherWe"/>
    <s v="0/JE IC"/>
    <m/>
    <m/>
    <x v="2"/>
    <m/>
    <m/>
    <m/>
    <m/>
    <m/>
    <m/>
    <s v="JRNL00975058"/>
    <s v="JRNL00975058"/>
    <m/>
    <d v="2020-06-02T00:00:00"/>
    <d v="2020-06-02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05-31T00:00:00"/>
    <n v="170.65"/>
    <n v="0"/>
    <s v="USD"/>
    <s v="JRNLWA00409638"/>
    <s v="P"/>
    <s v="Pcard Activity - May"/>
    <s v="HeatherWe"/>
    <s v="0/JE IC"/>
    <m/>
    <m/>
    <x v="44"/>
    <m/>
    <m/>
    <m/>
    <m/>
    <m/>
    <m/>
    <s v="JRNL00975058"/>
    <s v="JRNL00975058"/>
    <m/>
    <d v="2020-06-02T00:00:00"/>
    <d v="2020-06-02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7"/>
    <d v="2020-05-31T00:00:00"/>
    <n v="538.17999999999995"/>
    <n v="0"/>
    <s v="USD"/>
    <s v="JRNLWA00409638"/>
    <s v="P"/>
    <s v="Pcard Activity - May"/>
    <s v="HeatherWe"/>
    <s v="0/JE IC"/>
    <m/>
    <m/>
    <x v="2"/>
    <m/>
    <m/>
    <m/>
    <m/>
    <m/>
    <m/>
    <s v="JRNL00975058"/>
    <s v="JRNL00975058"/>
    <m/>
    <d v="2020-06-02T00:00:00"/>
    <d v="2020-06-02T00:00:00"/>
    <m/>
    <m/>
    <s v="wci_wa"/>
    <n v="0"/>
    <n v="0"/>
    <n v="0"/>
    <n v="0"/>
    <n v="0"/>
    <n v="1"/>
    <n v="70210"/>
    <n v="2183"/>
    <n v="0"/>
    <n v="19"/>
    <m/>
    <m/>
    <m/>
    <m/>
    <s v=""/>
  </r>
  <r>
    <x v="8"/>
    <d v="2020-05-31T00:00:00"/>
    <n v="945.8"/>
    <n v="0"/>
    <s v="USD"/>
    <s v="JRNLWA00410048"/>
    <s v="P"/>
    <s v="B1  5/14/20-5/31/20"/>
    <s v="HeatherWe"/>
    <s v="0/JE IC"/>
    <m/>
    <m/>
    <x v="4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50036"/>
    <n v="2183"/>
    <n v="0"/>
    <n v="19"/>
    <m/>
    <m/>
    <m/>
    <m/>
    <s v=""/>
  </r>
  <r>
    <x v="9"/>
    <d v="2020-05-31T00:00:00"/>
    <n v="360.76"/>
    <n v="0"/>
    <s v="USD"/>
    <s v="JRNLWA00410048"/>
    <s v="P"/>
    <s v="B1  5/14/20-5/31/20"/>
    <s v="HeatherWe"/>
    <s v="0/JE IC"/>
    <m/>
    <m/>
    <x v="4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50036"/>
    <n v="2183"/>
    <n v="100"/>
    <n v="19"/>
    <m/>
    <m/>
    <m/>
    <m/>
    <s v=""/>
  </r>
  <r>
    <x v="10"/>
    <d v="2020-05-31T00:00:00"/>
    <n v="345.86"/>
    <n v="0"/>
    <s v="USD"/>
    <s v="JRNLWA00410048"/>
    <s v="P"/>
    <s v="B1  5/14/20-5/31/20"/>
    <s v="HeatherWe"/>
    <s v="0/JE IC"/>
    <m/>
    <m/>
    <x v="4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50036"/>
    <n v="2183"/>
    <n v="101"/>
    <n v="19"/>
    <m/>
    <m/>
    <m/>
    <m/>
    <s v=""/>
  </r>
  <r>
    <x v="11"/>
    <d v="2020-05-31T00:00:00"/>
    <n v="4438.5600000000004"/>
    <n v="0"/>
    <s v="USD"/>
    <s v="JRNLWA00410048"/>
    <s v="P"/>
    <s v="B1  5/14/20-5/31/20"/>
    <s v="HeatherWe"/>
    <s v="0/JE IC"/>
    <m/>
    <m/>
    <x v="4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50036"/>
    <n v="2183"/>
    <n v="200"/>
    <n v="19"/>
    <m/>
    <m/>
    <m/>
    <m/>
    <s v=""/>
  </r>
  <r>
    <x v="12"/>
    <d v="2020-05-31T00:00:00"/>
    <n v="1450.24"/>
    <n v="0"/>
    <s v="USD"/>
    <s v="JRNLWA00410048"/>
    <s v="P"/>
    <s v="B1  5/14/20-5/31/20"/>
    <s v="HeatherWe"/>
    <s v="0/JE IC"/>
    <m/>
    <m/>
    <x v="4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50036"/>
    <n v="2183"/>
    <n v="202"/>
    <n v="19"/>
    <m/>
    <m/>
    <m/>
    <m/>
    <s v=""/>
  </r>
  <r>
    <x v="13"/>
    <d v="2020-05-31T00:00:00"/>
    <n v="193.76"/>
    <n v="0"/>
    <s v="USD"/>
    <s v="JRNLWA00410048"/>
    <s v="P"/>
    <s v="B1  5/14/20-5/31/20"/>
    <s v="HeatherWe"/>
    <s v="0/JE IC"/>
    <m/>
    <m/>
    <x v="4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50036"/>
    <n v="2183"/>
    <n v="206"/>
    <n v="19"/>
    <m/>
    <m/>
    <m/>
    <m/>
    <s v=""/>
  </r>
  <r>
    <x v="14"/>
    <d v="2020-05-31T00:00:00"/>
    <n v="2855.32"/>
    <n v="0"/>
    <s v="USD"/>
    <s v="JRNLWA00410048"/>
    <s v="P"/>
    <s v="B1  5/14/20-5/31/20"/>
    <s v="HeatherWe"/>
    <s v="0/JE IC"/>
    <m/>
    <m/>
    <x v="4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50036"/>
    <n v="2183"/>
    <n v="210"/>
    <n v="19"/>
    <m/>
    <m/>
    <m/>
    <m/>
    <s v=""/>
  </r>
  <r>
    <x v="15"/>
    <d v="2020-05-31T00:00:00"/>
    <n v="681.72"/>
    <n v="0"/>
    <s v="USD"/>
    <s v="JRNLWA00410048"/>
    <s v="P"/>
    <s v="B1  5/14/20-5/31/20"/>
    <s v="HeatherWe"/>
    <s v="0/JE IC"/>
    <m/>
    <m/>
    <x v="4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50036"/>
    <n v="2183"/>
    <n v="300"/>
    <n v="19"/>
    <m/>
    <m/>
    <m/>
    <m/>
    <s v=""/>
  </r>
  <r>
    <x v="16"/>
    <d v="2020-05-31T00:00:00"/>
    <n v="340.84"/>
    <n v="0"/>
    <s v="USD"/>
    <s v="JRNLWA00410048"/>
    <s v="P"/>
    <s v="B1  5/14/20-5/31/20"/>
    <s v="HeatherWe"/>
    <s v="0/JE IC"/>
    <m/>
    <m/>
    <x v="4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50036"/>
    <n v="2183"/>
    <n v="320"/>
    <n v="19"/>
    <m/>
    <m/>
    <m/>
    <m/>
    <s v=""/>
  </r>
  <r>
    <x v="17"/>
    <d v="2020-05-31T00:00:00"/>
    <n v="2257.2399999999998"/>
    <n v="0"/>
    <s v="USD"/>
    <s v="JRNLWA00410048"/>
    <s v="P"/>
    <s v="B1  5/14/20-5/31/20"/>
    <s v="HeatherWe"/>
    <s v="0/JE IC"/>
    <m/>
    <m/>
    <x v="4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52036"/>
    <n v="2183"/>
    <n v="0"/>
    <n v="19"/>
    <m/>
    <m/>
    <m/>
    <m/>
    <s v=""/>
  </r>
  <r>
    <x v="18"/>
    <d v="2020-05-31T00:00:00"/>
    <n v="1250"/>
    <n v="0"/>
    <s v="USD"/>
    <s v="JRNLWA00410048"/>
    <s v="P"/>
    <s v="B1  5/14/20-5/31/20"/>
    <s v="HeatherWe"/>
    <s v="0/JE IC"/>
    <m/>
    <m/>
    <x v="4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56036"/>
    <n v="2183"/>
    <n v="0"/>
    <n v="19"/>
    <m/>
    <m/>
    <m/>
    <m/>
    <s v=""/>
  </r>
  <r>
    <x v="19"/>
    <d v="2020-05-31T00:00:00"/>
    <n v="2718.72"/>
    <n v="0"/>
    <s v="USD"/>
    <s v="JRNLWA00410048"/>
    <s v="P"/>
    <s v="B1  5/14/20-5/31/20"/>
    <s v="HeatherWe"/>
    <s v="0/JE IC"/>
    <m/>
    <m/>
    <x v="4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70036"/>
    <n v="2183"/>
    <n v="0"/>
    <n v="19"/>
    <m/>
    <m/>
    <m/>
    <m/>
    <s v=""/>
  </r>
  <r>
    <x v="28"/>
    <d v="2020-05-31T00:00:00"/>
    <n v="152"/>
    <n v="0"/>
    <s v="USD"/>
    <s v="JRNLWA00410048"/>
    <s v="P"/>
    <s v="B1  5/14/20-5/31/20"/>
    <s v="HeatherWe"/>
    <s v="0/JE IC"/>
    <m/>
    <m/>
    <x v="4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70036"/>
    <n v="2183"/>
    <n v="700"/>
    <n v="19"/>
    <m/>
    <m/>
    <m/>
    <m/>
    <s v=""/>
  </r>
  <r>
    <x v="1"/>
    <d v="2020-05-31T00:00:00"/>
    <n v="400"/>
    <n v="0"/>
    <s v="USD"/>
    <s v="JRNLWA00410048"/>
    <s v="P"/>
    <s v="B1  5/14/20-5/31/20"/>
    <s v="HeatherWe"/>
    <s v="0/JE IC"/>
    <m/>
    <m/>
    <x v="46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8"/>
    <d v="2020-05-31T00:00:00"/>
    <n v="-1052.94"/>
    <n v="0"/>
    <s v="USD"/>
    <s v="JRNLWA00410163"/>
    <s v="P"/>
    <s v="REVERSE B1  5/1/20-5/13/20"/>
    <s v="JacobMas"/>
    <s v="0/JE IC"/>
    <m/>
    <m/>
    <x v="43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0036"/>
    <n v="2183"/>
    <n v="0"/>
    <n v="19"/>
    <m/>
    <m/>
    <m/>
    <m/>
    <s v=""/>
  </r>
  <r>
    <x v="9"/>
    <d v="2020-05-31T00:00:00"/>
    <n v="-261.98"/>
    <n v="0"/>
    <s v="USD"/>
    <s v="JRNLWA00410163"/>
    <s v="P"/>
    <s v="REVERSE B1  5/1/20-5/13/20"/>
    <s v="JacobMas"/>
    <s v="0/JE IC"/>
    <m/>
    <m/>
    <x v="43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0036"/>
    <n v="2183"/>
    <n v="100"/>
    <n v="19"/>
    <m/>
    <m/>
    <m/>
    <m/>
    <s v=""/>
  </r>
  <r>
    <x v="10"/>
    <d v="2020-05-31T00:00:00"/>
    <n v="-328.74"/>
    <n v="0"/>
    <s v="USD"/>
    <s v="JRNLWA00410163"/>
    <s v="P"/>
    <s v="REVERSE B1  5/1/20-5/13/20"/>
    <s v="JacobMas"/>
    <s v="0/JE IC"/>
    <m/>
    <m/>
    <x v="43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0036"/>
    <n v="2183"/>
    <n v="101"/>
    <n v="19"/>
    <m/>
    <m/>
    <m/>
    <m/>
    <s v=""/>
  </r>
  <r>
    <x v="11"/>
    <d v="2020-05-31T00:00:00"/>
    <n v="-3980.36"/>
    <n v="0"/>
    <s v="USD"/>
    <s v="JRNLWA00410163"/>
    <s v="P"/>
    <s v="REVERSE B1  5/1/20-5/13/20"/>
    <s v="JacobMas"/>
    <s v="0/JE IC"/>
    <m/>
    <m/>
    <x v="43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0036"/>
    <n v="2183"/>
    <n v="200"/>
    <n v="19"/>
    <m/>
    <m/>
    <m/>
    <m/>
    <s v=""/>
  </r>
  <r>
    <x v="12"/>
    <d v="2020-05-31T00:00:00"/>
    <n v="-1598.54"/>
    <n v="0"/>
    <s v="USD"/>
    <s v="JRNLWA00410163"/>
    <s v="P"/>
    <s v="REVERSE B1  5/1/20-5/13/20"/>
    <s v="JacobMas"/>
    <s v="0/JE IC"/>
    <m/>
    <m/>
    <x v="43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0036"/>
    <n v="2183"/>
    <n v="202"/>
    <n v="19"/>
    <m/>
    <m/>
    <m/>
    <m/>
    <s v=""/>
  </r>
  <r>
    <x v="13"/>
    <d v="2020-05-31T00:00:00"/>
    <n v="-192.04"/>
    <n v="0"/>
    <s v="USD"/>
    <s v="JRNLWA00410163"/>
    <s v="P"/>
    <s v="REVERSE B1  5/1/20-5/13/20"/>
    <s v="JacobMas"/>
    <s v="0/JE IC"/>
    <m/>
    <m/>
    <x v="43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0036"/>
    <n v="2183"/>
    <n v="206"/>
    <n v="19"/>
    <m/>
    <m/>
    <m/>
    <m/>
    <s v=""/>
  </r>
  <r>
    <x v="14"/>
    <d v="2020-05-31T00:00:00"/>
    <n v="-2857.58"/>
    <n v="0"/>
    <s v="USD"/>
    <s v="JRNLWA00410163"/>
    <s v="P"/>
    <s v="REVERSE B1  5/1/20-5/13/20"/>
    <s v="JacobMas"/>
    <s v="0/JE IC"/>
    <m/>
    <m/>
    <x v="43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0036"/>
    <n v="2183"/>
    <n v="210"/>
    <n v="19"/>
    <m/>
    <m/>
    <m/>
    <m/>
    <s v=""/>
  </r>
  <r>
    <x v="15"/>
    <d v="2020-05-31T00:00:00"/>
    <n v="-552.22"/>
    <n v="0"/>
    <s v="USD"/>
    <s v="JRNLWA00410163"/>
    <s v="P"/>
    <s v="REVERSE B1  5/1/20-5/13/20"/>
    <s v="JacobMas"/>
    <s v="0/JE IC"/>
    <m/>
    <m/>
    <x v="43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0036"/>
    <n v="2183"/>
    <n v="300"/>
    <n v="19"/>
    <m/>
    <m/>
    <m/>
    <m/>
    <s v=""/>
  </r>
  <r>
    <x v="16"/>
    <d v="2020-05-31T00:00:00"/>
    <n v="-309.94"/>
    <n v="0"/>
    <s v="USD"/>
    <s v="JRNLWA00410163"/>
    <s v="P"/>
    <s v="REVERSE B1  5/1/20-5/13/20"/>
    <s v="JacobMas"/>
    <s v="0/JE IC"/>
    <m/>
    <m/>
    <x v="43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0036"/>
    <n v="2183"/>
    <n v="320"/>
    <n v="19"/>
    <m/>
    <m/>
    <m/>
    <m/>
    <s v=""/>
  </r>
  <r>
    <x v="17"/>
    <d v="2020-05-31T00:00:00"/>
    <n v="-2298.56"/>
    <n v="0"/>
    <s v="USD"/>
    <s v="JRNLWA00410163"/>
    <s v="P"/>
    <s v="REVERSE B1  5/1/20-5/13/20"/>
    <s v="JacobMas"/>
    <s v="0/JE IC"/>
    <m/>
    <m/>
    <x v="43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2036"/>
    <n v="2183"/>
    <n v="0"/>
    <n v="19"/>
    <m/>
    <m/>
    <m/>
    <m/>
    <s v=""/>
  </r>
  <r>
    <x v="18"/>
    <d v="2020-05-31T00:00:00"/>
    <n v="-1250"/>
    <n v="0"/>
    <s v="USD"/>
    <s v="JRNLWA00410163"/>
    <s v="P"/>
    <s v="REVERSE B1  5/1/20-5/13/20"/>
    <s v="JacobMas"/>
    <s v="0/JE IC"/>
    <m/>
    <m/>
    <x v="43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6036"/>
    <n v="2183"/>
    <n v="0"/>
    <n v="19"/>
    <m/>
    <m/>
    <m/>
    <m/>
    <s v=""/>
  </r>
  <r>
    <x v="19"/>
    <d v="2020-05-31T00:00:00"/>
    <n v="-2782.74"/>
    <n v="0"/>
    <s v="USD"/>
    <s v="JRNLWA00410163"/>
    <s v="P"/>
    <s v="REVERSE B1  5/1/20-5/13/20"/>
    <s v="JacobMas"/>
    <s v="0/JE IC"/>
    <m/>
    <m/>
    <x v="43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70036"/>
    <n v="2183"/>
    <n v="0"/>
    <n v="19"/>
    <m/>
    <m/>
    <m/>
    <m/>
    <s v=""/>
  </r>
  <r>
    <x v="28"/>
    <d v="2020-05-31T00:00:00"/>
    <n v="-140"/>
    <n v="0"/>
    <s v="USD"/>
    <s v="JRNLWA00410163"/>
    <s v="P"/>
    <s v="REVERSE B1  5/1/20-5/13/20"/>
    <s v="JacobMas"/>
    <s v="0/JE IC"/>
    <m/>
    <m/>
    <x v="43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70036"/>
    <n v="2183"/>
    <n v="700"/>
    <n v="19"/>
    <m/>
    <m/>
    <m/>
    <m/>
    <s v=""/>
  </r>
  <r>
    <x v="8"/>
    <d v="2020-05-31T00:00:00"/>
    <n v="1052.94"/>
    <n v="0"/>
    <s v="USD"/>
    <s v="JRNLWA00410175"/>
    <s v="P"/>
    <s v="Correct B1  5/1/20-5/12/20"/>
    <s v="JacobMas"/>
    <s v="0/JE IC"/>
    <m/>
    <m/>
    <x v="43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0036"/>
    <n v="2183"/>
    <n v="0"/>
    <n v="19"/>
    <m/>
    <m/>
    <m/>
    <m/>
    <s v=""/>
  </r>
  <r>
    <x v="9"/>
    <d v="2020-05-31T00:00:00"/>
    <n v="261.98"/>
    <n v="0"/>
    <s v="USD"/>
    <s v="JRNLWA00410175"/>
    <s v="P"/>
    <s v="Correct B1  5/1/20-5/12/20"/>
    <s v="JacobMas"/>
    <s v="0/JE IC"/>
    <m/>
    <m/>
    <x v="43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0036"/>
    <n v="2183"/>
    <n v="100"/>
    <n v="19"/>
    <m/>
    <m/>
    <m/>
    <m/>
    <s v=""/>
  </r>
  <r>
    <x v="10"/>
    <d v="2020-05-31T00:00:00"/>
    <n v="328.74"/>
    <n v="0"/>
    <s v="USD"/>
    <s v="JRNLWA00410175"/>
    <s v="P"/>
    <s v="Correct B1  5/1/20-5/12/20"/>
    <s v="JacobMas"/>
    <s v="0/JE IC"/>
    <m/>
    <m/>
    <x v="43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0036"/>
    <n v="2183"/>
    <n v="101"/>
    <n v="19"/>
    <m/>
    <m/>
    <m/>
    <m/>
    <s v=""/>
  </r>
  <r>
    <x v="11"/>
    <d v="2020-05-31T00:00:00"/>
    <n v="3980.36"/>
    <n v="0"/>
    <s v="USD"/>
    <s v="JRNLWA00410175"/>
    <s v="P"/>
    <s v="Correct B1  5/1/20-5/12/20"/>
    <s v="JacobMas"/>
    <s v="0/JE IC"/>
    <m/>
    <m/>
    <x v="43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0036"/>
    <n v="2183"/>
    <n v="200"/>
    <n v="19"/>
    <m/>
    <m/>
    <m/>
    <m/>
    <s v=""/>
  </r>
  <r>
    <x v="12"/>
    <d v="2020-05-31T00:00:00"/>
    <n v="1598.54"/>
    <n v="0"/>
    <s v="USD"/>
    <s v="JRNLWA00410175"/>
    <s v="P"/>
    <s v="Correct B1  5/1/20-5/12/20"/>
    <s v="JacobMas"/>
    <s v="0/JE IC"/>
    <m/>
    <m/>
    <x v="43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0036"/>
    <n v="2183"/>
    <n v="202"/>
    <n v="19"/>
    <m/>
    <m/>
    <m/>
    <m/>
    <s v=""/>
  </r>
  <r>
    <x v="13"/>
    <d v="2020-05-31T00:00:00"/>
    <n v="192.04"/>
    <n v="0"/>
    <s v="USD"/>
    <s v="JRNLWA00410175"/>
    <s v="P"/>
    <s v="Correct B1  5/1/20-5/12/20"/>
    <s v="JacobMas"/>
    <s v="0/JE IC"/>
    <m/>
    <m/>
    <x v="43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0036"/>
    <n v="2183"/>
    <n v="206"/>
    <n v="19"/>
    <m/>
    <m/>
    <m/>
    <m/>
    <s v=""/>
  </r>
  <r>
    <x v="14"/>
    <d v="2020-05-31T00:00:00"/>
    <n v="2857.58"/>
    <n v="0"/>
    <s v="USD"/>
    <s v="JRNLWA00410175"/>
    <s v="P"/>
    <s v="Correct B1  5/1/20-5/12/20"/>
    <s v="JacobMas"/>
    <s v="0/JE IC"/>
    <m/>
    <m/>
    <x v="43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0036"/>
    <n v="2183"/>
    <n v="210"/>
    <n v="19"/>
    <m/>
    <m/>
    <m/>
    <m/>
    <s v=""/>
  </r>
  <r>
    <x v="15"/>
    <d v="2020-05-31T00:00:00"/>
    <n v="552.22"/>
    <n v="0"/>
    <s v="USD"/>
    <s v="JRNLWA00410175"/>
    <s v="P"/>
    <s v="Correct B1  5/1/20-5/12/20"/>
    <s v="JacobMas"/>
    <s v="0/JE IC"/>
    <m/>
    <m/>
    <x v="43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0036"/>
    <n v="2183"/>
    <n v="300"/>
    <n v="19"/>
    <m/>
    <m/>
    <m/>
    <m/>
    <s v=""/>
  </r>
  <r>
    <x v="16"/>
    <d v="2020-05-31T00:00:00"/>
    <n v="309.94"/>
    <n v="0"/>
    <s v="USD"/>
    <s v="JRNLWA00410175"/>
    <s v="P"/>
    <s v="Correct B1  5/1/20-5/12/20"/>
    <s v="JacobMas"/>
    <s v="0/JE IC"/>
    <m/>
    <m/>
    <x v="43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0036"/>
    <n v="2183"/>
    <n v="320"/>
    <n v="19"/>
    <m/>
    <m/>
    <m/>
    <m/>
    <s v=""/>
  </r>
  <r>
    <x v="17"/>
    <d v="2020-05-31T00:00:00"/>
    <n v="2298.56"/>
    <n v="0"/>
    <s v="USD"/>
    <s v="JRNLWA00410175"/>
    <s v="P"/>
    <s v="Correct B1  5/1/20-5/12/20"/>
    <s v="JacobMas"/>
    <s v="0/JE IC"/>
    <m/>
    <m/>
    <x v="43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2036"/>
    <n v="2183"/>
    <n v="0"/>
    <n v="19"/>
    <m/>
    <m/>
    <m/>
    <m/>
    <s v=""/>
  </r>
  <r>
    <x v="18"/>
    <d v="2020-05-31T00:00:00"/>
    <n v="1250"/>
    <n v="0"/>
    <s v="USD"/>
    <s v="JRNLWA00410175"/>
    <s v="P"/>
    <s v="Correct B1  5/1/20-5/12/20"/>
    <s v="JacobMas"/>
    <s v="0/JE IC"/>
    <m/>
    <m/>
    <x v="43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6036"/>
    <n v="2183"/>
    <n v="0"/>
    <n v="19"/>
    <m/>
    <m/>
    <m/>
    <m/>
    <s v=""/>
  </r>
  <r>
    <x v="19"/>
    <d v="2020-05-31T00:00:00"/>
    <n v="2782.74"/>
    <n v="0"/>
    <s v="USD"/>
    <s v="JRNLWA00410175"/>
    <s v="P"/>
    <s v="Correct B1  5/1/20-5/12/20"/>
    <s v="JacobMas"/>
    <s v="0/JE IC"/>
    <m/>
    <m/>
    <x v="43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70036"/>
    <n v="2183"/>
    <n v="0"/>
    <n v="19"/>
    <m/>
    <m/>
    <m/>
    <m/>
    <s v=""/>
  </r>
  <r>
    <x v="28"/>
    <d v="2020-05-31T00:00:00"/>
    <n v="140"/>
    <n v="0"/>
    <s v="USD"/>
    <s v="JRNLWA00410175"/>
    <s v="P"/>
    <s v="Correct B1  5/1/20-5/12/20"/>
    <s v="JacobMas"/>
    <s v="0/JE IC"/>
    <m/>
    <m/>
    <x v="43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70036"/>
    <n v="2183"/>
    <n v="700"/>
    <n v="19"/>
    <m/>
    <m/>
    <m/>
    <m/>
    <s v=""/>
  </r>
  <r>
    <x v="8"/>
    <d v="2020-05-31T00:00:00"/>
    <n v="-945.8"/>
    <n v="0"/>
    <s v="USD"/>
    <s v="JRNLWA00410182"/>
    <s v="P"/>
    <s v="REVERSE B1  5/14/20-5/31/20"/>
    <s v="JacobMas"/>
    <s v="0/JE IC"/>
    <m/>
    <m/>
    <x v="4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50036"/>
    <n v="2183"/>
    <n v="0"/>
    <n v="19"/>
    <m/>
    <m/>
    <m/>
    <m/>
    <s v=""/>
  </r>
  <r>
    <x v="9"/>
    <d v="2020-05-31T00:00:00"/>
    <n v="-360.76"/>
    <n v="0"/>
    <s v="USD"/>
    <s v="JRNLWA00410182"/>
    <s v="P"/>
    <s v="REVERSE B1  5/14/20-5/31/20"/>
    <s v="JacobMas"/>
    <s v="0/JE IC"/>
    <m/>
    <m/>
    <x v="4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50036"/>
    <n v="2183"/>
    <n v="100"/>
    <n v="19"/>
    <m/>
    <m/>
    <m/>
    <m/>
    <s v=""/>
  </r>
  <r>
    <x v="10"/>
    <d v="2020-05-31T00:00:00"/>
    <n v="-345.86"/>
    <n v="0"/>
    <s v="USD"/>
    <s v="JRNLWA00410182"/>
    <s v="P"/>
    <s v="REVERSE B1  5/14/20-5/31/20"/>
    <s v="JacobMas"/>
    <s v="0/JE IC"/>
    <m/>
    <m/>
    <x v="4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50036"/>
    <n v="2183"/>
    <n v="101"/>
    <n v="19"/>
    <m/>
    <m/>
    <m/>
    <m/>
    <s v=""/>
  </r>
  <r>
    <x v="11"/>
    <d v="2020-05-31T00:00:00"/>
    <n v="-4438.5600000000004"/>
    <n v="0"/>
    <s v="USD"/>
    <s v="JRNLWA00410182"/>
    <s v="P"/>
    <s v="REVERSE B1  5/14/20-5/31/20"/>
    <s v="JacobMas"/>
    <s v="0/JE IC"/>
    <m/>
    <m/>
    <x v="4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50036"/>
    <n v="2183"/>
    <n v="200"/>
    <n v="19"/>
    <m/>
    <m/>
    <m/>
    <m/>
    <s v=""/>
  </r>
  <r>
    <x v="12"/>
    <d v="2020-05-31T00:00:00"/>
    <n v="-1450.24"/>
    <n v="0"/>
    <s v="USD"/>
    <s v="JRNLWA00410182"/>
    <s v="P"/>
    <s v="REVERSE B1  5/14/20-5/31/20"/>
    <s v="JacobMas"/>
    <s v="0/JE IC"/>
    <m/>
    <m/>
    <x v="4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50036"/>
    <n v="2183"/>
    <n v="202"/>
    <n v="19"/>
    <m/>
    <m/>
    <m/>
    <m/>
    <s v=""/>
  </r>
  <r>
    <x v="13"/>
    <d v="2020-05-31T00:00:00"/>
    <n v="-193.76"/>
    <n v="0"/>
    <s v="USD"/>
    <s v="JRNLWA00410182"/>
    <s v="P"/>
    <s v="REVERSE B1  5/14/20-5/31/20"/>
    <s v="JacobMas"/>
    <s v="0/JE IC"/>
    <m/>
    <m/>
    <x v="4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50036"/>
    <n v="2183"/>
    <n v="206"/>
    <n v="19"/>
    <m/>
    <m/>
    <m/>
    <m/>
    <s v=""/>
  </r>
  <r>
    <x v="14"/>
    <d v="2020-05-31T00:00:00"/>
    <n v="-2855.32"/>
    <n v="0"/>
    <s v="USD"/>
    <s v="JRNLWA00410182"/>
    <s v="P"/>
    <s v="REVERSE B1  5/14/20-5/31/20"/>
    <s v="JacobMas"/>
    <s v="0/JE IC"/>
    <m/>
    <m/>
    <x v="4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50036"/>
    <n v="2183"/>
    <n v="210"/>
    <n v="19"/>
    <m/>
    <m/>
    <m/>
    <m/>
    <s v=""/>
  </r>
  <r>
    <x v="15"/>
    <d v="2020-05-31T00:00:00"/>
    <n v="-681.72"/>
    <n v="0"/>
    <s v="USD"/>
    <s v="JRNLWA00410182"/>
    <s v="P"/>
    <s v="REVERSE B1  5/14/20-5/31/20"/>
    <s v="JacobMas"/>
    <s v="0/JE IC"/>
    <m/>
    <m/>
    <x v="4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50036"/>
    <n v="2183"/>
    <n v="300"/>
    <n v="19"/>
    <m/>
    <m/>
    <m/>
    <m/>
    <s v=""/>
  </r>
  <r>
    <x v="16"/>
    <d v="2020-05-31T00:00:00"/>
    <n v="-340.84"/>
    <n v="0"/>
    <s v="USD"/>
    <s v="JRNLWA00410182"/>
    <s v="P"/>
    <s v="REVERSE B1  5/14/20-5/31/20"/>
    <s v="JacobMas"/>
    <s v="0/JE IC"/>
    <m/>
    <m/>
    <x v="4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50036"/>
    <n v="2183"/>
    <n v="320"/>
    <n v="19"/>
    <m/>
    <m/>
    <m/>
    <m/>
    <s v=""/>
  </r>
  <r>
    <x v="17"/>
    <d v="2020-05-31T00:00:00"/>
    <n v="-2257.2399999999998"/>
    <n v="0"/>
    <s v="USD"/>
    <s v="JRNLWA00410182"/>
    <s v="P"/>
    <s v="REVERSE B1  5/14/20-5/31/20"/>
    <s v="JacobMas"/>
    <s v="0/JE IC"/>
    <m/>
    <m/>
    <x v="4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52036"/>
    <n v="2183"/>
    <n v="0"/>
    <n v="19"/>
    <m/>
    <m/>
    <m/>
    <m/>
    <s v=""/>
  </r>
  <r>
    <x v="18"/>
    <d v="2020-05-31T00:00:00"/>
    <n v="-1250"/>
    <n v="0"/>
    <s v="USD"/>
    <s v="JRNLWA00410182"/>
    <s v="P"/>
    <s v="REVERSE B1  5/14/20-5/31/20"/>
    <s v="JacobMas"/>
    <s v="0/JE IC"/>
    <m/>
    <m/>
    <x v="4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56036"/>
    <n v="2183"/>
    <n v="0"/>
    <n v="19"/>
    <m/>
    <m/>
    <m/>
    <m/>
    <s v=""/>
  </r>
  <r>
    <x v="19"/>
    <d v="2020-05-31T00:00:00"/>
    <n v="-2718.72"/>
    <n v="0"/>
    <s v="USD"/>
    <s v="JRNLWA00410182"/>
    <s v="P"/>
    <s v="REVERSE B1  5/14/20-5/31/20"/>
    <s v="JacobMas"/>
    <s v="0/JE IC"/>
    <m/>
    <m/>
    <x v="4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70036"/>
    <n v="2183"/>
    <n v="0"/>
    <n v="19"/>
    <m/>
    <m/>
    <m/>
    <m/>
    <s v=""/>
  </r>
  <r>
    <x v="28"/>
    <d v="2020-05-31T00:00:00"/>
    <n v="-152"/>
    <n v="0"/>
    <s v="USD"/>
    <s v="JRNLWA00410182"/>
    <s v="P"/>
    <s v="REVERSE B1  5/14/20-5/31/20"/>
    <s v="JacobMas"/>
    <s v="0/JE IC"/>
    <m/>
    <m/>
    <x v="4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70036"/>
    <n v="2183"/>
    <n v="700"/>
    <n v="19"/>
    <m/>
    <m/>
    <m/>
    <m/>
    <s v=""/>
  </r>
  <r>
    <x v="1"/>
    <d v="2020-05-31T00:00:00"/>
    <n v="-400"/>
    <n v="0"/>
    <s v="USD"/>
    <s v="JRNLWA00410182"/>
    <s v="P"/>
    <s v="REVERSE B1  5/14/20-5/31/20"/>
    <s v="JacobMas"/>
    <s v="0/JE IC"/>
    <m/>
    <m/>
    <x v="46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8"/>
    <d v="2020-05-31T00:00:00"/>
    <n v="945.8"/>
    <n v="0"/>
    <s v="USD"/>
    <s v="JRNLWA00410186"/>
    <s v="P"/>
    <s v="Correct B1  5/13/20-6/2/20"/>
    <s v="JacobMas"/>
    <s v="0/JE IC"/>
    <m/>
    <m/>
    <x v="4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50036"/>
    <n v="2183"/>
    <n v="0"/>
    <n v="19"/>
    <m/>
    <m/>
    <m/>
    <m/>
    <s v=""/>
  </r>
  <r>
    <x v="9"/>
    <d v="2020-05-31T00:00:00"/>
    <n v="360.76"/>
    <n v="0"/>
    <s v="USD"/>
    <s v="JRNLWA00410186"/>
    <s v="P"/>
    <s v="Correct B1  5/13/20-6/2/20"/>
    <s v="JacobMas"/>
    <s v="0/JE IC"/>
    <m/>
    <m/>
    <x v="4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50036"/>
    <n v="2183"/>
    <n v="100"/>
    <n v="19"/>
    <m/>
    <m/>
    <m/>
    <m/>
    <s v=""/>
  </r>
  <r>
    <x v="10"/>
    <d v="2020-05-31T00:00:00"/>
    <n v="345.86"/>
    <n v="0"/>
    <s v="USD"/>
    <s v="JRNLWA00410186"/>
    <s v="P"/>
    <s v="Correct B1  5/13/20-6/2/20"/>
    <s v="JacobMas"/>
    <s v="0/JE IC"/>
    <m/>
    <m/>
    <x v="4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50036"/>
    <n v="2183"/>
    <n v="101"/>
    <n v="19"/>
    <m/>
    <m/>
    <m/>
    <m/>
    <s v=""/>
  </r>
  <r>
    <x v="11"/>
    <d v="2020-05-31T00:00:00"/>
    <n v="4438.5600000000004"/>
    <n v="0"/>
    <s v="USD"/>
    <s v="JRNLWA00410186"/>
    <s v="P"/>
    <s v="Correct B1  5/13/20-6/2/20"/>
    <s v="JacobMas"/>
    <s v="0/JE IC"/>
    <m/>
    <m/>
    <x v="4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50036"/>
    <n v="2183"/>
    <n v="200"/>
    <n v="19"/>
    <m/>
    <m/>
    <m/>
    <m/>
    <s v=""/>
  </r>
  <r>
    <x v="12"/>
    <d v="2020-05-31T00:00:00"/>
    <n v="1450.24"/>
    <n v="0"/>
    <s v="USD"/>
    <s v="JRNLWA00410186"/>
    <s v="P"/>
    <s v="Correct B1  5/13/20-6/2/20"/>
    <s v="JacobMas"/>
    <s v="0/JE IC"/>
    <m/>
    <m/>
    <x v="4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50036"/>
    <n v="2183"/>
    <n v="202"/>
    <n v="19"/>
    <m/>
    <m/>
    <m/>
    <m/>
    <s v=""/>
  </r>
  <r>
    <x v="13"/>
    <d v="2020-05-31T00:00:00"/>
    <n v="193.76"/>
    <n v="0"/>
    <s v="USD"/>
    <s v="JRNLWA00410186"/>
    <s v="P"/>
    <s v="Correct B1  5/13/20-6/2/20"/>
    <s v="JacobMas"/>
    <s v="0/JE IC"/>
    <m/>
    <m/>
    <x v="4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50036"/>
    <n v="2183"/>
    <n v="206"/>
    <n v="19"/>
    <m/>
    <m/>
    <m/>
    <m/>
    <s v=""/>
  </r>
  <r>
    <x v="14"/>
    <d v="2020-05-31T00:00:00"/>
    <n v="2855.32"/>
    <n v="0"/>
    <s v="USD"/>
    <s v="JRNLWA00410186"/>
    <s v="P"/>
    <s v="Correct B1  5/13/20-6/2/20"/>
    <s v="JacobMas"/>
    <s v="0/JE IC"/>
    <m/>
    <m/>
    <x v="4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50036"/>
    <n v="2183"/>
    <n v="210"/>
    <n v="19"/>
    <m/>
    <m/>
    <m/>
    <m/>
    <s v=""/>
  </r>
  <r>
    <x v="15"/>
    <d v="2020-05-31T00:00:00"/>
    <n v="681.72"/>
    <n v="0"/>
    <s v="USD"/>
    <s v="JRNLWA00410186"/>
    <s v="P"/>
    <s v="Correct B1  5/13/20-6/2/20"/>
    <s v="JacobMas"/>
    <s v="0/JE IC"/>
    <m/>
    <m/>
    <x v="4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50036"/>
    <n v="2183"/>
    <n v="300"/>
    <n v="19"/>
    <m/>
    <m/>
    <m/>
    <m/>
    <s v=""/>
  </r>
  <r>
    <x v="16"/>
    <d v="2020-05-31T00:00:00"/>
    <n v="340.84"/>
    <n v="0"/>
    <s v="USD"/>
    <s v="JRNLWA00410186"/>
    <s v="P"/>
    <s v="Correct B1  5/13/20-6/2/20"/>
    <s v="JacobMas"/>
    <s v="0/JE IC"/>
    <m/>
    <m/>
    <x v="4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50036"/>
    <n v="2183"/>
    <n v="320"/>
    <n v="19"/>
    <m/>
    <m/>
    <m/>
    <m/>
    <s v=""/>
  </r>
  <r>
    <x v="17"/>
    <d v="2020-05-31T00:00:00"/>
    <n v="2257.2399999999998"/>
    <n v="0"/>
    <s v="USD"/>
    <s v="JRNLWA00410186"/>
    <s v="P"/>
    <s v="Correct B1  5/13/20-6/2/20"/>
    <s v="JacobMas"/>
    <s v="0/JE IC"/>
    <m/>
    <m/>
    <x v="4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52036"/>
    <n v="2183"/>
    <n v="0"/>
    <n v="19"/>
    <m/>
    <m/>
    <m/>
    <m/>
    <s v=""/>
  </r>
  <r>
    <x v="18"/>
    <d v="2020-05-31T00:00:00"/>
    <n v="1250"/>
    <n v="0"/>
    <s v="USD"/>
    <s v="JRNLWA00410186"/>
    <s v="P"/>
    <s v="Correct B1  5/13/20-6/2/20"/>
    <s v="JacobMas"/>
    <s v="0/JE IC"/>
    <m/>
    <m/>
    <x v="4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56036"/>
    <n v="2183"/>
    <n v="0"/>
    <n v="19"/>
    <m/>
    <m/>
    <m/>
    <m/>
    <s v=""/>
  </r>
  <r>
    <x v="19"/>
    <d v="2020-05-31T00:00:00"/>
    <n v="2718.72"/>
    <n v="0"/>
    <s v="USD"/>
    <s v="JRNLWA00410186"/>
    <s v="P"/>
    <s v="Correct B1  5/13/20-6/2/20"/>
    <s v="JacobMas"/>
    <s v="0/JE IC"/>
    <m/>
    <m/>
    <x v="4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70036"/>
    <n v="2183"/>
    <n v="0"/>
    <n v="19"/>
    <m/>
    <m/>
    <m/>
    <m/>
    <s v=""/>
  </r>
  <r>
    <x v="28"/>
    <d v="2020-05-31T00:00:00"/>
    <n v="152"/>
    <n v="0"/>
    <s v="USD"/>
    <s v="JRNLWA00410186"/>
    <s v="P"/>
    <s v="Correct B1  5/13/20-6/2/20"/>
    <s v="JacobMas"/>
    <s v="0/JE IC"/>
    <m/>
    <m/>
    <x v="4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70036"/>
    <n v="2183"/>
    <n v="700"/>
    <n v="19"/>
    <m/>
    <m/>
    <m/>
    <m/>
    <s v=""/>
  </r>
  <r>
    <x v="1"/>
    <d v="2020-05-31T00:00:00"/>
    <n v="400"/>
    <n v="0"/>
    <s v="USD"/>
    <s v="JRNLWA00410186"/>
    <s v="P"/>
    <s v="Correct B1  5/13/20-6/2/20"/>
    <s v="JacobMas"/>
    <s v="0/JE IC"/>
    <m/>
    <m/>
    <x v="46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2"/>
    <d v="2020-05-31T00:00:00"/>
    <n v="511.99"/>
    <n v="0"/>
    <s v="USD"/>
    <s v="JRNLWA00410457"/>
    <s v="P"/>
    <s v="2020-05 S LeMay PO Log Accrual"/>
    <s v="LaurenTi"/>
    <s v="0/JE IC"/>
    <m/>
    <m/>
    <x v="47"/>
    <m/>
    <m/>
    <m/>
    <m/>
    <m/>
    <m/>
    <s v="JRNL00976583"/>
    <s v="JRNL00976583"/>
    <m/>
    <d v="2020-06-04T00:00:00"/>
    <d v="2020-06-04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05-31T00:00:00"/>
    <n v="-17.5"/>
    <n v="0"/>
    <s v="USD"/>
    <s v="JRNLWA00410457"/>
    <s v="P"/>
    <s v="2020-05 S LeMay PO Log Accrual"/>
    <s v="LaurenTi"/>
    <s v="0/JE IC"/>
    <m/>
    <m/>
    <x v="48"/>
    <m/>
    <m/>
    <m/>
    <m/>
    <m/>
    <m/>
    <s v="JRNL00976583"/>
    <s v="JRNL00976583"/>
    <m/>
    <d v="2020-06-04T00:00:00"/>
    <d v="2020-06-04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05-31T00:00:00"/>
    <n v="17.5"/>
    <n v="0"/>
    <s v="USD"/>
    <s v="JRNLWA00410457"/>
    <s v="P"/>
    <s v="2020-05 S LeMay PO Log Accrual"/>
    <s v="LaurenTi"/>
    <s v="0/JE IC"/>
    <m/>
    <m/>
    <x v="48"/>
    <m/>
    <m/>
    <m/>
    <m/>
    <m/>
    <m/>
    <s v="JRNL00976583"/>
    <s v="JRNL00976583"/>
    <m/>
    <d v="2020-06-04T00:00:00"/>
    <d v="2020-06-04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1"/>
    <d v="2020-05-31T00:00:00"/>
    <n v="975"/>
    <n v="0"/>
    <s v="USD"/>
    <s v="JRNLWA00410494"/>
    <s v="P"/>
    <s v="2020-05 Reclass Internet Reimb"/>
    <s v="LaurenTi"/>
    <s v="0/JE IC"/>
    <m/>
    <m/>
    <x v="49"/>
    <m/>
    <m/>
    <m/>
    <m/>
    <m/>
    <m/>
    <s v="JRNL00976630"/>
    <s v="JRNL00976630"/>
    <m/>
    <d v="2020-06-04T00:00:00"/>
    <d v="2020-06-04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2"/>
    <d v="2020-06-09T00:00:00"/>
    <n v="1.65"/>
    <n v="0"/>
    <s v="USD"/>
    <s v="JRNLWA00410721"/>
    <s v="P"/>
    <s v="From Voucher Posting."/>
    <s v="JudyA"/>
    <s v="0/JE IC"/>
    <s v="VUS000011113"/>
    <m/>
    <x v="31"/>
    <d v="2020-05-28T00:00:00"/>
    <s v="Masks"/>
    <n v="66351"/>
    <s v="PO-2183-20-02127"/>
    <m/>
    <m/>
    <s v="VO05429770"/>
    <s v="JRNL00977221"/>
    <n v="2183"/>
    <d v="2020-06-09T00:00:00"/>
    <d v="2020-06-10T00:00:00"/>
    <n v="17.5"/>
    <d v="2020-08-01T00:00:00"/>
    <s v="wci_wa"/>
    <n v="0"/>
    <n v="0"/>
    <n v="0"/>
    <n v="0"/>
    <n v="0"/>
    <n v="1"/>
    <n v="50086"/>
    <n v="2183"/>
    <n v="0"/>
    <n v="19"/>
    <m/>
    <m/>
    <m/>
    <m/>
    <s v="VO05429770"/>
  </r>
  <r>
    <x v="2"/>
    <d v="2020-06-09T00:00:00"/>
    <n v="17.5"/>
    <n v="0"/>
    <s v="USD"/>
    <s v="JRNLWA00410721"/>
    <s v="P"/>
    <s v="From Voucher Posting."/>
    <s v="JudyA"/>
    <s v="0/JE IC"/>
    <s v="VUS000011113"/>
    <m/>
    <x v="31"/>
    <d v="2020-05-28T00:00:00"/>
    <s v="Masks"/>
    <n v="66351"/>
    <s v="PO-2183-20-02127"/>
    <m/>
    <m/>
    <s v="VO05429770"/>
    <s v="JRNL00977221"/>
    <n v="2183"/>
    <d v="2020-06-09T00:00:00"/>
    <d v="2020-06-10T00:00:00"/>
    <n v="17.5"/>
    <d v="2020-08-01T00:00:00"/>
    <s v="wci_wa"/>
    <n v="0"/>
    <n v="0"/>
    <n v="0"/>
    <n v="0"/>
    <n v="0"/>
    <n v="1"/>
    <n v="50086"/>
    <n v="2183"/>
    <n v="0"/>
    <n v="19"/>
    <m/>
    <m/>
    <m/>
    <m/>
    <s v="VO05429770"/>
  </r>
  <r>
    <x v="2"/>
    <d v="2020-06-22T00:00:00"/>
    <n v="4.93"/>
    <n v="0"/>
    <s v="USD"/>
    <s v="JRNLWA00410860"/>
    <s v="P"/>
    <s v="From Voucher Posting."/>
    <s v="JeffS"/>
    <s v="0/JE IC"/>
    <s v="VUS000011113"/>
    <m/>
    <x v="31"/>
    <d v="2020-06-09T00:00:00"/>
    <s v="Masks and Face Shield"/>
    <n v="66468"/>
    <s v="PO-2183-20-02292"/>
    <m/>
    <m/>
    <s v="VO05444011"/>
    <s v="JRNL00977674"/>
    <n v="2183"/>
    <d v="2020-06-22T00:00:00"/>
    <d v="2020-06-22T00:00:00"/>
    <n v="52.4"/>
    <d v="2020-07-24T00:00:00"/>
    <s v="wci_wa"/>
    <n v="0"/>
    <n v="0"/>
    <n v="0"/>
    <n v="0"/>
    <n v="0"/>
    <n v="1"/>
    <n v="50086"/>
    <n v="2183"/>
    <n v="0"/>
    <n v="19"/>
    <m/>
    <m/>
    <m/>
    <m/>
    <s v="VO05444011"/>
  </r>
  <r>
    <x v="2"/>
    <d v="2020-06-22T00:00:00"/>
    <n v="52.4"/>
    <n v="0"/>
    <s v="USD"/>
    <s v="JRNLWA00410860"/>
    <s v="P"/>
    <s v="From Voucher Posting."/>
    <s v="JeffS"/>
    <s v="0/JE IC"/>
    <s v="VUS000011113"/>
    <m/>
    <x v="31"/>
    <d v="2020-06-09T00:00:00"/>
    <s v="Masks and Face Shield"/>
    <n v="66468"/>
    <s v="PO-2183-20-02292"/>
    <m/>
    <m/>
    <s v="VO05444011"/>
    <s v="JRNL00977674"/>
    <n v="2183"/>
    <d v="2020-06-22T00:00:00"/>
    <d v="2020-06-22T00:00:00"/>
    <n v="52.4"/>
    <d v="2020-07-24T00:00:00"/>
    <s v="wci_wa"/>
    <n v="0"/>
    <n v="0"/>
    <n v="0"/>
    <n v="0"/>
    <n v="0"/>
    <n v="1"/>
    <n v="50086"/>
    <n v="2183"/>
    <n v="0"/>
    <n v="19"/>
    <m/>
    <m/>
    <m/>
    <m/>
    <s v="VO05444011"/>
  </r>
  <r>
    <x v="2"/>
    <d v="2020-06-25T00:00:00"/>
    <n v="2.02"/>
    <n v="0"/>
    <s v="USD"/>
    <s v="JRNLWA00410897"/>
    <s v="P"/>
    <s v="From Voucher Posting."/>
    <s v="JeffS"/>
    <s v="0/JE IC"/>
    <s v="VUS000011113"/>
    <m/>
    <x v="31"/>
    <d v="2020-06-12T00:00:00"/>
    <s v="Neck Gaiters"/>
    <n v="66512"/>
    <s v="PO-2183-20-02354"/>
    <m/>
    <m/>
    <s v="VO05447204"/>
    <s v="JRNL00977776"/>
    <n v="2183"/>
    <d v="2020-06-25T00:00:00"/>
    <d v="2020-06-29T00:00:00"/>
    <n v="21.5"/>
    <d v="2020-07-27T00:00:00"/>
    <s v="wci_wa"/>
    <n v="0"/>
    <n v="0"/>
    <n v="0"/>
    <n v="0"/>
    <n v="0"/>
    <n v="1"/>
    <n v="50086"/>
    <n v="2183"/>
    <n v="0"/>
    <n v="19"/>
    <m/>
    <m/>
    <m/>
    <m/>
    <s v="VO05447204"/>
  </r>
  <r>
    <x v="2"/>
    <d v="2020-06-25T00:00:00"/>
    <n v="21.5"/>
    <n v="0"/>
    <s v="USD"/>
    <s v="JRNLWA00410897"/>
    <s v="P"/>
    <s v="From Voucher Posting."/>
    <s v="JeffS"/>
    <s v="0/JE IC"/>
    <s v="VUS000011113"/>
    <m/>
    <x v="31"/>
    <d v="2020-06-12T00:00:00"/>
    <s v="Neck Gaiters"/>
    <n v="66512"/>
    <s v="PO-2183-20-02354"/>
    <m/>
    <m/>
    <s v="VO05447204"/>
    <s v="JRNL00977776"/>
    <n v="2183"/>
    <d v="2020-06-25T00:00:00"/>
    <d v="2020-06-29T00:00:00"/>
    <n v="21.5"/>
    <d v="2020-07-27T00:00:00"/>
    <s v="wci_wa"/>
    <n v="0"/>
    <n v="0"/>
    <n v="0"/>
    <n v="0"/>
    <n v="0"/>
    <n v="1"/>
    <n v="50086"/>
    <n v="2183"/>
    <n v="0"/>
    <n v="19"/>
    <m/>
    <m/>
    <m/>
    <m/>
    <s v="VO05447204"/>
  </r>
  <r>
    <x v="2"/>
    <d v="2020-06-30T00:00:00"/>
    <n v="-511.99"/>
    <n v="0"/>
    <s v="USD"/>
    <s v="JRNLWA00410548"/>
    <s v="P"/>
    <s v="2020-05 S LeMay PO Log Accrual"/>
    <s v="LaurenTi"/>
    <s v="0/JE IC"/>
    <m/>
    <m/>
    <x v="47"/>
    <m/>
    <m/>
    <m/>
    <m/>
    <m/>
    <m/>
    <s v="JRNL00976583"/>
    <s v="JRNL00976722"/>
    <m/>
    <d v="2020-06-04T00:00:00"/>
    <d v="2020-06-04T00:00:00"/>
    <m/>
    <m/>
    <s v="wci_wa"/>
    <n v="0"/>
    <n v="0"/>
    <n v="0"/>
    <n v="0"/>
    <n v="5"/>
    <n v="1"/>
    <n v="50086"/>
    <n v="2183"/>
    <n v="0"/>
    <n v="19"/>
    <m/>
    <m/>
    <m/>
    <m/>
    <s v=""/>
  </r>
  <r>
    <x v="2"/>
    <d v="2020-06-30T00:00:00"/>
    <n v="17.5"/>
    <n v="0"/>
    <s v="USD"/>
    <s v="JRNLWA00410548"/>
    <s v="P"/>
    <s v="2020-05 S LeMay PO Log Accrual"/>
    <s v="LaurenTi"/>
    <s v="0/JE IC"/>
    <m/>
    <m/>
    <x v="48"/>
    <m/>
    <m/>
    <m/>
    <m/>
    <m/>
    <m/>
    <s v="JRNL00976583"/>
    <s v="JRNL00976722"/>
    <m/>
    <d v="2020-06-04T00:00:00"/>
    <d v="2020-06-04T00:00:00"/>
    <m/>
    <m/>
    <s v="wci_wa"/>
    <n v="0"/>
    <n v="0"/>
    <n v="0"/>
    <n v="0"/>
    <n v="5"/>
    <n v="1"/>
    <n v="50086"/>
    <n v="2183"/>
    <n v="0"/>
    <n v="19"/>
    <m/>
    <m/>
    <m/>
    <m/>
    <s v=""/>
  </r>
  <r>
    <x v="2"/>
    <d v="2020-06-30T00:00:00"/>
    <n v="-17.5"/>
    <n v="0"/>
    <s v="USD"/>
    <s v="JRNLWA00410548"/>
    <s v="P"/>
    <s v="2020-05 S LeMay PO Log Accrual"/>
    <s v="LaurenTi"/>
    <s v="0/JE IC"/>
    <m/>
    <m/>
    <x v="48"/>
    <m/>
    <m/>
    <m/>
    <m/>
    <m/>
    <m/>
    <s v="JRNL00976583"/>
    <s v="JRNL00976722"/>
    <m/>
    <d v="2020-06-04T00:00:00"/>
    <d v="2020-06-04T00:00:00"/>
    <m/>
    <m/>
    <s v="wci_wa"/>
    <n v="0"/>
    <n v="0"/>
    <n v="0"/>
    <n v="0"/>
    <n v="5"/>
    <n v="1"/>
    <n v="50086"/>
    <n v="2183"/>
    <n v="0"/>
    <n v="19"/>
    <m/>
    <m/>
    <m/>
    <m/>
    <s v=""/>
  </r>
  <r>
    <x v="1"/>
    <d v="2020-06-30T00:00:00"/>
    <n v="425"/>
    <n v="0"/>
    <s v="USD"/>
    <s v="JRNLWA00411018"/>
    <s v="P"/>
    <s v="B1  6/3/20 to 6/16/20"/>
    <s v="LaurenTi"/>
    <s v="0/JE IC"/>
    <m/>
    <m/>
    <x v="50"/>
    <m/>
    <m/>
    <m/>
    <m/>
    <m/>
    <m/>
    <s v="JRNL00978115"/>
    <s v="JRNL00978115"/>
    <m/>
    <d v="2020-07-01T00:00:00"/>
    <d v="2020-07-01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29"/>
    <d v="2020-06-30T00:00:00"/>
    <n v="563.04"/>
    <n v="0"/>
    <s v="USD"/>
    <s v="JRNLWA00411044"/>
    <s v="P"/>
    <s v="B1  6/17/20 to 6/23/20"/>
    <s v="JacobMas"/>
    <s v="0/JE IC"/>
    <m/>
    <m/>
    <x v="51"/>
    <m/>
    <m/>
    <m/>
    <m/>
    <m/>
    <m/>
    <s v="JRNL00978171"/>
    <s v="JRNL00978171"/>
    <m/>
    <d v="2020-07-01T00:00:00"/>
    <d v="2020-07-01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30"/>
    <d v="2020-06-30T00:00:00"/>
    <n v="562.88"/>
    <n v="0"/>
    <s v="USD"/>
    <s v="JRNLWA00411044"/>
    <s v="P"/>
    <s v="B1  6/17/20 to 6/23/20"/>
    <s v="JacobMas"/>
    <s v="0/JE IC"/>
    <m/>
    <m/>
    <x v="51"/>
    <m/>
    <m/>
    <m/>
    <m/>
    <m/>
    <m/>
    <s v="JRNL00978171"/>
    <s v="JRNL00978171"/>
    <m/>
    <d v="2020-07-01T00:00:00"/>
    <d v="2020-07-01T00:00:00"/>
    <m/>
    <m/>
    <s v="wci_wa"/>
    <n v="0"/>
    <n v="0"/>
    <n v="0"/>
    <n v="0"/>
    <n v="0"/>
    <n v="1"/>
    <n v="70020"/>
    <n v="2183"/>
    <n v="0"/>
    <n v="19"/>
    <m/>
    <m/>
    <m/>
    <m/>
    <s v=""/>
  </r>
  <r>
    <x v="1"/>
    <d v="2020-06-30T00:00:00"/>
    <n v="400"/>
    <n v="0"/>
    <s v="USD"/>
    <s v="JRNLWA00411044"/>
    <s v="P"/>
    <s v="B1  6/17/20 to 6/23/20"/>
    <s v="JacobMas"/>
    <s v="0/JE IC"/>
    <m/>
    <m/>
    <x v="52"/>
    <m/>
    <m/>
    <m/>
    <m/>
    <m/>
    <m/>
    <s v="JRNL00978171"/>
    <s v="JRNL00978171"/>
    <m/>
    <d v="2020-07-01T00:00:00"/>
    <d v="2020-07-01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29"/>
    <d v="2020-06-30T00:00:00"/>
    <n v="938.4"/>
    <n v="0"/>
    <s v="USD"/>
    <s v="JRNLWA00411057"/>
    <s v="P"/>
    <s v="2020-06 B1 Hrly In prog Accr"/>
    <s v="LaurenTi"/>
    <s v="0/JE IC"/>
    <m/>
    <m/>
    <x v="53"/>
    <m/>
    <m/>
    <m/>
    <m/>
    <m/>
    <m/>
    <s v="JRNL00978244"/>
    <s v="JRNL00978244"/>
    <m/>
    <d v="2020-07-01T00:00:00"/>
    <d v="2020-07-01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2"/>
    <d v="2020-06-30T00:00:00"/>
    <n v="511.99"/>
    <n v="0"/>
    <s v="USD"/>
    <s v="JRNLWA00411091"/>
    <s v="P"/>
    <s v="Pcard Activity - June"/>
    <s v="HelenaK"/>
    <s v="0/JE IC"/>
    <m/>
    <m/>
    <x v="2"/>
    <m/>
    <m/>
    <m/>
    <m/>
    <m/>
    <m/>
    <s v="JRNL00978378"/>
    <s v="JRNL00978378"/>
    <m/>
    <d v="2020-07-02T00:00:00"/>
    <d v="2020-07-02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06-30T00:00:00"/>
    <n v="150.41"/>
    <n v="0"/>
    <s v="USD"/>
    <s v="JRNLWA00411091"/>
    <s v="P"/>
    <s v="Pcard Activity - June"/>
    <s v="HelenaK"/>
    <s v="0/JE IC"/>
    <m/>
    <m/>
    <x v="2"/>
    <m/>
    <m/>
    <m/>
    <m/>
    <m/>
    <m/>
    <s v="JRNL00978378"/>
    <s v="JRNL00978378"/>
    <m/>
    <d v="2020-07-02T00:00:00"/>
    <d v="2020-07-02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3"/>
    <d v="2020-06-30T00:00:00"/>
    <n v="71.040000000000006"/>
    <n v="0"/>
    <s v="USD"/>
    <s v="JRNLWA00411091"/>
    <s v="P"/>
    <s v="Pcard Activity - June"/>
    <s v="HelenaK"/>
    <s v="0/JE IC"/>
    <m/>
    <m/>
    <x v="54"/>
    <m/>
    <m/>
    <m/>
    <m/>
    <m/>
    <m/>
    <s v="JRNL00978378"/>
    <s v="JRNL00978378"/>
    <m/>
    <d v="2020-07-02T00:00:00"/>
    <d v="2020-07-02T00:00:00"/>
    <m/>
    <m/>
    <s v="wci_wa"/>
    <n v="0"/>
    <n v="0"/>
    <n v="0"/>
    <n v="0"/>
    <n v="0"/>
    <n v="1"/>
    <n v="52086"/>
    <n v="2183"/>
    <n v="0"/>
    <n v="19"/>
    <m/>
    <m/>
    <m/>
    <m/>
    <s v=""/>
  </r>
  <r>
    <x v="31"/>
    <d v="2020-06-30T00:00:00"/>
    <n v="30.62"/>
    <n v="0"/>
    <s v="USD"/>
    <s v="JRNLWA00411091"/>
    <s v="P"/>
    <s v="Pcard Activity - June"/>
    <s v="HelenaK"/>
    <s v="0/JE IC"/>
    <m/>
    <m/>
    <x v="55"/>
    <m/>
    <m/>
    <m/>
    <m/>
    <m/>
    <m/>
    <s v="JRNL00978378"/>
    <s v="JRNL00978378"/>
    <m/>
    <d v="2020-07-02T00:00:00"/>
    <d v="2020-07-02T00:00:00"/>
    <m/>
    <m/>
    <s v="wci_wa"/>
    <n v="0"/>
    <n v="0"/>
    <n v="0"/>
    <n v="0"/>
    <n v="0"/>
    <n v="1"/>
    <n v="70302"/>
    <n v="2183"/>
    <n v="0"/>
    <n v="19"/>
    <m/>
    <m/>
    <m/>
    <m/>
    <s v=""/>
  </r>
  <r>
    <x v="29"/>
    <d v="2020-06-30T00:00:00"/>
    <n v="-938.4"/>
    <n v="0"/>
    <s v="USD"/>
    <s v="JRNLWA00411163"/>
    <s v="P"/>
    <s v="reverse 2020-06 B1 Hrly In pro"/>
    <s v="HelenaK"/>
    <s v="0/JE IC"/>
    <m/>
    <m/>
    <x v="53"/>
    <m/>
    <m/>
    <m/>
    <m/>
    <m/>
    <m/>
    <s v="JRNL00978524"/>
    <s v="JRNL00978524"/>
    <m/>
    <d v="2020-07-02T00:00:00"/>
    <d v="2020-07-02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29"/>
    <d v="2020-06-30T00:00:00"/>
    <n v="938.4"/>
    <n v="0"/>
    <s v="USD"/>
    <s v="JRNLWA00411164"/>
    <s v="P"/>
    <s v="correct2020-06 B1 Hrly In prog"/>
    <s v="HelenaK"/>
    <s v="0/JE IC"/>
    <m/>
    <m/>
    <x v="53"/>
    <m/>
    <m/>
    <m/>
    <m/>
    <m/>
    <m/>
    <s v="JRNL00978525"/>
    <s v="JRNL00978525"/>
    <m/>
    <d v="2020-07-02T00:00:00"/>
    <d v="2020-07-02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4"/>
    <d v="2020-06-30T00:00:00"/>
    <n v="-844.29"/>
    <n v="0"/>
    <s v="USD"/>
    <s v="JRNLWA00411583"/>
    <s v="P"/>
    <s v="Covid-19 reclass - Western Reg"/>
    <s v="HelenaK"/>
    <s v="0/JE IC"/>
    <m/>
    <m/>
    <x v="56"/>
    <m/>
    <m/>
    <m/>
    <m/>
    <m/>
    <m/>
    <s v="JRNL00979214"/>
    <s v="JRNL00979214"/>
    <m/>
    <d v="2020-07-06T00:00:00"/>
    <d v="2020-07-06T00:00:00"/>
    <m/>
    <m/>
    <s v="wci_wa"/>
    <n v="0"/>
    <n v="0"/>
    <n v="0"/>
    <n v="0"/>
    <n v="0"/>
    <n v="1"/>
    <n v="52120"/>
    <n v="2183"/>
    <n v="0"/>
    <n v="19"/>
    <m/>
    <m/>
    <m/>
    <m/>
    <s v=""/>
  </r>
  <r>
    <x v="25"/>
    <d v="2020-06-30T00:00:00"/>
    <n v="2334.1"/>
    <n v="0"/>
    <s v="USD"/>
    <s v="JRNLWA00411583"/>
    <s v="P"/>
    <s v="Covid-19 reclass - Western Reg"/>
    <s v="HelenaK"/>
    <s v="0/JE IC"/>
    <m/>
    <m/>
    <x v="56"/>
    <m/>
    <m/>
    <m/>
    <m/>
    <m/>
    <m/>
    <s v="JRNL00979214"/>
    <s v="JRNL00979214"/>
    <m/>
    <d v="2020-07-06T00:00:00"/>
    <d v="2020-07-06T00:00:00"/>
    <m/>
    <m/>
    <s v="wci_wa"/>
    <n v="0"/>
    <n v="0"/>
    <n v="0"/>
    <n v="0"/>
    <n v="0"/>
    <n v="1"/>
    <n v="52146"/>
    <n v="2183"/>
    <n v="0"/>
    <n v="19"/>
    <m/>
    <m/>
    <m/>
    <m/>
    <s v=""/>
  </r>
  <r>
    <x v="2"/>
    <d v="2020-06-30T00:00:00"/>
    <n v="353.6"/>
    <n v="0"/>
    <s v="USD"/>
    <s v="JRNLWA00411752"/>
    <s v="P"/>
    <s v="OPEX13 - Pcard Accrual"/>
    <s v="HelenaK"/>
    <s v="0/JE IC"/>
    <m/>
    <m/>
    <x v="57"/>
    <m/>
    <m/>
    <m/>
    <m/>
    <m/>
    <m/>
    <s v="JRNL00979635"/>
    <s v="JRNL00979635"/>
    <m/>
    <d v="2020-07-07T00:00:00"/>
    <d v="2020-07-07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5"/>
    <d v="2020-06-30T00:00:00"/>
    <n v="13.5"/>
    <n v="0"/>
    <s v="USD"/>
    <s v="JRNLWA00411752"/>
    <s v="P"/>
    <s v="OPEX13 - Pcard Accrual"/>
    <s v="HelenaK"/>
    <s v="0/JE IC"/>
    <m/>
    <m/>
    <x v="58"/>
    <m/>
    <m/>
    <m/>
    <m/>
    <m/>
    <m/>
    <s v="JRNL00979635"/>
    <s v="JRNL00979635"/>
    <m/>
    <d v="2020-07-07T00:00:00"/>
    <d v="2020-07-07T00:00:00"/>
    <m/>
    <m/>
    <s v="wci_wa"/>
    <n v="0"/>
    <n v="0"/>
    <n v="0"/>
    <n v="0"/>
    <n v="0"/>
    <n v="1"/>
    <n v="52125"/>
    <n v="2183"/>
    <n v="0"/>
    <n v="19"/>
    <m/>
    <m/>
    <m/>
    <m/>
    <s v=""/>
  </r>
  <r>
    <x v="5"/>
    <d v="2020-06-30T00:00:00"/>
    <n v="1.1100000000000001"/>
    <n v="0"/>
    <s v="USD"/>
    <s v="JRNLWA00411752"/>
    <s v="P"/>
    <s v="OPEX13 - Pcard Accrual"/>
    <s v="HelenaK"/>
    <s v="0/JE IC"/>
    <m/>
    <m/>
    <x v="58"/>
    <m/>
    <m/>
    <m/>
    <m/>
    <m/>
    <m/>
    <s v="JRNL00979635"/>
    <s v="JRNL00979635"/>
    <m/>
    <d v="2020-07-07T00:00:00"/>
    <d v="2020-07-07T00:00:00"/>
    <m/>
    <m/>
    <s v="wci_wa"/>
    <n v="0"/>
    <n v="0"/>
    <n v="0"/>
    <n v="0"/>
    <n v="0"/>
    <n v="1"/>
    <n v="52125"/>
    <n v="2183"/>
    <n v="0"/>
    <n v="19"/>
    <m/>
    <m/>
    <m/>
    <m/>
    <s v=""/>
  </r>
  <r>
    <x v="7"/>
    <d v="2020-06-30T00:00:00"/>
    <n v="48.96"/>
    <n v="0"/>
    <s v="USD"/>
    <s v="JRNLWA00411752"/>
    <s v="P"/>
    <s v="OPEX13 - Pcard Accrual"/>
    <s v="HelenaK"/>
    <s v="0/JE IC"/>
    <m/>
    <m/>
    <x v="57"/>
    <m/>
    <m/>
    <m/>
    <m/>
    <m/>
    <m/>
    <s v="JRNL00979635"/>
    <s v="JRNL00979635"/>
    <m/>
    <d v="2020-07-07T00:00:00"/>
    <d v="2020-07-07T00:00:00"/>
    <m/>
    <m/>
    <s v="wci_wa"/>
    <n v="0"/>
    <n v="0"/>
    <n v="0"/>
    <n v="0"/>
    <n v="0"/>
    <n v="1"/>
    <n v="70210"/>
    <n v="2183"/>
    <n v="0"/>
    <n v="19"/>
    <m/>
    <m/>
    <m/>
    <m/>
    <s v=""/>
  </r>
  <r>
    <x v="2"/>
    <d v="2020-06-30T00:00:00"/>
    <n v="23.75"/>
    <n v="0"/>
    <s v="USD"/>
    <s v="JRNLWA00411926"/>
    <s v="P"/>
    <s v="2020-06 S LeMay PO Log Accrual"/>
    <s v="LaurenTi"/>
    <s v="0/JE IC"/>
    <m/>
    <m/>
    <x v="59"/>
    <m/>
    <m/>
    <m/>
    <m/>
    <m/>
    <m/>
    <s v="JRNL00979951"/>
    <s v="JRNL00979951"/>
    <m/>
    <d v="2020-07-07T00:00:00"/>
    <d v="2020-07-07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06-30T00:00:00"/>
    <n v="2.23"/>
    <n v="0"/>
    <s v="USD"/>
    <s v="JRNLWA00411926"/>
    <s v="P"/>
    <s v="2020-06 S LeMay PO Log Accrual"/>
    <s v="LaurenTi"/>
    <s v="0/JE IC"/>
    <m/>
    <m/>
    <x v="59"/>
    <m/>
    <m/>
    <m/>
    <m/>
    <m/>
    <m/>
    <s v="JRNL00979951"/>
    <s v="JRNL00979951"/>
    <m/>
    <d v="2020-07-07T00:00:00"/>
    <d v="2020-07-07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06-30T00:00:00"/>
    <n v="-892.16"/>
    <n v="0"/>
    <s v="USD"/>
    <s v="JRNLWA00411926"/>
    <s v="P"/>
    <s v="2020-06 S LeMay PO Log Accrual"/>
    <s v="LaurenTi"/>
    <s v="0/JE IC"/>
    <m/>
    <m/>
    <x v="60"/>
    <m/>
    <m/>
    <m/>
    <m/>
    <m/>
    <m/>
    <s v="JRNL00979951"/>
    <s v="JRNL00979951"/>
    <m/>
    <d v="2020-07-07T00:00:00"/>
    <d v="2020-07-07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06-30T00:00:00"/>
    <n v="892.16"/>
    <n v="0"/>
    <s v="USD"/>
    <s v="JRNLWA00411926"/>
    <s v="P"/>
    <s v="2020-06 S LeMay PO Log Accrual"/>
    <s v="LaurenTi"/>
    <s v="0/JE IC"/>
    <m/>
    <m/>
    <x v="60"/>
    <m/>
    <m/>
    <m/>
    <m/>
    <m/>
    <m/>
    <s v="JRNL00979951"/>
    <s v="JRNL00979951"/>
    <m/>
    <d v="2020-07-07T00:00:00"/>
    <d v="2020-07-07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06-30T00:00:00"/>
    <n v="126.88"/>
    <n v="0"/>
    <s v="USD"/>
    <s v="JRNLWA00411926"/>
    <s v="P"/>
    <s v="2020-06 S LeMay PO Log Accrual"/>
    <s v="LaurenTi"/>
    <s v="0/JE IC"/>
    <m/>
    <m/>
    <x v="61"/>
    <m/>
    <m/>
    <m/>
    <m/>
    <m/>
    <m/>
    <s v="JRNL00979951"/>
    <s v="JRNL00979951"/>
    <m/>
    <d v="2020-07-07T00:00:00"/>
    <d v="2020-07-07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3"/>
    <d v="2020-06-30T00:00:00"/>
    <n v="19.5"/>
    <n v="0"/>
    <s v="USD"/>
    <s v="JRNLWA00411926"/>
    <s v="P"/>
    <s v="2020-06 S LeMay PO Log Accrual"/>
    <s v="LaurenTi"/>
    <s v="0/JE IC"/>
    <m/>
    <m/>
    <x v="62"/>
    <m/>
    <m/>
    <m/>
    <m/>
    <m/>
    <m/>
    <s v="JRNL00979951"/>
    <s v="JRNL00979951"/>
    <m/>
    <d v="2020-07-07T00:00:00"/>
    <d v="2020-07-07T00:00:00"/>
    <m/>
    <m/>
    <s v="wci_wa"/>
    <n v="0"/>
    <n v="0"/>
    <n v="0"/>
    <n v="0"/>
    <n v="0"/>
    <n v="1"/>
    <n v="52086"/>
    <n v="2183"/>
    <n v="0"/>
    <n v="19"/>
    <m/>
    <m/>
    <m/>
    <m/>
    <s v=""/>
  </r>
  <r>
    <x v="3"/>
    <d v="2020-06-30T00:00:00"/>
    <n v="1.83"/>
    <n v="0"/>
    <s v="USD"/>
    <s v="JRNLWA00411926"/>
    <s v="P"/>
    <s v="2020-06 S LeMay PO Log Accrual"/>
    <s v="LaurenTi"/>
    <s v="0/JE IC"/>
    <m/>
    <m/>
    <x v="62"/>
    <m/>
    <m/>
    <m/>
    <m/>
    <m/>
    <m/>
    <s v="JRNL00979951"/>
    <s v="JRNL00979951"/>
    <m/>
    <d v="2020-07-07T00:00:00"/>
    <d v="2020-07-07T00:00:00"/>
    <m/>
    <m/>
    <s v="wci_wa"/>
    <n v="0"/>
    <n v="0"/>
    <n v="0"/>
    <n v="0"/>
    <n v="0"/>
    <n v="1"/>
    <n v="52086"/>
    <n v="2183"/>
    <n v="0"/>
    <n v="19"/>
    <m/>
    <m/>
    <m/>
    <m/>
    <s v=""/>
  </r>
  <r>
    <x v="3"/>
    <d v="2020-07-15T00:00:00"/>
    <n v="1.83"/>
    <n v="0"/>
    <s v="USD"/>
    <s v="JRNLWA00412349"/>
    <s v="P"/>
    <s v="From Voucher Posting."/>
    <s v="JeffS"/>
    <s v="0/JE IC"/>
    <s v="VUS000011113"/>
    <m/>
    <x v="31"/>
    <d v="2020-06-09T00:00:00"/>
    <s v="covid gaiters and masks"/>
    <n v="66471"/>
    <s v="PO-2183-20-02294"/>
    <m/>
    <m/>
    <s v="VO05466078"/>
    <s v="JRNL00980840"/>
    <n v="2183"/>
    <d v="2020-07-15T00:00:00"/>
    <d v="2020-07-17T00:00:00"/>
    <n v="19.5"/>
    <d v="2020-07-24T00:00:00"/>
    <s v="wci_wa"/>
    <n v="0"/>
    <n v="0"/>
    <n v="0"/>
    <n v="0"/>
    <n v="0"/>
    <n v="1"/>
    <n v="52086"/>
    <n v="2183"/>
    <n v="0"/>
    <n v="19"/>
    <m/>
    <m/>
    <m/>
    <m/>
    <s v="VO05466078"/>
  </r>
  <r>
    <x v="3"/>
    <d v="2020-07-15T00:00:00"/>
    <n v="19.5"/>
    <n v="0"/>
    <s v="USD"/>
    <s v="JRNLWA00412349"/>
    <s v="P"/>
    <s v="From Voucher Posting."/>
    <s v="JeffS"/>
    <s v="0/JE IC"/>
    <s v="VUS000011113"/>
    <m/>
    <x v="31"/>
    <d v="2020-06-09T00:00:00"/>
    <s v="covid gaiters and masks"/>
    <n v="66471"/>
    <s v="PO-2183-20-02294"/>
    <m/>
    <m/>
    <s v="VO05466078"/>
    <s v="JRNL00980840"/>
    <n v="2183"/>
    <d v="2020-07-15T00:00:00"/>
    <d v="2020-07-17T00:00:00"/>
    <n v="19.5"/>
    <d v="2020-07-24T00:00:00"/>
    <s v="wci_wa"/>
    <n v="0"/>
    <n v="0"/>
    <n v="0"/>
    <n v="0"/>
    <n v="0"/>
    <n v="1"/>
    <n v="52086"/>
    <n v="2183"/>
    <n v="0"/>
    <n v="19"/>
    <m/>
    <m/>
    <m/>
    <m/>
    <s v="VO05466078"/>
  </r>
  <r>
    <x v="2"/>
    <d v="2020-07-21T00:00:00"/>
    <n v="2.23"/>
    <n v="0"/>
    <s v="USD"/>
    <s v="JRNLWA00412393"/>
    <s v="P"/>
    <s v="From Voucher Posting."/>
    <s v="JudyA"/>
    <s v="0/JE IC"/>
    <s v="VUS000011113"/>
    <m/>
    <x v="31"/>
    <d v="2020-06-18T00:00:00"/>
    <s v="Masks"/>
    <n v="66589"/>
    <s v="PO-2183-20-02411"/>
    <m/>
    <m/>
    <s v="VO05470608"/>
    <s v="JRNL00980970"/>
    <n v="2183"/>
    <d v="2020-07-21T00:00:00"/>
    <d v="2020-07-21T00:00:00"/>
    <n v="23.75"/>
    <d v="2020-08-02T00:00:00"/>
    <s v="wci_wa"/>
    <n v="0"/>
    <n v="0"/>
    <n v="0"/>
    <n v="0"/>
    <n v="0"/>
    <n v="1"/>
    <n v="50086"/>
    <n v="2183"/>
    <n v="0"/>
    <n v="19"/>
    <m/>
    <m/>
    <m/>
    <m/>
    <s v="VO05470608"/>
  </r>
  <r>
    <x v="2"/>
    <d v="2020-07-21T00:00:00"/>
    <n v="23.75"/>
    <n v="0"/>
    <s v="USD"/>
    <s v="JRNLWA00412393"/>
    <s v="P"/>
    <s v="From Voucher Posting."/>
    <s v="JudyA"/>
    <s v="0/JE IC"/>
    <s v="VUS000011113"/>
    <m/>
    <x v="31"/>
    <d v="2020-06-18T00:00:00"/>
    <s v="Masks"/>
    <n v="66589"/>
    <s v="PO-2183-20-02411"/>
    <m/>
    <m/>
    <s v="VO05470608"/>
    <s v="JRNL00980970"/>
    <n v="2183"/>
    <d v="2020-07-21T00:00:00"/>
    <d v="2020-07-21T00:00:00"/>
    <n v="23.75"/>
    <d v="2020-08-02T00:00:00"/>
    <s v="wci_wa"/>
    <n v="0"/>
    <n v="0"/>
    <n v="0"/>
    <n v="0"/>
    <n v="0"/>
    <n v="1"/>
    <n v="50086"/>
    <n v="2183"/>
    <n v="0"/>
    <n v="19"/>
    <m/>
    <m/>
    <m/>
    <m/>
    <s v="VO05470608"/>
  </r>
  <r>
    <x v="2"/>
    <d v="2020-07-21T00:00:00"/>
    <n v="83.86"/>
    <n v="0"/>
    <s v="USD"/>
    <s v="JRNLWA00412398"/>
    <s v="P"/>
    <s v="From Voucher Posting."/>
    <s v="JeffS"/>
    <s v="0/JE IC"/>
    <s v="VUS000002334"/>
    <m/>
    <x v="63"/>
    <d v="2020-06-29T00:00:00"/>
    <s v="Covid-19 Stickers"/>
    <n v="482193"/>
    <s v="PO-2183-20-02442"/>
    <m/>
    <m/>
    <s v="VO05471199"/>
    <s v="JRNL00980987"/>
    <n v="2183"/>
    <d v="2020-07-21T00:00:00"/>
    <d v="2020-07-21T00:00:00"/>
    <n v="892.16"/>
    <d v="2020-08-03T00:00:00"/>
    <s v="wci_wa"/>
    <n v="0"/>
    <n v="0"/>
    <n v="0"/>
    <n v="0"/>
    <n v="0"/>
    <n v="1"/>
    <n v="50086"/>
    <n v="2183"/>
    <n v="0"/>
    <n v="19"/>
    <m/>
    <m/>
    <m/>
    <m/>
    <s v="VO05471199"/>
  </r>
  <r>
    <x v="2"/>
    <d v="2020-07-21T00:00:00"/>
    <n v="892.16"/>
    <n v="0"/>
    <s v="USD"/>
    <s v="JRNLWA00412398"/>
    <s v="P"/>
    <s v="From Voucher Posting."/>
    <s v="JeffS"/>
    <s v="0/JE IC"/>
    <s v="VUS000002334"/>
    <m/>
    <x v="63"/>
    <d v="2020-06-29T00:00:00"/>
    <s v="Covid-19 Stickers"/>
    <n v="482193"/>
    <s v="PO-2183-20-02442"/>
    <m/>
    <m/>
    <s v="VO05471199"/>
    <s v="JRNL00980987"/>
    <n v="2183"/>
    <d v="2020-07-21T00:00:00"/>
    <d v="2020-07-21T00:00:00"/>
    <n v="892.16"/>
    <d v="2020-08-03T00:00:00"/>
    <s v="wci_wa"/>
    <n v="0"/>
    <n v="0"/>
    <n v="0"/>
    <n v="0"/>
    <n v="0"/>
    <n v="1"/>
    <n v="50086"/>
    <n v="2183"/>
    <n v="0"/>
    <n v="19"/>
    <m/>
    <m/>
    <m/>
    <m/>
    <s v="VO05471199"/>
  </r>
  <r>
    <x v="29"/>
    <d v="2020-07-31T00:00:00"/>
    <n v="-938.4"/>
    <n v="0"/>
    <s v="USD"/>
    <s v="JRNLWA00411076"/>
    <s v="P"/>
    <s v="2020-06 B1 Hrly In prog Accr"/>
    <s v="HelenaK"/>
    <s v="0/JE IC"/>
    <m/>
    <m/>
    <x v="53"/>
    <m/>
    <m/>
    <m/>
    <m/>
    <m/>
    <m/>
    <s v="JRNL00978244"/>
    <s v="JRNL00978248"/>
    <m/>
    <d v="2020-07-01T00:00:00"/>
    <d v="2020-07-02T00:00:00"/>
    <m/>
    <m/>
    <s v="wci_wa"/>
    <n v="0"/>
    <n v="0"/>
    <n v="0"/>
    <n v="0"/>
    <n v="5"/>
    <n v="1"/>
    <n v="50020"/>
    <n v="2183"/>
    <n v="0"/>
    <n v="19"/>
    <m/>
    <m/>
    <m/>
    <m/>
    <s v=""/>
  </r>
  <r>
    <x v="29"/>
    <d v="2020-07-31T00:00:00"/>
    <n v="938.4"/>
    <n v="0"/>
    <s v="USD"/>
    <s v="JRNLWA00411178"/>
    <s v="P"/>
    <s v="reverse 2020-06 B1 Hrly In pro"/>
    <s v="HelenaK"/>
    <s v="0/JE IC"/>
    <m/>
    <m/>
    <x v="53"/>
    <m/>
    <m/>
    <m/>
    <m/>
    <m/>
    <m/>
    <s v="JRNL00978524"/>
    <s v="JRNL00978543"/>
    <m/>
    <d v="2020-07-02T00:00:00"/>
    <d v="2020-07-02T00:00:00"/>
    <m/>
    <m/>
    <s v="wci_wa"/>
    <n v="0"/>
    <n v="0"/>
    <n v="0"/>
    <n v="0"/>
    <n v="5"/>
    <n v="1"/>
    <n v="50020"/>
    <n v="2183"/>
    <n v="0"/>
    <n v="19"/>
    <m/>
    <m/>
    <m/>
    <m/>
    <s v=""/>
  </r>
  <r>
    <x v="29"/>
    <d v="2020-07-31T00:00:00"/>
    <n v="-938.4"/>
    <n v="0"/>
    <s v="USD"/>
    <s v="JRNLWA00411179"/>
    <s v="P"/>
    <s v="correct2020-06 B1 Hrly In prog"/>
    <s v="HelenaK"/>
    <s v="0/JE IC"/>
    <m/>
    <m/>
    <x v="53"/>
    <m/>
    <m/>
    <m/>
    <m/>
    <m/>
    <m/>
    <s v="JRNL00978525"/>
    <s v="JRNL00978544"/>
    <m/>
    <d v="2020-07-02T00:00:00"/>
    <d v="2020-07-02T00:00:00"/>
    <m/>
    <m/>
    <s v="wci_wa"/>
    <n v="0"/>
    <n v="0"/>
    <n v="0"/>
    <n v="0"/>
    <n v="5"/>
    <n v="1"/>
    <n v="50020"/>
    <n v="2183"/>
    <n v="0"/>
    <n v="19"/>
    <m/>
    <m/>
    <m/>
    <m/>
    <s v=""/>
  </r>
  <r>
    <x v="2"/>
    <d v="2020-07-31T00:00:00"/>
    <n v="-353.6"/>
    <n v="0"/>
    <s v="USD"/>
    <s v="JRNLWA00411816"/>
    <s v="P"/>
    <s v="OPEX13 - Pcard Accrual"/>
    <s v="HelenaK"/>
    <s v="0/JE IC"/>
    <m/>
    <m/>
    <x v="57"/>
    <m/>
    <m/>
    <m/>
    <m/>
    <m/>
    <m/>
    <s v="JRNL00979635"/>
    <s v="JRNL00979805"/>
    <m/>
    <d v="2020-07-07T00:00:00"/>
    <d v="2020-07-07T00:00:00"/>
    <m/>
    <m/>
    <s v="wci_wa"/>
    <n v="0"/>
    <n v="0"/>
    <n v="0"/>
    <n v="0"/>
    <n v="5"/>
    <n v="1"/>
    <n v="50086"/>
    <n v="2183"/>
    <n v="0"/>
    <n v="19"/>
    <m/>
    <m/>
    <m/>
    <m/>
    <s v=""/>
  </r>
  <r>
    <x v="5"/>
    <d v="2020-07-31T00:00:00"/>
    <n v="-13.5"/>
    <n v="0"/>
    <s v="USD"/>
    <s v="JRNLWA00411816"/>
    <s v="P"/>
    <s v="OPEX13 - Pcard Accrual"/>
    <s v="HelenaK"/>
    <s v="0/JE IC"/>
    <m/>
    <m/>
    <x v="58"/>
    <m/>
    <m/>
    <m/>
    <m/>
    <m/>
    <m/>
    <s v="JRNL00979635"/>
    <s v="JRNL00979805"/>
    <m/>
    <d v="2020-07-07T00:00:00"/>
    <d v="2020-07-07T00:00:00"/>
    <m/>
    <m/>
    <s v="wci_wa"/>
    <n v="0"/>
    <n v="0"/>
    <n v="0"/>
    <n v="0"/>
    <n v="5"/>
    <n v="1"/>
    <n v="52125"/>
    <n v="2183"/>
    <n v="0"/>
    <n v="19"/>
    <m/>
    <m/>
    <m/>
    <m/>
    <s v=""/>
  </r>
  <r>
    <x v="5"/>
    <d v="2020-07-31T00:00:00"/>
    <n v="-1.1100000000000001"/>
    <n v="0"/>
    <s v="USD"/>
    <s v="JRNLWA00411816"/>
    <s v="P"/>
    <s v="OPEX13 - Pcard Accrual"/>
    <s v="HelenaK"/>
    <s v="0/JE IC"/>
    <m/>
    <m/>
    <x v="58"/>
    <m/>
    <m/>
    <m/>
    <m/>
    <m/>
    <m/>
    <s v="JRNL00979635"/>
    <s v="JRNL00979805"/>
    <m/>
    <d v="2020-07-07T00:00:00"/>
    <d v="2020-07-07T00:00:00"/>
    <m/>
    <m/>
    <s v="wci_wa"/>
    <n v="0"/>
    <n v="0"/>
    <n v="0"/>
    <n v="0"/>
    <n v="5"/>
    <n v="1"/>
    <n v="52125"/>
    <n v="2183"/>
    <n v="0"/>
    <n v="19"/>
    <m/>
    <m/>
    <m/>
    <m/>
    <s v=""/>
  </r>
  <r>
    <x v="7"/>
    <d v="2020-07-31T00:00:00"/>
    <n v="-48.96"/>
    <n v="0"/>
    <s v="USD"/>
    <s v="JRNLWA00411816"/>
    <s v="P"/>
    <s v="OPEX13 - Pcard Accrual"/>
    <s v="HelenaK"/>
    <s v="0/JE IC"/>
    <m/>
    <m/>
    <x v="57"/>
    <m/>
    <m/>
    <m/>
    <m/>
    <m/>
    <m/>
    <s v="JRNL00979635"/>
    <s v="JRNL00979805"/>
    <m/>
    <d v="2020-07-07T00:00:00"/>
    <d v="2020-07-07T00:00:00"/>
    <m/>
    <m/>
    <s v="wci_wa"/>
    <n v="0"/>
    <n v="0"/>
    <n v="0"/>
    <n v="0"/>
    <n v="5"/>
    <n v="1"/>
    <n v="70210"/>
    <n v="2183"/>
    <n v="0"/>
    <n v="19"/>
    <m/>
    <m/>
    <m/>
    <m/>
    <s v=""/>
  </r>
  <r>
    <x v="2"/>
    <d v="2020-07-31T00:00:00"/>
    <n v="-23.75"/>
    <n v="0"/>
    <s v="USD"/>
    <s v="JRNLWA00411937"/>
    <s v="P"/>
    <s v="2020-06 S LeMay PO Log Accrual"/>
    <s v="LaurenTi"/>
    <s v="0/JE IC"/>
    <m/>
    <m/>
    <x v="59"/>
    <m/>
    <m/>
    <m/>
    <m/>
    <m/>
    <m/>
    <s v="JRNL00979951"/>
    <s v="JRNL00979983"/>
    <m/>
    <d v="2020-07-07T00:00:00"/>
    <d v="2020-07-07T00:00:00"/>
    <m/>
    <m/>
    <s v="wci_wa"/>
    <n v="0"/>
    <n v="0"/>
    <n v="0"/>
    <n v="0"/>
    <n v="5"/>
    <n v="1"/>
    <n v="50086"/>
    <n v="2183"/>
    <n v="0"/>
    <n v="19"/>
    <m/>
    <m/>
    <m/>
    <m/>
    <s v=""/>
  </r>
  <r>
    <x v="2"/>
    <d v="2020-07-31T00:00:00"/>
    <n v="-2.23"/>
    <n v="0"/>
    <s v="USD"/>
    <s v="JRNLWA00411937"/>
    <s v="P"/>
    <s v="2020-06 S LeMay PO Log Accrual"/>
    <s v="LaurenTi"/>
    <s v="0/JE IC"/>
    <m/>
    <m/>
    <x v="59"/>
    <m/>
    <m/>
    <m/>
    <m/>
    <m/>
    <m/>
    <s v="JRNL00979951"/>
    <s v="JRNL00979983"/>
    <m/>
    <d v="2020-07-07T00:00:00"/>
    <d v="2020-07-07T00:00:00"/>
    <m/>
    <m/>
    <s v="wci_wa"/>
    <n v="0"/>
    <n v="0"/>
    <n v="0"/>
    <n v="0"/>
    <n v="5"/>
    <n v="1"/>
    <n v="50086"/>
    <n v="2183"/>
    <n v="0"/>
    <n v="19"/>
    <m/>
    <m/>
    <m/>
    <m/>
    <s v=""/>
  </r>
  <r>
    <x v="2"/>
    <d v="2020-07-31T00:00:00"/>
    <n v="892.16"/>
    <n v="0"/>
    <s v="USD"/>
    <s v="JRNLWA00411937"/>
    <s v="P"/>
    <s v="2020-06 S LeMay PO Log Accrual"/>
    <s v="LaurenTi"/>
    <s v="0/JE IC"/>
    <m/>
    <m/>
    <x v="60"/>
    <m/>
    <m/>
    <m/>
    <m/>
    <m/>
    <m/>
    <s v="JRNL00979951"/>
    <s v="JRNL00979983"/>
    <m/>
    <d v="2020-07-07T00:00:00"/>
    <d v="2020-07-07T00:00:00"/>
    <m/>
    <m/>
    <s v="wci_wa"/>
    <n v="0"/>
    <n v="0"/>
    <n v="0"/>
    <n v="0"/>
    <n v="5"/>
    <n v="1"/>
    <n v="50086"/>
    <n v="2183"/>
    <n v="0"/>
    <n v="19"/>
    <m/>
    <m/>
    <m/>
    <m/>
    <s v=""/>
  </r>
  <r>
    <x v="2"/>
    <d v="2020-07-31T00:00:00"/>
    <n v="-892.16"/>
    <n v="0"/>
    <s v="USD"/>
    <s v="JRNLWA00411937"/>
    <s v="P"/>
    <s v="2020-06 S LeMay PO Log Accrual"/>
    <s v="LaurenTi"/>
    <s v="0/JE IC"/>
    <m/>
    <m/>
    <x v="60"/>
    <m/>
    <m/>
    <m/>
    <m/>
    <m/>
    <m/>
    <s v="JRNL00979951"/>
    <s v="JRNL00979983"/>
    <m/>
    <d v="2020-07-07T00:00:00"/>
    <d v="2020-07-07T00:00:00"/>
    <m/>
    <m/>
    <s v="wci_wa"/>
    <n v="0"/>
    <n v="0"/>
    <n v="0"/>
    <n v="0"/>
    <n v="5"/>
    <n v="1"/>
    <n v="50086"/>
    <n v="2183"/>
    <n v="0"/>
    <n v="19"/>
    <m/>
    <m/>
    <m/>
    <m/>
    <s v=""/>
  </r>
  <r>
    <x v="2"/>
    <d v="2020-07-31T00:00:00"/>
    <n v="-126.88"/>
    <n v="0"/>
    <s v="USD"/>
    <s v="JRNLWA00411937"/>
    <s v="P"/>
    <s v="2020-06 S LeMay PO Log Accrual"/>
    <s v="LaurenTi"/>
    <s v="0/JE IC"/>
    <m/>
    <m/>
    <x v="61"/>
    <m/>
    <m/>
    <m/>
    <m/>
    <m/>
    <m/>
    <s v="JRNL00979951"/>
    <s v="JRNL00979983"/>
    <m/>
    <d v="2020-07-07T00:00:00"/>
    <d v="2020-07-07T00:00:00"/>
    <m/>
    <m/>
    <s v="wci_wa"/>
    <n v="0"/>
    <n v="0"/>
    <n v="0"/>
    <n v="0"/>
    <n v="5"/>
    <n v="1"/>
    <n v="50086"/>
    <n v="2183"/>
    <n v="0"/>
    <n v="19"/>
    <m/>
    <m/>
    <m/>
    <m/>
    <s v=""/>
  </r>
  <r>
    <x v="3"/>
    <d v="2020-07-31T00:00:00"/>
    <n v="-19.5"/>
    <n v="0"/>
    <s v="USD"/>
    <s v="JRNLWA00411937"/>
    <s v="P"/>
    <s v="2020-06 S LeMay PO Log Accrual"/>
    <s v="LaurenTi"/>
    <s v="0/JE IC"/>
    <m/>
    <m/>
    <x v="62"/>
    <m/>
    <m/>
    <m/>
    <m/>
    <m/>
    <m/>
    <s v="JRNL00979951"/>
    <s v="JRNL00979983"/>
    <m/>
    <d v="2020-07-07T00:00:00"/>
    <d v="2020-07-07T00:00:00"/>
    <m/>
    <m/>
    <s v="wci_wa"/>
    <n v="0"/>
    <n v="0"/>
    <n v="0"/>
    <n v="0"/>
    <n v="5"/>
    <n v="1"/>
    <n v="52086"/>
    <n v="2183"/>
    <n v="0"/>
    <n v="19"/>
    <m/>
    <m/>
    <m/>
    <m/>
    <s v=""/>
  </r>
  <r>
    <x v="3"/>
    <d v="2020-07-31T00:00:00"/>
    <n v="-1.83"/>
    <n v="0"/>
    <s v="USD"/>
    <s v="JRNLWA00411937"/>
    <s v="P"/>
    <s v="2020-06 S LeMay PO Log Accrual"/>
    <s v="LaurenTi"/>
    <s v="0/JE IC"/>
    <m/>
    <m/>
    <x v="62"/>
    <m/>
    <m/>
    <m/>
    <m/>
    <m/>
    <m/>
    <s v="JRNL00979951"/>
    <s v="JRNL00979983"/>
    <m/>
    <d v="2020-07-07T00:00:00"/>
    <d v="2020-07-07T00:00:00"/>
    <m/>
    <m/>
    <s v="wci_wa"/>
    <n v="0"/>
    <n v="0"/>
    <n v="0"/>
    <n v="0"/>
    <n v="5"/>
    <n v="1"/>
    <n v="52086"/>
    <n v="2183"/>
    <n v="0"/>
    <n v="19"/>
    <m/>
    <m/>
    <m/>
    <m/>
    <s v=""/>
  </r>
  <r>
    <x v="2"/>
    <d v="2020-07-31T00:00:00"/>
    <n v="353.6"/>
    <n v="0"/>
    <s v="USD"/>
    <s v="JRNLWA00412755"/>
    <s v="P"/>
    <s v="Pcard Activity - July"/>
    <s v="HeatherH"/>
    <s v="0/JE IC"/>
    <m/>
    <m/>
    <x v="57"/>
    <m/>
    <m/>
    <m/>
    <m/>
    <m/>
    <m/>
    <s v="JRNL00981756"/>
    <s v="JRNL00981756"/>
    <m/>
    <d v="2020-08-04T00:00:00"/>
    <d v="2020-08-05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07-31T00:00:00"/>
    <n v="1.95"/>
    <n v="0"/>
    <s v="USD"/>
    <s v="JRNLWA00412755"/>
    <s v="P"/>
    <s v="Pcard Activity - July"/>
    <s v="HeatherH"/>
    <s v="0/JE IC"/>
    <m/>
    <m/>
    <x v="57"/>
    <m/>
    <m/>
    <m/>
    <m/>
    <m/>
    <m/>
    <s v="JRNL00981756"/>
    <s v="JRNL00981756"/>
    <m/>
    <d v="2020-08-04T00:00:00"/>
    <d v="2020-08-05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07-31T00:00:00"/>
    <n v="126.88"/>
    <n v="0"/>
    <s v="USD"/>
    <s v="JRNLWA00412755"/>
    <s v="P"/>
    <s v="Pcard Activity - July"/>
    <s v="HeatherH"/>
    <s v="0/JE IC"/>
    <m/>
    <m/>
    <x v="2"/>
    <m/>
    <m/>
    <m/>
    <m/>
    <m/>
    <m/>
    <s v="JRNL00981756"/>
    <s v="JRNL00981756"/>
    <m/>
    <d v="2020-08-04T00:00:00"/>
    <d v="2020-08-05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07-31T00:00:00"/>
    <n v="66.98"/>
    <n v="0"/>
    <s v="USD"/>
    <s v="JRNLWA00412755"/>
    <s v="P"/>
    <s v="Pcard Activity - July"/>
    <s v="HeatherH"/>
    <s v="0/JE IC"/>
    <m/>
    <m/>
    <x v="2"/>
    <m/>
    <m/>
    <m/>
    <m/>
    <m/>
    <m/>
    <s v="JRNL00981756"/>
    <s v="JRNL00981756"/>
    <m/>
    <d v="2020-08-04T00:00:00"/>
    <d v="2020-08-05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07-31T00:00:00"/>
    <n v="307.58999999999997"/>
    <n v="0"/>
    <s v="USD"/>
    <s v="JRNLWA00412755"/>
    <s v="P"/>
    <s v="Pcard Activity - July"/>
    <s v="HeatherH"/>
    <s v="0/JE IC"/>
    <m/>
    <m/>
    <x v="64"/>
    <m/>
    <m/>
    <m/>
    <m/>
    <m/>
    <m/>
    <s v="JRNL00981756"/>
    <s v="JRNL00981756"/>
    <m/>
    <d v="2020-08-04T00:00:00"/>
    <d v="2020-08-05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07-31T00:00:00"/>
    <n v="966.59"/>
    <n v="0"/>
    <s v="USD"/>
    <s v="JRNLWA00412755"/>
    <s v="P"/>
    <s v="Pcard Activity - July"/>
    <s v="HeatherH"/>
    <s v="0/JE IC"/>
    <m/>
    <m/>
    <x v="65"/>
    <m/>
    <m/>
    <m/>
    <m/>
    <m/>
    <m/>
    <s v="JRNL00981756"/>
    <s v="JRNL00981756"/>
    <m/>
    <d v="2020-08-04T00:00:00"/>
    <d v="2020-08-05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07-31T00:00:00"/>
    <n v="-66.98"/>
    <n v="0"/>
    <s v="USD"/>
    <s v="JRNLWA00412755"/>
    <s v="P"/>
    <s v="Pcard Activity - July"/>
    <s v="HeatherH"/>
    <s v="0/JE IC"/>
    <m/>
    <m/>
    <x v="2"/>
    <m/>
    <m/>
    <m/>
    <m/>
    <m/>
    <m/>
    <s v="JRNL00981756"/>
    <s v="JRNL00981756"/>
    <m/>
    <d v="2020-08-04T00:00:00"/>
    <d v="2020-08-05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5"/>
    <d v="2020-07-31T00:00:00"/>
    <n v="1.1100000000000001"/>
    <n v="0"/>
    <s v="USD"/>
    <s v="JRNLWA00412755"/>
    <s v="P"/>
    <s v="Pcard Activity - July"/>
    <s v="HeatherH"/>
    <s v="0/JE IC"/>
    <m/>
    <m/>
    <x v="58"/>
    <m/>
    <m/>
    <m/>
    <m/>
    <m/>
    <m/>
    <s v="JRNL00981756"/>
    <s v="JRNL00981756"/>
    <m/>
    <d v="2020-08-04T00:00:00"/>
    <d v="2020-08-05T00:00:00"/>
    <m/>
    <m/>
    <s v="wci_wa"/>
    <n v="0"/>
    <n v="0"/>
    <n v="0"/>
    <n v="0"/>
    <n v="0"/>
    <n v="1"/>
    <n v="52125"/>
    <n v="2183"/>
    <n v="0"/>
    <n v="19"/>
    <m/>
    <m/>
    <m/>
    <m/>
    <s v=""/>
  </r>
  <r>
    <x v="5"/>
    <d v="2020-07-31T00:00:00"/>
    <n v="13.5"/>
    <n v="0"/>
    <s v="USD"/>
    <s v="JRNLWA00412755"/>
    <s v="P"/>
    <s v="Pcard Activity - July"/>
    <s v="HeatherH"/>
    <s v="0/JE IC"/>
    <m/>
    <m/>
    <x v="58"/>
    <m/>
    <m/>
    <m/>
    <m/>
    <m/>
    <m/>
    <s v="JRNL00981756"/>
    <s v="JRNL00981756"/>
    <m/>
    <d v="2020-08-04T00:00:00"/>
    <d v="2020-08-05T00:00:00"/>
    <m/>
    <m/>
    <s v="wci_wa"/>
    <n v="0"/>
    <n v="0"/>
    <n v="0"/>
    <n v="0"/>
    <n v="0"/>
    <n v="1"/>
    <n v="52125"/>
    <n v="2183"/>
    <n v="0"/>
    <n v="19"/>
    <m/>
    <m/>
    <m/>
    <m/>
    <s v=""/>
  </r>
  <r>
    <x v="7"/>
    <d v="2020-07-31T00:00:00"/>
    <n v="238.9"/>
    <n v="0"/>
    <s v="USD"/>
    <s v="JRNLWA00412755"/>
    <s v="P"/>
    <s v="Pcard Activity - July"/>
    <s v="HeatherH"/>
    <s v="0/JE IC"/>
    <m/>
    <m/>
    <x v="66"/>
    <m/>
    <m/>
    <m/>
    <m/>
    <m/>
    <m/>
    <s v="JRNL00981756"/>
    <s v="JRNL00981756"/>
    <m/>
    <d v="2020-08-04T00:00:00"/>
    <d v="2020-08-05T00:00:00"/>
    <m/>
    <m/>
    <s v="wci_wa"/>
    <n v="0"/>
    <n v="0"/>
    <n v="0"/>
    <n v="0"/>
    <n v="0"/>
    <n v="1"/>
    <n v="70210"/>
    <n v="2183"/>
    <n v="0"/>
    <n v="19"/>
    <m/>
    <m/>
    <m/>
    <m/>
    <s v=""/>
  </r>
  <r>
    <x v="7"/>
    <d v="2020-07-31T00:00:00"/>
    <n v="48.96"/>
    <n v="0"/>
    <s v="USD"/>
    <s v="JRNLWA00412755"/>
    <s v="P"/>
    <s v="Pcard Activity - July"/>
    <s v="HeatherH"/>
    <s v="0/JE IC"/>
    <m/>
    <m/>
    <x v="57"/>
    <m/>
    <m/>
    <m/>
    <m/>
    <m/>
    <m/>
    <s v="JRNL00981756"/>
    <s v="JRNL00981756"/>
    <m/>
    <d v="2020-08-04T00:00:00"/>
    <d v="2020-08-05T00:00:00"/>
    <m/>
    <m/>
    <s v="wci_wa"/>
    <n v="0"/>
    <n v="0"/>
    <n v="0"/>
    <n v="0"/>
    <n v="0"/>
    <n v="1"/>
    <n v="70210"/>
    <n v="2183"/>
    <n v="0"/>
    <n v="19"/>
    <m/>
    <m/>
    <m/>
    <m/>
    <s v=""/>
  </r>
  <r>
    <x v="29"/>
    <d v="2020-07-31T00:00:00"/>
    <n v="938.4"/>
    <n v="0"/>
    <s v="USD"/>
    <s v="JRNLWA00413141"/>
    <s v="P"/>
    <s v="B1 7/1/20-7/7/20"/>
    <s v="JacobMas"/>
    <s v="0/JE IC"/>
    <m/>
    <m/>
    <x v="53"/>
    <m/>
    <m/>
    <m/>
    <m/>
    <m/>
    <m/>
    <s v="JRNL00982730"/>
    <s v="JRNL00982730"/>
    <m/>
    <d v="2020-08-06T00:00:00"/>
    <d v="2020-08-06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1"/>
    <d v="2020-07-31T00:00:00"/>
    <n v="375"/>
    <n v="0"/>
    <s v="USD"/>
    <s v="JRNLWA00413141"/>
    <s v="P"/>
    <s v="B1 7/1/20-7/7/20"/>
    <s v="JacobMas"/>
    <s v="0/JE IC"/>
    <m/>
    <m/>
    <x v="67"/>
    <m/>
    <m/>
    <m/>
    <m/>
    <m/>
    <m/>
    <s v="JRNL00982730"/>
    <s v="JRNL00982730"/>
    <m/>
    <d v="2020-08-06T00:00:00"/>
    <d v="2020-08-06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1"/>
    <d v="2020-07-31T00:00:00"/>
    <n v="25"/>
    <n v="0"/>
    <s v="USD"/>
    <s v="JRNLWA00413141"/>
    <s v="P"/>
    <s v="B1 7/1/20-7/7/20"/>
    <s v="JacobMas"/>
    <s v="0/JE IC"/>
    <m/>
    <m/>
    <x v="67"/>
    <m/>
    <m/>
    <m/>
    <m/>
    <m/>
    <m/>
    <s v="JRNL00982730"/>
    <s v="JRNL00982730"/>
    <m/>
    <d v="2020-08-06T00:00:00"/>
    <d v="2020-08-06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1"/>
    <d v="2020-07-31T00:00:00"/>
    <n v="375"/>
    <n v="0"/>
    <s v="USD"/>
    <s v="JRNLWA00413174"/>
    <s v="P"/>
    <s v="B1  7/15/20 to 7/21/20"/>
    <s v="JacobMas"/>
    <s v="0/JE IC"/>
    <m/>
    <m/>
    <x v="68"/>
    <m/>
    <m/>
    <m/>
    <m/>
    <m/>
    <m/>
    <s v="JRNL00982775"/>
    <s v="JRNL00982775"/>
    <m/>
    <d v="2020-08-06T00:00:00"/>
    <d v="2020-08-06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1"/>
    <d v="2020-07-31T00:00:00"/>
    <n v="25"/>
    <n v="0"/>
    <s v="USD"/>
    <s v="JRNLWA00413174"/>
    <s v="P"/>
    <s v="B1  7/15/20 to 7/21/20"/>
    <s v="JacobMas"/>
    <s v="0/JE IC"/>
    <m/>
    <m/>
    <x v="68"/>
    <m/>
    <m/>
    <m/>
    <m/>
    <m/>
    <m/>
    <s v="JRNL00982775"/>
    <s v="JRNL00982775"/>
    <m/>
    <d v="2020-08-06T00:00:00"/>
    <d v="2020-08-06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2"/>
    <d v="2020-07-31T00:00:00"/>
    <n v="-131.28"/>
    <n v="0"/>
    <s v="USD"/>
    <s v="JRNLWA00413537"/>
    <s v="P"/>
    <s v="OPEX13 - Pcard Accrual"/>
    <s v="JacobMas"/>
    <s v="0/JE IC"/>
    <m/>
    <m/>
    <x v="69"/>
    <m/>
    <m/>
    <m/>
    <m/>
    <m/>
    <m/>
    <s v="JRNL00983350"/>
    <s v="JRNL00983350"/>
    <m/>
    <d v="2020-08-06T00:00:00"/>
    <d v="2020-08-07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08-31T00:00:00"/>
    <n v="131.28"/>
    <n v="0"/>
    <s v="USD"/>
    <s v="JRNLWA00413634"/>
    <s v="P"/>
    <s v="OPEX13 - Pcard Accrual"/>
    <s v="HeatherH"/>
    <s v="0/JE IC"/>
    <m/>
    <m/>
    <x v="69"/>
    <m/>
    <m/>
    <m/>
    <m/>
    <m/>
    <m/>
    <s v="JRNL00983350"/>
    <s v="JRNL00983503"/>
    <m/>
    <d v="2020-08-07T00:00:00"/>
    <d v="2020-08-07T00:00:00"/>
    <m/>
    <m/>
    <s v="wci_wa"/>
    <n v="0"/>
    <n v="0"/>
    <n v="0"/>
    <n v="0"/>
    <n v="5"/>
    <n v="1"/>
    <n v="50086"/>
    <n v="2183"/>
    <n v="0"/>
    <n v="19"/>
    <m/>
    <m/>
    <m/>
    <m/>
    <s v=""/>
  </r>
  <r>
    <x v="2"/>
    <d v="2020-08-31T00:00:00"/>
    <n v="218.75"/>
    <n v="0"/>
    <s v="USD"/>
    <s v="JRNLWA00414193"/>
    <s v="P"/>
    <s v="Pcard Activity - Aug"/>
    <s v="HelenaK"/>
    <s v="0/JE IC"/>
    <m/>
    <m/>
    <x v="2"/>
    <m/>
    <m/>
    <m/>
    <m/>
    <m/>
    <m/>
    <s v="JRNL00985015"/>
    <s v="JRNL00985015"/>
    <m/>
    <d v="2020-09-02T00:00:00"/>
    <d v="2020-09-02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08-31T00:00:00"/>
    <n v="-131.28"/>
    <n v="0"/>
    <s v="USD"/>
    <s v="JRNLWA00414193"/>
    <s v="P"/>
    <s v="Pcard Activity - Aug"/>
    <s v="HelenaK"/>
    <s v="0/JE IC"/>
    <m/>
    <m/>
    <x v="69"/>
    <m/>
    <m/>
    <m/>
    <m/>
    <m/>
    <m/>
    <s v="JRNL00985015"/>
    <s v="JRNL00985015"/>
    <m/>
    <d v="2020-09-02T00:00:00"/>
    <d v="2020-09-02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08-31T00:00:00"/>
    <n v="732.63"/>
    <n v="0"/>
    <s v="USD"/>
    <s v="JRNLWA00414193"/>
    <s v="P"/>
    <s v="Pcard Activity - Aug"/>
    <s v="HelenaK"/>
    <s v="0/JE IC"/>
    <m/>
    <m/>
    <x v="2"/>
    <m/>
    <m/>
    <m/>
    <m/>
    <m/>
    <m/>
    <s v="JRNL00985015"/>
    <s v="JRNL00985015"/>
    <m/>
    <d v="2020-09-02T00:00:00"/>
    <d v="2020-09-02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1"/>
    <d v="2020-08-31T00:00:00"/>
    <n v="400"/>
    <n v="0"/>
    <s v="USD"/>
    <s v="JRNLWA00414290"/>
    <s v="P"/>
    <s v="B1  7/29/20-8/4/20"/>
    <s v="LaurenTi"/>
    <s v="0/JE IC"/>
    <m/>
    <m/>
    <x v="70"/>
    <m/>
    <m/>
    <m/>
    <m/>
    <m/>
    <m/>
    <s v="JRNL00985351"/>
    <s v="JRNL00985351"/>
    <m/>
    <d v="2020-09-03T00:00:00"/>
    <d v="2020-09-03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1"/>
    <d v="2020-08-31T00:00:00"/>
    <n v="25"/>
    <n v="0"/>
    <s v="USD"/>
    <s v="JRNLWA00414290"/>
    <s v="P"/>
    <s v="B1  7/29/20-8/4/20"/>
    <s v="LaurenTi"/>
    <s v="0/JE IC"/>
    <m/>
    <m/>
    <x v="70"/>
    <m/>
    <m/>
    <m/>
    <m/>
    <m/>
    <m/>
    <s v="JRNL00985351"/>
    <s v="JRNL00985351"/>
    <m/>
    <d v="2020-09-03T00:00:00"/>
    <d v="2020-09-03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29"/>
    <d v="2020-08-31T00:00:00"/>
    <n v="1126.08"/>
    <n v="0"/>
    <s v="USD"/>
    <s v="JRNLWA00414309"/>
    <s v="P"/>
    <s v="B1  8/12/20-8/18/20"/>
    <s v="LaurenTi"/>
    <s v="0/JE IC"/>
    <m/>
    <m/>
    <x v="71"/>
    <m/>
    <m/>
    <m/>
    <m/>
    <m/>
    <m/>
    <s v="JRNL00985414"/>
    <s v="JRNL00985414"/>
    <m/>
    <d v="2020-09-03T00:00:00"/>
    <d v="2020-09-03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1"/>
    <d v="2020-08-31T00:00:00"/>
    <n v="375"/>
    <n v="0"/>
    <s v="USD"/>
    <s v="JRNLWA00414309"/>
    <s v="P"/>
    <s v="B1  8/12/20-8/18/20"/>
    <s v="LaurenTi"/>
    <s v="0/JE IC"/>
    <m/>
    <m/>
    <x v="72"/>
    <m/>
    <m/>
    <m/>
    <m/>
    <m/>
    <m/>
    <s v="JRNL00985414"/>
    <s v="JRNL00985414"/>
    <m/>
    <d v="2020-09-03T00:00:00"/>
    <d v="2020-09-03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1"/>
    <d v="2020-08-31T00:00:00"/>
    <n v="25"/>
    <n v="0"/>
    <s v="USD"/>
    <s v="JRNLWA00414309"/>
    <s v="P"/>
    <s v="B1  8/12/20-8/18/20"/>
    <s v="LaurenTi"/>
    <s v="0/JE IC"/>
    <m/>
    <m/>
    <x v="72"/>
    <m/>
    <m/>
    <m/>
    <m/>
    <m/>
    <m/>
    <s v="JRNL00985414"/>
    <s v="JRNL00985414"/>
    <m/>
    <d v="2020-09-03T00:00:00"/>
    <d v="2020-09-03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29"/>
    <d v="2020-08-31T00:00:00"/>
    <n v="619.20000000000005"/>
    <n v="0"/>
    <s v="USD"/>
    <s v="JRNLWA00414333"/>
    <s v="P"/>
    <s v="B1  8/26/20-8/31/20"/>
    <s v="LaurenTi"/>
    <s v="0/JE IC"/>
    <m/>
    <m/>
    <x v="73"/>
    <m/>
    <m/>
    <m/>
    <m/>
    <m/>
    <m/>
    <s v="JRNL00985463"/>
    <s v="JRNL00985463"/>
    <m/>
    <d v="2020-09-03T00:00:00"/>
    <d v="2020-09-03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1"/>
    <d v="2020-08-31T00:00:00"/>
    <n v="375"/>
    <n v="0"/>
    <s v="USD"/>
    <s v="JRNLWA00414333"/>
    <s v="P"/>
    <s v="B1  8/26/20-8/31/20"/>
    <s v="LaurenTi"/>
    <s v="0/JE IC"/>
    <m/>
    <m/>
    <x v="74"/>
    <m/>
    <m/>
    <m/>
    <m/>
    <m/>
    <m/>
    <s v="JRNL00985463"/>
    <s v="JRNL00985463"/>
    <m/>
    <d v="2020-09-03T00:00:00"/>
    <d v="2020-09-03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1"/>
    <d v="2020-08-31T00:00:00"/>
    <n v="25"/>
    <n v="0"/>
    <s v="USD"/>
    <s v="JRNLWA00414333"/>
    <s v="P"/>
    <s v="B1  8/26/20-8/31/20"/>
    <s v="LaurenTi"/>
    <s v="0/JE IC"/>
    <m/>
    <m/>
    <x v="74"/>
    <m/>
    <m/>
    <m/>
    <m/>
    <m/>
    <m/>
    <s v="JRNL00985463"/>
    <s v="JRNL00985463"/>
    <m/>
    <d v="2020-09-03T00:00:00"/>
    <d v="2020-09-03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2"/>
    <d v="2020-08-31T00:00:00"/>
    <n v="10.74"/>
    <n v="0"/>
    <s v="USD"/>
    <s v="JRNLWA00415207"/>
    <s v="P"/>
    <s v="2020-08 S LeMay PO Log Accrual"/>
    <s v="HeatherH"/>
    <s v="0/JE IC"/>
    <m/>
    <m/>
    <x v="75"/>
    <m/>
    <m/>
    <m/>
    <m/>
    <m/>
    <m/>
    <s v="JRNL00987037"/>
    <s v="JRNL00987037"/>
    <m/>
    <d v="2020-09-08T00:00:00"/>
    <d v="2020-09-08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08-31T00:00:00"/>
    <n v="114.25"/>
    <n v="0"/>
    <s v="USD"/>
    <s v="JRNLWA00415207"/>
    <s v="P"/>
    <s v="2020-08 S LeMay PO Log Accrual"/>
    <s v="HeatherH"/>
    <s v="0/JE IC"/>
    <m/>
    <m/>
    <x v="75"/>
    <m/>
    <m/>
    <m/>
    <m/>
    <m/>
    <m/>
    <s v="JRNL00987037"/>
    <s v="JRNL00987037"/>
    <m/>
    <d v="2020-09-08T00:00:00"/>
    <d v="2020-09-08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3"/>
    <d v="2020-08-31T00:00:00"/>
    <n v="170.5"/>
    <n v="0"/>
    <s v="USD"/>
    <s v="JRNLWA00415207"/>
    <s v="P"/>
    <s v="2020-08 S LeMay PO Log Accrual"/>
    <s v="HeatherH"/>
    <s v="0/JE IC"/>
    <m/>
    <m/>
    <x v="76"/>
    <m/>
    <m/>
    <m/>
    <m/>
    <m/>
    <m/>
    <s v="JRNL00987037"/>
    <s v="JRNL00987037"/>
    <m/>
    <d v="2020-09-08T00:00:00"/>
    <d v="2020-09-08T00:00:00"/>
    <m/>
    <m/>
    <s v="wci_wa"/>
    <n v="0"/>
    <n v="0"/>
    <n v="0"/>
    <n v="0"/>
    <n v="0"/>
    <n v="1"/>
    <n v="52086"/>
    <n v="2183"/>
    <n v="0"/>
    <n v="19"/>
    <m/>
    <m/>
    <m/>
    <m/>
    <s v=""/>
  </r>
  <r>
    <x v="3"/>
    <d v="2020-09-04T00:00:00"/>
    <n v="170.5"/>
    <n v="0"/>
    <s v="USD"/>
    <s v="JRNLWA00414732"/>
    <s v="P"/>
    <s v="From Voucher Posting."/>
    <s v="JudyA"/>
    <s v="0/JE IC"/>
    <s v="VUS000011113"/>
    <m/>
    <x v="31"/>
    <d v="2020-08-14T00:00:00"/>
    <s v="Safety Vests (Restock)"/>
    <n v="67131"/>
    <s v="PO-2183-20-03255"/>
    <m/>
    <m/>
    <s v="VO05519222"/>
    <s v="JRNL00986212"/>
    <n v="2183"/>
    <d v="2020-09-04T00:00:00"/>
    <d v="2020-09-04T00:00:00"/>
    <n v="420.5"/>
    <d v="2020-09-28T00:00:00"/>
    <s v="wci_wa"/>
    <n v="0"/>
    <n v="0"/>
    <n v="0"/>
    <n v="0"/>
    <n v="0"/>
    <n v="1"/>
    <n v="52086"/>
    <n v="2183"/>
    <n v="0"/>
    <n v="19"/>
    <m/>
    <m/>
    <m/>
    <m/>
    <s v="VO05519222"/>
  </r>
  <r>
    <x v="2"/>
    <d v="2020-09-08T00:00:00"/>
    <n v="10.74"/>
    <n v="0"/>
    <s v="USD"/>
    <s v="JRNLWA00415053"/>
    <s v="P"/>
    <s v="From Voucher Posting."/>
    <s v="asnell"/>
    <s v="0/JE IC"/>
    <s v="VUS000011113"/>
    <s v="CLASSIC INDUSTRIAL SUPPLIES INC"/>
    <x v="31"/>
    <d v="2020-08-13T00:00:00"/>
    <s v="Disposable Masks and Neck Gaiters"/>
    <n v="67122"/>
    <s v="PO-2183-20-03242"/>
    <m/>
    <m/>
    <s v="VO05519731"/>
    <s v="JRNL00986654"/>
    <n v="2183"/>
    <d v="2020-09-08T00:00:00"/>
    <d v="2020-09-08T00:00:00"/>
    <n v="114.25"/>
    <d v="2020-09-27T00:00:00"/>
    <s v="wci_wa"/>
    <n v="0"/>
    <n v="0"/>
    <n v="0"/>
    <n v="0"/>
    <n v="0"/>
    <n v="1"/>
    <n v="50086"/>
    <n v="2183"/>
    <n v="0"/>
    <n v="19"/>
    <m/>
    <m/>
    <m/>
    <m/>
    <s v="VO05519731"/>
  </r>
  <r>
    <x v="2"/>
    <d v="2020-09-08T00:00:00"/>
    <n v="114.25"/>
    <n v="0"/>
    <s v="USD"/>
    <s v="JRNLWA00415053"/>
    <s v="P"/>
    <s v="From Voucher Posting."/>
    <s v="asnell"/>
    <s v="0/JE IC"/>
    <s v="VUS000011113"/>
    <s v="CLASSIC INDUSTRIAL SUPPLIES INC"/>
    <x v="31"/>
    <d v="2020-08-13T00:00:00"/>
    <s v="Disposable Masks and Neck Gaiters"/>
    <n v="67122"/>
    <s v="PO-2183-20-03242"/>
    <m/>
    <m/>
    <s v="VO05519731"/>
    <s v="JRNL00986654"/>
    <n v="2183"/>
    <d v="2020-09-08T00:00:00"/>
    <d v="2020-09-08T00:00:00"/>
    <n v="114.25"/>
    <d v="2020-09-27T00:00:00"/>
    <s v="wci_wa"/>
    <n v="0"/>
    <n v="0"/>
    <n v="0"/>
    <n v="0"/>
    <n v="0"/>
    <n v="1"/>
    <n v="50086"/>
    <n v="2183"/>
    <n v="0"/>
    <n v="19"/>
    <m/>
    <m/>
    <m/>
    <m/>
    <s v="VO05519731"/>
  </r>
  <r>
    <x v="2"/>
    <d v="2020-09-30T00:00:00"/>
    <n v="-10.74"/>
    <n v="0"/>
    <s v="USD"/>
    <s v="JRNLWA00415247"/>
    <s v="P"/>
    <s v="2020-08 S LeMay PO Log Accrual"/>
    <s v="HelenaK"/>
    <s v="0/JE IC"/>
    <m/>
    <m/>
    <x v="75"/>
    <m/>
    <m/>
    <m/>
    <m/>
    <m/>
    <m/>
    <s v="JRNL00987037"/>
    <s v="JRNL00987087"/>
    <m/>
    <d v="2020-09-08T00:00:00"/>
    <d v="2020-09-08T00:00:00"/>
    <m/>
    <m/>
    <s v="wci_wa"/>
    <n v="0"/>
    <n v="0"/>
    <n v="0"/>
    <n v="0"/>
    <n v="5"/>
    <n v="1"/>
    <n v="50086"/>
    <n v="2183"/>
    <n v="0"/>
    <n v="19"/>
    <m/>
    <m/>
    <m/>
    <m/>
    <s v=""/>
  </r>
  <r>
    <x v="2"/>
    <d v="2020-09-30T00:00:00"/>
    <n v="-114.25"/>
    <n v="0"/>
    <s v="USD"/>
    <s v="JRNLWA00415247"/>
    <s v="P"/>
    <s v="2020-08 S LeMay PO Log Accrual"/>
    <s v="HelenaK"/>
    <s v="0/JE IC"/>
    <m/>
    <m/>
    <x v="75"/>
    <m/>
    <m/>
    <m/>
    <m/>
    <m/>
    <m/>
    <s v="JRNL00987037"/>
    <s v="JRNL00987087"/>
    <m/>
    <d v="2020-09-08T00:00:00"/>
    <d v="2020-09-08T00:00:00"/>
    <m/>
    <m/>
    <s v="wci_wa"/>
    <n v="0"/>
    <n v="0"/>
    <n v="0"/>
    <n v="0"/>
    <n v="5"/>
    <n v="1"/>
    <n v="50086"/>
    <n v="2183"/>
    <n v="0"/>
    <n v="19"/>
    <m/>
    <m/>
    <m/>
    <m/>
    <s v=""/>
  </r>
  <r>
    <x v="3"/>
    <d v="2020-09-30T00:00:00"/>
    <n v="-170.5"/>
    <n v="0"/>
    <s v="USD"/>
    <s v="JRNLWA00415247"/>
    <s v="P"/>
    <s v="2020-08 S LeMay PO Log Accrual"/>
    <s v="HelenaK"/>
    <s v="0/JE IC"/>
    <m/>
    <m/>
    <x v="76"/>
    <m/>
    <m/>
    <m/>
    <m/>
    <m/>
    <m/>
    <s v="JRNL00987037"/>
    <s v="JRNL00987087"/>
    <m/>
    <d v="2020-09-08T00:00:00"/>
    <d v="2020-09-08T00:00:00"/>
    <m/>
    <m/>
    <s v="wci_wa"/>
    <n v="0"/>
    <n v="0"/>
    <n v="0"/>
    <n v="0"/>
    <n v="5"/>
    <n v="1"/>
    <n v="52086"/>
    <n v="2183"/>
    <n v="0"/>
    <n v="19"/>
    <m/>
    <m/>
    <m/>
    <m/>
    <s v=""/>
  </r>
  <r>
    <x v="2"/>
    <d v="2020-09-30T00:00:00"/>
    <n v="219.07"/>
    <n v="0"/>
    <s v="USD"/>
    <s v="JRNLWA00415659"/>
    <s v="P"/>
    <s v="Pcard Activity - Sep"/>
    <s v="LaurenTi"/>
    <s v="0/JE IC"/>
    <m/>
    <m/>
    <x v="2"/>
    <m/>
    <m/>
    <m/>
    <m/>
    <m/>
    <m/>
    <s v="JRNL00988390"/>
    <s v="JRNL00988390"/>
    <m/>
    <d v="2020-10-02T00:00:00"/>
    <d v="2020-10-02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32"/>
    <d v="2020-09-30T00:00:00"/>
    <n v="375"/>
    <n v="0"/>
    <s v="USD"/>
    <s v="JRNLWA00415823"/>
    <s v="P"/>
    <s v="B1  9/9/20-9/15/20"/>
    <s v="LaurenTi"/>
    <s v="0/JE IC"/>
    <m/>
    <m/>
    <x v="77"/>
    <m/>
    <m/>
    <m/>
    <m/>
    <m/>
    <m/>
    <s v="JRNL00988631"/>
    <s v="JRNL00988631"/>
    <m/>
    <d v="2020-10-05T00:00:00"/>
    <d v="2020-10-05T00:00:00"/>
    <m/>
    <m/>
    <s v="wci_wa"/>
    <n v="0"/>
    <n v="0"/>
    <n v="0"/>
    <n v="0"/>
    <n v="0"/>
    <n v="1"/>
    <n v="70105"/>
    <n v="2183"/>
    <n v="0"/>
    <n v="19"/>
    <m/>
    <m/>
    <m/>
    <m/>
    <s v=""/>
  </r>
  <r>
    <x v="32"/>
    <d v="2020-09-30T00:00:00"/>
    <n v="25"/>
    <n v="0"/>
    <s v="USD"/>
    <s v="JRNLWA00415823"/>
    <s v="P"/>
    <s v="B1  9/9/20-9/15/20"/>
    <s v="LaurenTi"/>
    <s v="0/JE IC"/>
    <m/>
    <m/>
    <x v="77"/>
    <m/>
    <m/>
    <m/>
    <m/>
    <m/>
    <m/>
    <s v="JRNL00988631"/>
    <s v="JRNL00988631"/>
    <m/>
    <d v="2020-10-05T00:00:00"/>
    <d v="2020-10-05T00:00:00"/>
    <m/>
    <m/>
    <s v="wci_wa"/>
    <n v="0"/>
    <n v="0"/>
    <n v="0"/>
    <n v="0"/>
    <n v="0"/>
    <n v="1"/>
    <n v="70105"/>
    <n v="2183"/>
    <n v="0"/>
    <n v="19"/>
    <m/>
    <m/>
    <m/>
    <m/>
    <s v=""/>
  </r>
  <r>
    <x v="32"/>
    <d v="2020-09-30T00:00:00"/>
    <n v="375"/>
    <n v="0"/>
    <s v="USD"/>
    <s v="JRNLWA00415830"/>
    <s v="P"/>
    <s v="B1   9.23.20-9.29.20"/>
    <s v="LaurenTi"/>
    <s v="0/JE IC"/>
    <m/>
    <m/>
    <x v="78"/>
    <m/>
    <m/>
    <m/>
    <m/>
    <m/>
    <m/>
    <s v="JRNL00988648"/>
    <s v="JRNL00988648"/>
    <m/>
    <d v="2020-10-05T00:00:00"/>
    <d v="2020-10-05T00:00:00"/>
    <m/>
    <m/>
    <s v="wci_wa"/>
    <n v="0"/>
    <n v="0"/>
    <n v="0"/>
    <n v="0"/>
    <n v="0"/>
    <n v="1"/>
    <n v="70105"/>
    <n v="2183"/>
    <n v="0"/>
    <n v="19"/>
    <m/>
    <m/>
    <m/>
    <m/>
    <s v=""/>
  </r>
  <r>
    <x v="32"/>
    <d v="2020-09-30T00:00:00"/>
    <n v="25"/>
    <n v="0"/>
    <s v="USD"/>
    <s v="JRNLWA00415830"/>
    <s v="P"/>
    <s v="B1   9.23.20-9.29.20"/>
    <s v="LaurenTi"/>
    <s v="0/JE IC"/>
    <m/>
    <m/>
    <x v="78"/>
    <m/>
    <m/>
    <m/>
    <m/>
    <m/>
    <m/>
    <s v="JRNL00988648"/>
    <s v="JRNL00988648"/>
    <m/>
    <d v="2020-10-05T00:00:00"/>
    <d v="2020-10-05T00:00:00"/>
    <m/>
    <m/>
    <s v="wci_wa"/>
    <n v="0"/>
    <n v="0"/>
    <n v="0"/>
    <n v="0"/>
    <n v="0"/>
    <n v="1"/>
    <n v="70105"/>
    <n v="2183"/>
    <n v="0"/>
    <n v="19"/>
    <m/>
    <m/>
    <m/>
    <m/>
    <s v=""/>
  </r>
  <r>
    <x v="29"/>
    <d v="2020-09-30T00:00:00"/>
    <n v="929.92"/>
    <n v="0"/>
    <s v="USD"/>
    <s v="JRNLWA00415858"/>
    <s v="P"/>
    <s v="2020-09 B1 Hrly In prog Accr"/>
    <s v="JacobMas"/>
    <s v="0/JE IC"/>
    <m/>
    <m/>
    <x v="79"/>
    <m/>
    <m/>
    <m/>
    <m/>
    <m/>
    <m/>
    <s v="JRNL00988674"/>
    <s v="JRNL00988674"/>
    <m/>
    <d v="2020-10-05T00:00:00"/>
    <d v="2020-10-05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29"/>
    <d v="2020-10-31T00:00:00"/>
    <n v="-929.92"/>
    <n v="0"/>
    <s v="USD"/>
    <s v="JRNLWA00416015"/>
    <s v="P"/>
    <s v="2020-09 B1 Hrly In prog Accr"/>
    <s v="HeatherH"/>
    <s v="0/JE IC"/>
    <m/>
    <m/>
    <x v="79"/>
    <m/>
    <m/>
    <m/>
    <m/>
    <m/>
    <m/>
    <s v="JRNL00988674"/>
    <s v="JRNL00988687"/>
    <m/>
    <d v="2020-10-05T00:00:00"/>
    <d v="2020-10-05T00:00:00"/>
    <m/>
    <m/>
    <s v="wci_wa"/>
    <n v="0"/>
    <n v="0"/>
    <n v="0"/>
    <n v="0"/>
    <n v="5"/>
    <n v="1"/>
    <n v="50020"/>
    <n v="2183"/>
    <n v="0"/>
    <n v="19"/>
    <m/>
    <m/>
    <m/>
    <m/>
    <s v=""/>
  </r>
  <r>
    <x v="2"/>
    <d v="2020-10-31T00:00:00"/>
    <n v="118.13"/>
    <n v="0"/>
    <s v="USD"/>
    <s v="JRNLWA00417286"/>
    <s v="P"/>
    <s v="Pcard Activity - Oct"/>
    <s v="HelenaK"/>
    <s v="0/JE IC"/>
    <m/>
    <m/>
    <x v="2"/>
    <m/>
    <m/>
    <m/>
    <m/>
    <m/>
    <m/>
    <s v="JRNL00991823"/>
    <s v="JRNL00991823"/>
    <m/>
    <d v="2020-11-03T00:00:00"/>
    <d v="2020-11-03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9"/>
    <d v="2020-10-31T00:00:00"/>
    <n v="2276.8000000000002"/>
    <n v="0"/>
    <s v="USD"/>
    <s v="JRNLWA00417818"/>
    <s v="P"/>
    <s v="B1 10.07.20_10.13.20"/>
    <s v="JacobMas"/>
    <s v="0/JE IC"/>
    <m/>
    <m/>
    <x v="79"/>
    <m/>
    <m/>
    <m/>
    <m/>
    <m/>
    <m/>
    <s v="JRNL00992748"/>
    <s v="JRNL00992748"/>
    <m/>
    <d v="2020-11-04T00:00:00"/>
    <d v="2020-11-05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1"/>
    <d v="2020-10-31T00:00:00"/>
    <n v="375"/>
    <n v="0"/>
    <s v="USD"/>
    <s v="JRNLWA00417818"/>
    <s v="P"/>
    <s v="B1 10.07.20_10.13.20"/>
    <s v="JacobMas"/>
    <s v="0/JE IC"/>
    <m/>
    <m/>
    <x v="80"/>
    <m/>
    <m/>
    <m/>
    <m/>
    <m/>
    <m/>
    <s v="JRNL00992748"/>
    <s v="JRNL00992748"/>
    <m/>
    <d v="2020-11-04T00:00:00"/>
    <d v="2020-11-05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1"/>
    <d v="2020-10-31T00:00:00"/>
    <n v="25"/>
    <n v="0"/>
    <s v="USD"/>
    <s v="JRNLWA00417818"/>
    <s v="P"/>
    <s v="B1 10.07.20_10.13.20"/>
    <s v="JacobMas"/>
    <s v="0/JE IC"/>
    <m/>
    <m/>
    <x v="80"/>
    <m/>
    <m/>
    <m/>
    <m/>
    <m/>
    <m/>
    <s v="JRNL00992748"/>
    <s v="JRNL00992748"/>
    <m/>
    <d v="2020-11-04T00:00:00"/>
    <d v="2020-11-05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29"/>
    <d v="2020-10-31T00:00:00"/>
    <n v="1122.4000000000001"/>
    <n v="0"/>
    <s v="USD"/>
    <s v="JRNLWA00417829"/>
    <s v="P"/>
    <s v="B1 10.21.20_10.27.20"/>
    <s v="JacobMas"/>
    <s v="0/JE IC"/>
    <m/>
    <m/>
    <x v="81"/>
    <m/>
    <m/>
    <m/>
    <m/>
    <m/>
    <m/>
    <s v="JRNL00992772"/>
    <s v="JRNL00992772"/>
    <m/>
    <d v="2020-11-04T00:00:00"/>
    <d v="2020-11-05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29"/>
    <d v="2020-10-31T00:00:00"/>
    <n v="563.04"/>
    <n v="0"/>
    <s v="USD"/>
    <s v="JRNLWA00417829"/>
    <s v="P"/>
    <s v="B1 10.21.20_10.27.20"/>
    <s v="JacobMas"/>
    <s v="0/JE IC"/>
    <m/>
    <m/>
    <x v="81"/>
    <m/>
    <m/>
    <m/>
    <m/>
    <m/>
    <m/>
    <s v="JRNL00992772"/>
    <s v="JRNL00992772"/>
    <m/>
    <d v="2020-11-04T00:00:00"/>
    <d v="2020-11-05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1"/>
    <d v="2020-10-31T00:00:00"/>
    <n v="375"/>
    <n v="0"/>
    <s v="USD"/>
    <s v="JRNLWA00417829"/>
    <s v="P"/>
    <s v="B1 10.21.20_10.27.20"/>
    <s v="JacobMas"/>
    <s v="0/JE IC"/>
    <m/>
    <m/>
    <x v="82"/>
    <m/>
    <m/>
    <m/>
    <m/>
    <m/>
    <m/>
    <s v="JRNL00992772"/>
    <s v="JRNL00992772"/>
    <m/>
    <d v="2020-11-04T00:00:00"/>
    <d v="2020-11-05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1"/>
    <d v="2020-10-31T00:00:00"/>
    <n v="25"/>
    <n v="0"/>
    <s v="USD"/>
    <s v="JRNLWA00417829"/>
    <s v="P"/>
    <s v="B1 10.21.20_10.27.20"/>
    <s v="JacobMas"/>
    <s v="0/JE IC"/>
    <m/>
    <m/>
    <x v="82"/>
    <m/>
    <m/>
    <m/>
    <m/>
    <m/>
    <m/>
    <s v="JRNL00992772"/>
    <s v="JRNL00992772"/>
    <m/>
    <d v="2020-11-04T00:00:00"/>
    <d v="2020-11-05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30"/>
    <d v="2020-10-31T00:00:00"/>
    <n v="512"/>
    <n v="0"/>
    <s v="USD"/>
    <s v="JRNLWA00417833"/>
    <s v="P"/>
    <s v="2020-10 B1 Hrly In prog Accr"/>
    <s v="awatson"/>
    <s v="0/JE IC"/>
    <m/>
    <m/>
    <x v="83"/>
    <m/>
    <m/>
    <m/>
    <m/>
    <m/>
    <m/>
    <s v="JRNL00992779"/>
    <s v="JRNL00992779"/>
    <m/>
    <d v="2020-11-04T00:00:00"/>
    <d v="2020-11-05T00:00:00"/>
    <m/>
    <m/>
    <s v="wci_wa"/>
    <n v="0"/>
    <n v="0"/>
    <n v="0"/>
    <n v="0"/>
    <n v="0"/>
    <n v="1"/>
    <n v="70020"/>
    <n v="2183"/>
    <n v="0"/>
    <n v="19"/>
    <m/>
    <m/>
    <m/>
    <m/>
    <s v=""/>
  </r>
  <r>
    <x v="2"/>
    <d v="2020-10-31T00:00:00"/>
    <n v="326.5"/>
    <n v="0"/>
    <s v="USD"/>
    <s v="JRNLWA00418070"/>
    <s v="P"/>
    <s v="2020-10 S LeMay PO Log Accrual"/>
    <s v="HelenaK"/>
    <s v="0/JE IC"/>
    <m/>
    <m/>
    <x v="84"/>
    <m/>
    <m/>
    <m/>
    <m/>
    <m/>
    <m/>
    <s v="JRNL00993326"/>
    <s v="JRNL00993326"/>
    <m/>
    <d v="2020-11-05T00:00:00"/>
    <d v="2020-11-05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10-31T00:00:00"/>
    <n v="207.75"/>
    <n v="0"/>
    <s v="USD"/>
    <s v="JRNLWA00418070"/>
    <s v="P"/>
    <s v="2020-10 S LeMay PO Log Accrual"/>
    <s v="HelenaK"/>
    <s v="0/JE IC"/>
    <m/>
    <m/>
    <x v="85"/>
    <m/>
    <m/>
    <m/>
    <m/>
    <m/>
    <m/>
    <s v="JRNL00993326"/>
    <s v="JRNL00993326"/>
    <m/>
    <d v="2020-11-05T00:00:00"/>
    <d v="2020-11-05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11-11T00:00:00"/>
    <n v="30.69"/>
    <n v="0"/>
    <s v="USD"/>
    <s v="JRNLWA00418432"/>
    <s v="P"/>
    <s v="From Voucher Posting."/>
    <s v="asnell"/>
    <s v="0/JE IC"/>
    <s v="VUS000011113"/>
    <s v="CLASSIC INDUSTRIAL SUPPLIES INC"/>
    <x v="31"/>
    <d v="2020-10-28T00:00:00"/>
    <s v="Disposable Masks"/>
    <n v="68004"/>
    <s v="PO-2183-20-04248"/>
    <m/>
    <m/>
    <s v="VO05589560"/>
    <s v="JRNL00994177"/>
    <n v="2183"/>
    <d v="2020-11-11T00:00:00"/>
    <d v="2020-11-13T00:00:00"/>
    <n v="326.5"/>
    <d v="2020-12-12T00:00:00"/>
    <s v="wci_wa"/>
    <n v="0"/>
    <n v="0"/>
    <n v="0"/>
    <n v="0"/>
    <n v="0"/>
    <n v="1"/>
    <n v="50086"/>
    <n v="2183"/>
    <n v="0"/>
    <n v="19"/>
    <m/>
    <m/>
    <m/>
    <m/>
    <s v="VO05589560"/>
  </r>
  <r>
    <x v="2"/>
    <d v="2020-11-11T00:00:00"/>
    <n v="326.5"/>
    <n v="0"/>
    <s v="USD"/>
    <s v="JRNLWA00418432"/>
    <s v="P"/>
    <s v="From Voucher Posting."/>
    <s v="asnell"/>
    <s v="0/JE IC"/>
    <s v="VUS000011113"/>
    <s v="CLASSIC INDUSTRIAL SUPPLIES INC"/>
    <x v="31"/>
    <d v="2020-10-28T00:00:00"/>
    <s v="Disposable Masks"/>
    <n v="68004"/>
    <s v="PO-2183-20-04248"/>
    <m/>
    <m/>
    <s v="VO05589560"/>
    <s v="JRNL00994177"/>
    <n v="2183"/>
    <d v="2020-11-11T00:00:00"/>
    <d v="2020-11-13T00:00:00"/>
    <n v="326.5"/>
    <d v="2020-12-12T00:00:00"/>
    <s v="wci_wa"/>
    <n v="0"/>
    <n v="0"/>
    <n v="0"/>
    <n v="0"/>
    <n v="0"/>
    <n v="1"/>
    <n v="50086"/>
    <n v="2183"/>
    <n v="0"/>
    <n v="19"/>
    <m/>
    <m/>
    <m/>
    <m/>
    <s v="VO05589560"/>
  </r>
  <r>
    <x v="30"/>
    <d v="2020-11-30T00:00:00"/>
    <n v="-512"/>
    <n v="0"/>
    <s v="USD"/>
    <s v="JRNLWA00417837"/>
    <s v="P"/>
    <s v="2020-10 B1 Hrly In prog Accr"/>
    <s v="JacobMas"/>
    <s v="0/JE IC"/>
    <m/>
    <m/>
    <x v="83"/>
    <m/>
    <m/>
    <m/>
    <m/>
    <m/>
    <m/>
    <s v="JRNL00992779"/>
    <s v="JRNL00992784"/>
    <m/>
    <d v="2020-11-04T00:00:00"/>
    <d v="2020-11-05T00:00:00"/>
    <m/>
    <m/>
    <s v="wci_wa"/>
    <n v="0"/>
    <n v="0"/>
    <n v="0"/>
    <n v="0"/>
    <n v="5"/>
    <n v="1"/>
    <n v="70020"/>
    <n v="2183"/>
    <n v="0"/>
    <n v="19"/>
    <m/>
    <m/>
    <m/>
    <m/>
    <s v=""/>
  </r>
  <r>
    <x v="2"/>
    <d v="2020-11-30T00:00:00"/>
    <n v="-326.5"/>
    <n v="0"/>
    <s v="USD"/>
    <s v="JRNLWA00418225"/>
    <s v="P"/>
    <s v="2020-10 S LeMay PO Log Accrual"/>
    <s v="awatson"/>
    <s v="0/JE IC"/>
    <m/>
    <m/>
    <x v="84"/>
    <m/>
    <m/>
    <m/>
    <m/>
    <m/>
    <m/>
    <s v="JRNL00993326"/>
    <s v="JRNL00993359"/>
    <m/>
    <d v="2020-11-05T00:00:00"/>
    <d v="2020-11-06T00:00:00"/>
    <m/>
    <m/>
    <s v="wci_wa"/>
    <n v="0"/>
    <n v="0"/>
    <n v="0"/>
    <n v="0"/>
    <n v="5"/>
    <n v="1"/>
    <n v="50086"/>
    <n v="2183"/>
    <n v="0"/>
    <n v="19"/>
    <m/>
    <m/>
    <m/>
    <m/>
    <s v=""/>
  </r>
  <r>
    <x v="2"/>
    <d v="2020-11-30T00:00:00"/>
    <n v="-207.75"/>
    <n v="0"/>
    <s v="USD"/>
    <s v="JRNLWA00418225"/>
    <s v="P"/>
    <s v="2020-10 S LeMay PO Log Accrual"/>
    <s v="awatson"/>
    <s v="0/JE IC"/>
    <m/>
    <m/>
    <x v="85"/>
    <m/>
    <m/>
    <m/>
    <m/>
    <m/>
    <m/>
    <s v="JRNL00993326"/>
    <s v="JRNL00993359"/>
    <m/>
    <d v="2020-11-05T00:00:00"/>
    <d v="2020-11-06T00:00:00"/>
    <m/>
    <m/>
    <s v="wci_wa"/>
    <n v="0"/>
    <n v="0"/>
    <n v="0"/>
    <n v="0"/>
    <n v="5"/>
    <n v="1"/>
    <n v="50086"/>
    <n v="2183"/>
    <n v="0"/>
    <n v="19"/>
    <m/>
    <m/>
    <m/>
    <m/>
    <s v=""/>
  </r>
  <r>
    <x v="2"/>
    <d v="2020-11-30T00:00:00"/>
    <n v="207.75"/>
    <n v="0"/>
    <s v="USD"/>
    <s v="JRNLWA00418762"/>
    <s v="P"/>
    <s v="Pcard Activity - Nov"/>
    <s v="HelenaK"/>
    <s v="0/JE IC"/>
    <m/>
    <m/>
    <x v="86"/>
    <m/>
    <m/>
    <m/>
    <m/>
    <m/>
    <m/>
    <s v="JRNL00995174"/>
    <s v="JRNL00995174"/>
    <m/>
    <d v="2020-12-02T00:00:00"/>
    <d v="2020-12-02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30"/>
    <d v="2020-11-30T00:00:00"/>
    <n v="1152"/>
    <n v="0"/>
    <s v="USD"/>
    <s v="JRNLWA00419630"/>
    <s v="P"/>
    <s v="B1 11.4.20_11.10.20"/>
    <s v="JacobMas"/>
    <s v="0/JE IC"/>
    <m/>
    <m/>
    <x v="83"/>
    <m/>
    <m/>
    <m/>
    <m/>
    <m/>
    <m/>
    <s v="JRNL00996638"/>
    <s v="JRNL00996638"/>
    <m/>
    <d v="2020-12-04T00:00:00"/>
    <d v="2020-12-04T00:00:00"/>
    <m/>
    <m/>
    <s v="wci_wa"/>
    <n v="0"/>
    <n v="0"/>
    <n v="0"/>
    <n v="0"/>
    <n v="0"/>
    <n v="1"/>
    <n v="70020"/>
    <n v="2183"/>
    <n v="0"/>
    <n v="19"/>
    <m/>
    <m/>
    <m/>
    <m/>
    <s v=""/>
  </r>
  <r>
    <x v="1"/>
    <d v="2020-11-30T00:00:00"/>
    <n v="375"/>
    <n v="0"/>
    <s v="USD"/>
    <s v="JRNLWA00419630"/>
    <s v="P"/>
    <s v="B1 11.4.20_11.10.20"/>
    <s v="JacobMas"/>
    <s v="0/JE IC"/>
    <m/>
    <m/>
    <x v="87"/>
    <m/>
    <m/>
    <m/>
    <m/>
    <m/>
    <m/>
    <s v="JRNL00996638"/>
    <s v="JRNL00996638"/>
    <m/>
    <d v="2020-12-04T00:00:00"/>
    <d v="2020-12-04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1"/>
    <d v="2020-11-30T00:00:00"/>
    <n v="25"/>
    <n v="0"/>
    <s v="USD"/>
    <s v="JRNLWA00419630"/>
    <s v="P"/>
    <s v="B1 11.4.20_11.10.20"/>
    <s v="JacobMas"/>
    <s v="0/JE IC"/>
    <m/>
    <m/>
    <x v="87"/>
    <m/>
    <m/>
    <m/>
    <m/>
    <m/>
    <m/>
    <s v="JRNL00996638"/>
    <s v="JRNL00996638"/>
    <m/>
    <d v="2020-12-04T00:00:00"/>
    <d v="2020-12-04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29"/>
    <d v="2020-11-30T00:00:00"/>
    <n v="464.96"/>
    <n v="0"/>
    <s v="USD"/>
    <s v="JRNLWA00419633"/>
    <s v="P"/>
    <s v="2020-11 B1 Hrly In prog Accrl"/>
    <s v="JacobMas"/>
    <s v="0/JE IC"/>
    <m/>
    <m/>
    <x v="88"/>
    <m/>
    <m/>
    <m/>
    <m/>
    <m/>
    <m/>
    <s v="JRNL00996641"/>
    <s v="JRNL00996641"/>
    <m/>
    <d v="2020-12-04T00:00:00"/>
    <d v="2020-12-04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29"/>
    <d v="2020-11-30T00:00:00"/>
    <n v="528"/>
    <n v="0"/>
    <s v="USD"/>
    <s v="JRNLWA00419652"/>
    <s v="P"/>
    <s v="B1 11.18.20_11.24.20"/>
    <s v="JacobMas"/>
    <s v="0/JE IC"/>
    <m/>
    <m/>
    <x v="89"/>
    <m/>
    <m/>
    <m/>
    <m/>
    <m/>
    <m/>
    <s v="JRNL00996664"/>
    <s v="JRNL00996664"/>
    <m/>
    <d v="2020-12-04T00:00:00"/>
    <d v="2020-12-04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29"/>
    <d v="2020-11-30T00:00:00"/>
    <n v="1627.36"/>
    <n v="0"/>
    <s v="USD"/>
    <s v="JRNLWA00419652"/>
    <s v="P"/>
    <s v="B1 11.18.20_11.24.20"/>
    <s v="JacobMas"/>
    <s v="0/JE IC"/>
    <m/>
    <m/>
    <x v="89"/>
    <m/>
    <m/>
    <m/>
    <m/>
    <m/>
    <m/>
    <s v="JRNL00996664"/>
    <s v="JRNL00996664"/>
    <m/>
    <d v="2020-12-04T00:00:00"/>
    <d v="2020-12-04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29"/>
    <d v="2020-11-30T00:00:00"/>
    <n v="1130"/>
    <n v="0"/>
    <s v="USD"/>
    <s v="JRNLWA00419652"/>
    <s v="P"/>
    <s v="B1 11.18.20_11.24.20"/>
    <s v="JacobMas"/>
    <s v="0/JE IC"/>
    <m/>
    <m/>
    <x v="89"/>
    <m/>
    <m/>
    <m/>
    <m/>
    <m/>
    <m/>
    <s v="JRNL00996664"/>
    <s v="JRNL00996664"/>
    <m/>
    <d v="2020-12-04T00:00:00"/>
    <d v="2020-12-04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29"/>
    <d v="2020-11-30T00:00:00"/>
    <n v="412.8"/>
    <n v="0"/>
    <s v="USD"/>
    <s v="JRNLWA00419652"/>
    <s v="P"/>
    <s v="B1 11.18.20_11.24.20"/>
    <s v="JacobMas"/>
    <s v="0/JE IC"/>
    <m/>
    <m/>
    <x v="89"/>
    <m/>
    <m/>
    <m/>
    <m/>
    <m/>
    <m/>
    <s v="JRNL00996664"/>
    <s v="JRNL00996664"/>
    <m/>
    <d v="2020-12-04T00:00:00"/>
    <d v="2020-12-04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1"/>
    <d v="2020-11-30T00:00:00"/>
    <n v="400"/>
    <n v="0"/>
    <s v="USD"/>
    <s v="JRNLWA00419652"/>
    <s v="P"/>
    <s v="B1 11.18.20_11.24.20"/>
    <s v="JacobMas"/>
    <s v="0/JE IC"/>
    <m/>
    <m/>
    <x v="90"/>
    <m/>
    <m/>
    <m/>
    <m/>
    <m/>
    <m/>
    <s v="JRNL00996664"/>
    <s v="JRNL00996664"/>
    <m/>
    <d v="2020-12-04T00:00:00"/>
    <d v="2020-12-04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1"/>
    <d v="2020-11-30T00:00:00"/>
    <n v="25"/>
    <n v="0"/>
    <s v="USD"/>
    <s v="JRNLWA00419652"/>
    <s v="P"/>
    <s v="B1 11.18.20_11.24.20"/>
    <s v="JacobMas"/>
    <s v="0/JE IC"/>
    <m/>
    <m/>
    <x v="90"/>
    <m/>
    <m/>
    <m/>
    <m/>
    <m/>
    <m/>
    <s v="JRNL00996664"/>
    <s v="JRNL00996664"/>
    <m/>
    <d v="2020-12-04T00:00:00"/>
    <d v="2020-12-04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21"/>
    <d v="2020-11-30T00:00:00"/>
    <n v="81.2"/>
    <n v="0"/>
    <s v="USD"/>
    <s v="JRNLWA00419681"/>
    <s v="P"/>
    <s v="Rcls West Reg Thankyou EE tax"/>
    <s v="JacobMas"/>
    <s v="0/JE IC"/>
    <m/>
    <m/>
    <x v="91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23.2"/>
    <n v="0"/>
    <s v="USD"/>
    <s v="JRNLWA00419681"/>
    <s v="P"/>
    <s v="Rcls West Reg Thankyou EE tax"/>
    <s v="JacobMas"/>
    <s v="0/JE IC"/>
    <m/>
    <m/>
    <x v="91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34.799999999999997"/>
    <n v="0"/>
    <s v="USD"/>
    <s v="JRNLWA00419681"/>
    <s v="P"/>
    <s v="Rcls West Reg Thankyou EE tax"/>
    <s v="JacobMas"/>
    <s v="0/JE IC"/>
    <m/>
    <m/>
    <x v="91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290"/>
    <n v="0"/>
    <s v="USD"/>
    <s v="JRNLWA00419681"/>
    <s v="P"/>
    <s v="Rcls West Reg Thankyou EE tax"/>
    <s v="JacobMas"/>
    <s v="0/JE IC"/>
    <m/>
    <m/>
    <x v="91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87"/>
    <n v="0"/>
    <s v="USD"/>
    <s v="JRNLWA00419681"/>
    <s v="P"/>
    <s v="Rcls West Reg Thankyou EE tax"/>
    <s v="JacobMas"/>
    <s v="0/JE IC"/>
    <m/>
    <m/>
    <x v="91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11.6"/>
    <n v="0"/>
    <s v="USD"/>
    <s v="JRNLWA00419681"/>
    <s v="P"/>
    <s v="Rcls West Reg Thankyou EE tax"/>
    <s v="JacobMas"/>
    <s v="0/JE IC"/>
    <m/>
    <m/>
    <x v="91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203"/>
    <n v="0"/>
    <s v="USD"/>
    <s v="JRNLWA00419681"/>
    <s v="P"/>
    <s v="Rcls West Reg Thankyou EE tax"/>
    <s v="JacobMas"/>
    <s v="0/JE IC"/>
    <m/>
    <m/>
    <x v="91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34.799999999999997"/>
    <n v="0"/>
    <s v="USD"/>
    <s v="JRNLWA00419681"/>
    <s v="P"/>
    <s v="Rcls West Reg Thankyou EE tax"/>
    <s v="JacobMas"/>
    <s v="0/JE IC"/>
    <m/>
    <m/>
    <x v="91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23.2"/>
    <n v="0"/>
    <s v="USD"/>
    <s v="JRNLWA00419681"/>
    <s v="P"/>
    <s v="Rcls West Reg Thankyou EE tax"/>
    <s v="JacobMas"/>
    <s v="0/JE IC"/>
    <m/>
    <m/>
    <x v="91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347.2"/>
    <n v="0"/>
    <s v="USD"/>
    <s v="JRNLWA00419681"/>
    <s v="P"/>
    <s v="Rcls West Reg Thankyou EE tax"/>
    <s v="JacobMas"/>
    <s v="0/JE IC"/>
    <m/>
    <m/>
    <x v="92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99.2"/>
    <n v="0"/>
    <s v="USD"/>
    <s v="JRNLWA00419681"/>
    <s v="P"/>
    <s v="Rcls West Reg Thankyou EE tax"/>
    <s v="JacobMas"/>
    <s v="0/JE IC"/>
    <m/>
    <m/>
    <x v="92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148.80000000000001"/>
    <n v="0"/>
    <s v="USD"/>
    <s v="JRNLWA00419681"/>
    <s v="P"/>
    <s v="Rcls West Reg Thankyou EE tax"/>
    <s v="JacobMas"/>
    <s v="0/JE IC"/>
    <m/>
    <m/>
    <x v="92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1240"/>
    <n v="0"/>
    <s v="USD"/>
    <s v="JRNLWA00419681"/>
    <s v="P"/>
    <s v="Rcls West Reg Thankyou EE tax"/>
    <s v="JacobMas"/>
    <s v="0/JE IC"/>
    <m/>
    <m/>
    <x v="92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372"/>
    <n v="0"/>
    <s v="USD"/>
    <s v="JRNLWA00419681"/>
    <s v="P"/>
    <s v="Rcls West Reg Thankyou EE tax"/>
    <s v="JacobMas"/>
    <s v="0/JE IC"/>
    <m/>
    <m/>
    <x v="92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49.6"/>
    <n v="0"/>
    <s v="USD"/>
    <s v="JRNLWA00419681"/>
    <s v="P"/>
    <s v="Rcls West Reg Thankyou EE tax"/>
    <s v="JacobMas"/>
    <s v="0/JE IC"/>
    <m/>
    <m/>
    <x v="92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868"/>
    <n v="0"/>
    <s v="USD"/>
    <s v="JRNLWA00419681"/>
    <s v="P"/>
    <s v="Rcls West Reg Thankyou EE tax"/>
    <s v="JacobMas"/>
    <s v="0/JE IC"/>
    <m/>
    <m/>
    <x v="92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148.80000000000001"/>
    <n v="0"/>
    <s v="USD"/>
    <s v="JRNLWA00419681"/>
    <s v="P"/>
    <s v="Rcls West Reg Thankyou EE tax"/>
    <s v="JacobMas"/>
    <s v="0/JE IC"/>
    <m/>
    <m/>
    <x v="92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99.2"/>
    <n v="0"/>
    <s v="USD"/>
    <s v="JRNLWA00419681"/>
    <s v="P"/>
    <s v="Rcls West Reg Thankyou EE tax"/>
    <s v="JacobMas"/>
    <s v="0/JE IC"/>
    <m/>
    <m/>
    <x v="92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2"/>
    <d v="2020-11-30T00:00:00"/>
    <n v="620"/>
    <n v="0"/>
    <s v="USD"/>
    <s v="JRNLWA00419681"/>
    <s v="P"/>
    <s v="Rcls West Reg Thankyou EE tax"/>
    <s v="JacobMas"/>
    <s v="0/JE IC"/>
    <m/>
    <m/>
    <x v="92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2050"/>
    <n v="2183"/>
    <n v="0"/>
    <n v="19"/>
    <m/>
    <m/>
    <m/>
    <m/>
    <s v=""/>
  </r>
  <r>
    <x v="22"/>
    <d v="2020-11-30T00:00:00"/>
    <n v="145"/>
    <n v="0"/>
    <s v="USD"/>
    <s v="JRNLWA00419681"/>
    <s v="P"/>
    <s v="Rcls West Reg Thankyou EE tax"/>
    <s v="JacobMas"/>
    <s v="0/JE IC"/>
    <m/>
    <m/>
    <x v="91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2050"/>
    <n v="2183"/>
    <n v="0"/>
    <n v="19"/>
    <m/>
    <m/>
    <m/>
    <m/>
    <s v=""/>
  </r>
  <r>
    <x v="24"/>
    <d v="2020-11-30T00:00:00"/>
    <n v="185.6"/>
    <n v="0"/>
    <s v="USD"/>
    <s v="JRNLWA00419681"/>
    <s v="P"/>
    <s v="Rcls West Reg Thankyou EE tax"/>
    <s v="JacobMas"/>
    <s v="0/JE IC"/>
    <m/>
    <m/>
    <x v="91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70050"/>
    <n v="2183"/>
    <n v="0"/>
    <n v="19"/>
    <m/>
    <m/>
    <m/>
    <m/>
    <s v=""/>
  </r>
  <r>
    <x v="24"/>
    <d v="2020-11-30T00:00:00"/>
    <n v="11.6"/>
    <n v="0"/>
    <s v="USD"/>
    <s v="JRNLWA00419681"/>
    <s v="P"/>
    <s v="Rcls West Reg Thankyou EE tax"/>
    <s v="JacobMas"/>
    <s v="0/JE IC"/>
    <m/>
    <m/>
    <x v="91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70050"/>
    <n v="2183"/>
    <n v="0"/>
    <n v="19"/>
    <m/>
    <m/>
    <m/>
    <m/>
    <s v=""/>
  </r>
  <r>
    <x v="24"/>
    <d v="2020-11-30T00:00:00"/>
    <n v="793.6"/>
    <n v="0"/>
    <s v="USD"/>
    <s v="JRNLWA00419681"/>
    <s v="P"/>
    <s v="Rcls West Reg Thankyou EE tax"/>
    <s v="JacobMas"/>
    <s v="0/JE IC"/>
    <m/>
    <m/>
    <x v="92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70050"/>
    <n v="2183"/>
    <n v="0"/>
    <n v="19"/>
    <m/>
    <m/>
    <m/>
    <m/>
    <s v=""/>
  </r>
  <r>
    <x v="24"/>
    <d v="2020-11-30T00:00:00"/>
    <n v="49.6"/>
    <n v="0"/>
    <s v="USD"/>
    <s v="JRNLWA00419681"/>
    <s v="P"/>
    <s v="Rcls West Reg Thankyou EE tax"/>
    <s v="JacobMas"/>
    <s v="0/JE IC"/>
    <m/>
    <m/>
    <x v="92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70050"/>
    <n v="2183"/>
    <n v="0"/>
    <n v="19"/>
    <m/>
    <m/>
    <m/>
    <m/>
    <s v=""/>
  </r>
  <r>
    <x v="8"/>
    <d v="2020-11-30T00:00:00"/>
    <n v="5600"/>
    <n v="0"/>
    <s v="USD"/>
    <s v="JRNLWA00419682"/>
    <s v="P"/>
    <s v="Rcls West Reg Thankyou Bonus"/>
    <s v="JacobMas"/>
    <s v="0/JE IC"/>
    <m/>
    <m/>
    <x v="93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83"/>
    <n v="0"/>
    <n v="19"/>
    <m/>
    <m/>
    <m/>
    <m/>
    <s v=""/>
  </r>
  <r>
    <x v="9"/>
    <d v="2020-11-30T00:00:00"/>
    <n v="1600"/>
    <n v="0"/>
    <s v="USD"/>
    <s v="JRNLWA00419682"/>
    <s v="P"/>
    <s v="Rcls West Reg Thankyou Bonus"/>
    <s v="JacobMas"/>
    <s v="0/JE IC"/>
    <m/>
    <m/>
    <x v="93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83"/>
    <n v="100"/>
    <n v="19"/>
    <m/>
    <m/>
    <m/>
    <m/>
    <s v=""/>
  </r>
  <r>
    <x v="10"/>
    <d v="2020-11-30T00:00:00"/>
    <n v="2400"/>
    <n v="0"/>
    <s v="USD"/>
    <s v="JRNLWA00419682"/>
    <s v="P"/>
    <s v="Rcls West Reg Thankyou Bonus"/>
    <s v="JacobMas"/>
    <s v="0/JE IC"/>
    <m/>
    <m/>
    <x v="93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83"/>
    <n v="101"/>
    <n v="19"/>
    <m/>
    <m/>
    <m/>
    <m/>
    <s v=""/>
  </r>
  <r>
    <x v="11"/>
    <d v="2020-11-30T00:00:00"/>
    <n v="20000"/>
    <n v="0"/>
    <s v="USD"/>
    <s v="JRNLWA00419682"/>
    <s v="P"/>
    <s v="Rcls West Reg Thankyou Bonus"/>
    <s v="JacobMas"/>
    <s v="0/JE IC"/>
    <m/>
    <m/>
    <x v="93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83"/>
    <n v="200"/>
    <n v="19"/>
    <m/>
    <m/>
    <m/>
    <m/>
    <s v=""/>
  </r>
  <r>
    <x v="12"/>
    <d v="2020-11-30T00:00:00"/>
    <n v="6000"/>
    <n v="0"/>
    <s v="USD"/>
    <s v="JRNLWA00419682"/>
    <s v="P"/>
    <s v="Rcls West Reg Thankyou Bonus"/>
    <s v="JacobMas"/>
    <s v="0/JE IC"/>
    <m/>
    <m/>
    <x v="93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83"/>
    <n v="202"/>
    <n v="19"/>
    <m/>
    <m/>
    <m/>
    <m/>
    <s v=""/>
  </r>
  <r>
    <x v="13"/>
    <d v="2020-11-30T00:00:00"/>
    <n v="800"/>
    <n v="0"/>
    <s v="USD"/>
    <s v="JRNLWA00419682"/>
    <s v="P"/>
    <s v="Rcls West Reg Thankyou Bonus"/>
    <s v="JacobMas"/>
    <s v="0/JE IC"/>
    <m/>
    <m/>
    <x v="93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83"/>
    <n v="206"/>
    <n v="19"/>
    <m/>
    <m/>
    <m/>
    <m/>
    <s v=""/>
  </r>
  <r>
    <x v="14"/>
    <d v="2020-11-30T00:00:00"/>
    <n v="14000"/>
    <n v="0"/>
    <s v="USD"/>
    <s v="JRNLWA00419682"/>
    <s v="P"/>
    <s v="Rcls West Reg Thankyou Bonus"/>
    <s v="JacobMas"/>
    <s v="0/JE IC"/>
    <m/>
    <m/>
    <x v="93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83"/>
    <n v="210"/>
    <n v="19"/>
    <m/>
    <m/>
    <m/>
    <m/>
    <s v=""/>
  </r>
  <r>
    <x v="15"/>
    <d v="2020-11-30T00:00:00"/>
    <n v="2400"/>
    <n v="0"/>
    <s v="USD"/>
    <s v="JRNLWA00419682"/>
    <s v="P"/>
    <s v="Rcls West Reg Thankyou Bonus"/>
    <s v="JacobMas"/>
    <s v="0/JE IC"/>
    <m/>
    <m/>
    <x v="93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83"/>
    <n v="300"/>
    <n v="19"/>
    <m/>
    <m/>
    <m/>
    <m/>
    <s v=""/>
  </r>
  <r>
    <x v="16"/>
    <d v="2020-11-30T00:00:00"/>
    <n v="1600"/>
    <n v="0"/>
    <s v="USD"/>
    <s v="JRNLWA00419682"/>
    <s v="P"/>
    <s v="Rcls West Reg Thankyou Bonus"/>
    <s v="JacobMas"/>
    <s v="0/JE IC"/>
    <m/>
    <m/>
    <x v="93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83"/>
    <n v="320"/>
    <n v="19"/>
    <m/>
    <m/>
    <m/>
    <m/>
    <s v=""/>
  </r>
  <r>
    <x v="17"/>
    <d v="2020-11-30T00:00:00"/>
    <n v="10000"/>
    <n v="0"/>
    <s v="USD"/>
    <s v="JRNLWA00419682"/>
    <s v="P"/>
    <s v="Rcls West Reg Thankyou Bonus"/>
    <s v="JacobMas"/>
    <s v="0/JE IC"/>
    <m/>
    <m/>
    <x v="93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2036"/>
    <n v="2183"/>
    <n v="0"/>
    <n v="19"/>
    <m/>
    <m/>
    <m/>
    <m/>
    <s v=""/>
  </r>
  <r>
    <x v="19"/>
    <d v="2020-11-30T00:00:00"/>
    <n v="12800"/>
    <n v="0"/>
    <s v="USD"/>
    <s v="JRNLWA00419682"/>
    <s v="P"/>
    <s v="Rcls West Reg Thankyou Bonus"/>
    <s v="JacobMas"/>
    <s v="0/JE IC"/>
    <m/>
    <m/>
    <x v="93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70036"/>
    <n v="2183"/>
    <n v="0"/>
    <n v="19"/>
    <m/>
    <m/>
    <m/>
    <m/>
    <s v=""/>
  </r>
  <r>
    <x v="28"/>
    <d v="2020-11-30T00:00:00"/>
    <n v="800"/>
    <n v="0"/>
    <s v="USD"/>
    <s v="JRNLWA00419682"/>
    <s v="P"/>
    <s v="Rcls West Reg Thankyou Bonus"/>
    <s v="JacobMas"/>
    <s v="0/JE IC"/>
    <m/>
    <m/>
    <x v="93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70036"/>
    <n v="2183"/>
    <n v="700"/>
    <n v="19"/>
    <m/>
    <m/>
    <m/>
    <m/>
    <s v=""/>
  </r>
  <r>
    <x v="21"/>
    <d v="2020-11-30T00:00:00"/>
    <n v="2.34"/>
    <n v="0"/>
    <s v="USD"/>
    <s v="JRNLWA00419683"/>
    <s v="P"/>
    <s v="Rcls West Reg Thankyou ER tax"/>
    <s v="JacobMas"/>
    <s v="0/JE IC"/>
    <m/>
    <m/>
    <x v="94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32.299999999999997"/>
    <n v="0"/>
    <s v="USD"/>
    <s v="JRNLWA00419683"/>
    <s v="P"/>
    <s v="Rcls West Reg Thankyou ER tax"/>
    <s v="JacobMas"/>
    <s v="0/JE IC"/>
    <m/>
    <m/>
    <x v="95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20.48"/>
    <n v="0"/>
    <s v="USD"/>
    <s v="JRNLWA00419683"/>
    <s v="P"/>
    <s v="Rcls West Reg Thankyou ER tax"/>
    <s v="JacobMas"/>
    <s v="0/JE IC"/>
    <m/>
    <m/>
    <x v="94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7.84"/>
    <n v="0"/>
    <s v="USD"/>
    <s v="JRNLWA00419683"/>
    <s v="P"/>
    <s v="Rcls West Reg Thankyou ER tax"/>
    <s v="JacobMas"/>
    <s v="0/JE IC"/>
    <m/>
    <m/>
    <x v="95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2.4"/>
    <n v="0"/>
    <s v="USD"/>
    <s v="JRNLWA00419683"/>
    <s v="P"/>
    <s v="Rcls West Reg Thankyou ER tax"/>
    <s v="JacobMas"/>
    <s v="0/JE IC"/>
    <m/>
    <m/>
    <x v="96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2.4"/>
    <n v="0"/>
    <s v="USD"/>
    <s v="JRNLWA00419683"/>
    <s v="P"/>
    <s v="Rcls West Reg Thankyou ER tax"/>
    <s v="JacobMas"/>
    <s v="0/JE IC"/>
    <m/>
    <m/>
    <x v="96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0.39"/>
    <n v="0"/>
    <s v="USD"/>
    <s v="JRNLWA00419683"/>
    <s v="P"/>
    <s v="Rcls West Reg Thankyou ER tax"/>
    <s v="JacobMas"/>
    <s v="0/JE IC"/>
    <m/>
    <m/>
    <x v="95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11.76"/>
    <n v="0"/>
    <s v="USD"/>
    <s v="JRNLWA00419683"/>
    <s v="P"/>
    <s v="Rcls West Reg Thankyou ER tax"/>
    <s v="JacobMas"/>
    <s v="0/JE IC"/>
    <m/>
    <m/>
    <x v="95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8.19"/>
    <n v="0"/>
    <s v="USD"/>
    <s v="JRNLWA00419683"/>
    <s v="P"/>
    <s v="Rcls West Reg Thankyou ER tax"/>
    <s v="JacobMas"/>
    <s v="0/JE IC"/>
    <m/>
    <m/>
    <x v="94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21.56"/>
    <n v="0"/>
    <s v="USD"/>
    <s v="JRNLWA00419683"/>
    <s v="P"/>
    <s v="Rcls West Reg Thankyou ER tax"/>
    <s v="JacobMas"/>
    <s v="0/JE IC"/>
    <m/>
    <m/>
    <x v="95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8.7799999999999994"/>
    <n v="0"/>
    <s v="USD"/>
    <s v="JRNLWA00419683"/>
    <s v="P"/>
    <s v="Rcls West Reg Thankyou ER tax"/>
    <s v="JacobMas"/>
    <s v="0/JE IC"/>
    <m/>
    <m/>
    <x v="94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29.25"/>
    <n v="0"/>
    <s v="USD"/>
    <s v="JRNLWA00419683"/>
    <s v="P"/>
    <s v="Rcls West Reg Thankyou ER tax"/>
    <s v="JacobMas"/>
    <s v="0/JE IC"/>
    <m/>
    <m/>
    <x v="94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3.51"/>
    <n v="0"/>
    <s v="USD"/>
    <s v="JRNLWA00419683"/>
    <s v="P"/>
    <s v="Rcls West Reg Thankyou ER tax"/>
    <s v="JacobMas"/>
    <s v="0/JE IC"/>
    <m/>
    <m/>
    <x v="94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3.51"/>
    <n v="0"/>
    <s v="USD"/>
    <s v="JRNLWA00419683"/>
    <s v="P"/>
    <s v="Rcls West Reg Thankyou ER tax"/>
    <s v="JacobMas"/>
    <s v="0/JE IC"/>
    <m/>
    <m/>
    <x v="94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2.34"/>
    <n v="0"/>
    <s v="USD"/>
    <s v="JRNLWA00419683"/>
    <s v="P"/>
    <s v="Rcls West Reg Thankyou ER tax"/>
    <s v="JacobMas"/>
    <s v="0/JE IC"/>
    <m/>
    <m/>
    <x v="94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1.17"/>
    <n v="0"/>
    <s v="USD"/>
    <s v="JRNLWA00419683"/>
    <s v="P"/>
    <s v="Rcls West Reg Thankyou ER tax"/>
    <s v="JacobMas"/>
    <s v="0/JE IC"/>
    <m/>
    <m/>
    <x v="94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2"/>
    <d v="2020-11-30T00:00:00"/>
    <n v="4.8"/>
    <n v="0"/>
    <s v="USD"/>
    <s v="JRNLWA00419683"/>
    <s v="P"/>
    <s v="Rcls West Reg Thankyou ER tax"/>
    <s v="JacobMas"/>
    <s v="0/JE IC"/>
    <m/>
    <m/>
    <x v="96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2050"/>
    <n v="2183"/>
    <n v="0"/>
    <n v="19"/>
    <m/>
    <m/>
    <m/>
    <m/>
    <s v=""/>
  </r>
  <r>
    <x v="22"/>
    <d v="2020-11-30T00:00:00"/>
    <n v="25.48"/>
    <n v="0"/>
    <s v="USD"/>
    <s v="JRNLWA00419683"/>
    <s v="P"/>
    <s v="Rcls West Reg Thankyou ER tax"/>
    <s v="JacobMas"/>
    <s v="0/JE IC"/>
    <m/>
    <m/>
    <x v="95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2050"/>
    <n v="2183"/>
    <n v="0"/>
    <n v="19"/>
    <m/>
    <m/>
    <m/>
    <m/>
    <s v=""/>
  </r>
  <r>
    <x v="22"/>
    <d v="2020-11-30T00:00:00"/>
    <n v="14.64"/>
    <n v="0"/>
    <s v="USD"/>
    <s v="JRNLWA00419683"/>
    <s v="P"/>
    <s v="Rcls West Reg Thankyou ER tax"/>
    <s v="JacobMas"/>
    <s v="0/JE IC"/>
    <m/>
    <m/>
    <x v="94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2050"/>
    <n v="2183"/>
    <n v="0"/>
    <n v="19"/>
    <m/>
    <m/>
    <m/>
    <m/>
    <s v=""/>
  </r>
  <r>
    <x v="24"/>
    <d v="2020-11-30T00:00:00"/>
    <n v="2.4"/>
    <n v="0"/>
    <s v="USD"/>
    <s v="JRNLWA00419683"/>
    <s v="P"/>
    <s v="Rcls West Reg Thankyou ER tax"/>
    <s v="JacobMas"/>
    <s v="0/JE IC"/>
    <m/>
    <m/>
    <x v="96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70050"/>
    <n v="2183"/>
    <n v="0"/>
    <n v="19"/>
    <m/>
    <m/>
    <m/>
    <m/>
    <s v=""/>
  </r>
  <r>
    <x v="24"/>
    <d v="2020-11-30T00:00:00"/>
    <n v="62.72"/>
    <n v="0"/>
    <s v="USD"/>
    <s v="JRNLWA00419683"/>
    <s v="P"/>
    <s v="Rcls West Reg Thankyou ER tax"/>
    <s v="JacobMas"/>
    <s v="0/JE IC"/>
    <m/>
    <m/>
    <x v="95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70050"/>
    <n v="2183"/>
    <n v="0"/>
    <n v="19"/>
    <m/>
    <m/>
    <m/>
    <m/>
    <s v=""/>
  </r>
  <r>
    <x v="24"/>
    <d v="2020-11-30T00:00:00"/>
    <n v="18.73"/>
    <n v="0"/>
    <s v="USD"/>
    <s v="JRNLWA00419683"/>
    <s v="P"/>
    <s v="Rcls West Reg Thankyou ER tax"/>
    <s v="JacobMas"/>
    <s v="0/JE IC"/>
    <m/>
    <m/>
    <x v="94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70050"/>
    <n v="2183"/>
    <n v="0"/>
    <n v="19"/>
    <m/>
    <m/>
    <m/>
    <m/>
    <s v=""/>
  </r>
  <r>
    <x v="24"/>
    <d v="2020-11-30T00:00:00"/>
    <n v="3.92"/>
    <n v="0"/>
    <s v="USD"/>
    <s v="JRNLWA00419683"/>
    <s v="P"/>
    <s v="Rcls West Reg Thankyou ER tax"/>
    <s v="JacobMas"/>
    <s v="0/JE IC"/>
    <m/>
    <m/>
    <x v="95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70050"/>
    <n v="2183"/>
    <n v="0"/>
    <n v="19"/>
    <m/>
    <m/>
    <m/>
    <m/>
    <s v=""/>
  </r>
  <r>
    <x v="24"/>
    <d v="2020-11-30T00:00:00"/>
    <n v="1.17"/>
    <n v="0"/>
    <s v="USD"/>
    <s v="JRNLWA00419683"/>
    <s v="P"/>
    <s v="Rcls West Reg Thankyou ER tax"/>
    <s v="JacobMas"/>
    <s v="0/JE IC"/>
    <m/>
    <m/>
    <x v="94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70050"/>
    <n v="2183"/>
    <n v="0"/>
    <n v="19"/>
    <m/>
    <m/>
    <m/>
    <m/>
    <s v=""/>
  </r>
  <r>
    <x v="29"/>
    <d v="2020-12-31T00:00:00"/>
    <n v="-464.96"/>
    <n v="0"/>
    <s v="USD"/>
    <s v="JRNLWA00419665"/>
    <s v="P"/>
    <s v="2020-11 B1 Hrly In prog Accrl"/>
    <s v="JacobMas"/>
    <s v="0/JE IC"/>
    <m/>
    <m/>
    <x v="88"/>
    <m/>
    <m/>
    <m/>
    <m/>
    <m/>
    <m/>
    <s v="JRNL00996641"/>
    <s v="JRNL00996660"/>
    <m/>
    <d v="2020-12-04T00:00:00"/>
    <d v="2020-12-04T00:00:00"/>
    <m/>
    <m/>
    <s v="wci_wa"/>
    <n v="0"/>
    <n v="0"/>
    <n v="0"/>
    <n v="0"/>
    <n v="5"/>
    <n v="1"/>
    <n v="50020"/>
    <n v="2183"/>
    <n v="0"/>
    <n v="19"/>
    <m/>
    <m/>
    <m/>
    <m/>
    <s v=""/>
  </r>
  <r>
    <x v="2"/>
    <d v="2020-12-31T00:00:00"/>
    <n v="1527.22"/>
    <n v="0"/>
    <s v="USD"/>
    <s v="JRNLWA00420506"/>
    <s v="P"/>
    <s v="Pcard Activity - Dec"/>
    <s v="HeatherH"/>
    <s v="0/JE IC"/>
    <m/>
    <m/>
    <x v="97"/>
    <m/>
    <m/>
    <m/>
    <m/>
    <m/>
    <m/>
    <s v="JRNL00998861"/>
    <s v="JRNL00998861"/>
    <m/>
    <d v="2021-01-05T00:00:00"/>
    <d v="2021-01-05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12-31T00:00:00"/>
    <n v="600"/>
    <n v="0"/>
    <s v="USD"/>
    <s v="JRNLWA00420506"/>
    <s v="P"/>
    <s v="Pcard Activity - Dec"/>
    <s v="HeatherH"/>
    <s v="0/JE IC"/>
    <m/>
    <m/>
    <x v="98"/>
    <m/>
    <m/>
    <m/>
    <m/>
    <m/>
    <m/>
    <s v="JRNL00998861"/>
    <s v="JRNL00998861"/>
    <m/>
    <d v="2021-01-05T00:00:00"/>
    <d v="2021-01-05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12-31T00:00:00"/>
    <n v="56.4"/>
    <n v="0"/>
    <s v="USD"/>
    <s v="JRNLWA00420506"/>
    <s v="P"/>
    <s v="Pcard Activity - Dec"/>
    <s v="HeatherH"/>
    <s v="0/JE IC"/>
    <m/>
    <m/>
    <x v="98"/>
    <m/>
    <m/>
    <m/>
    <m/>
    <m/>
    <m/>
    <s v="JRNL00998861"/>
    <s v="JRNL00998861"/>
    <m/>
    <d v="2021-01-05T00:00:00"/>
    <d v="2021-01-05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12-31T00:00:00"/>
    <n v="131.24"/>
    <n v="0"/>
    <s v="USD"/>
    <s v="JRNLWA00420506"/>
    <s v="P"/>
    <s v="Pcard Activity - Dec"/>
    <s v="HeatherH"/>
    <s v="0/JE IC"/>
    <m/>
    <m/>
    <x v="99"/>
    <m/>
    <m/>
    <m/>
    <m/>
    <m/>
    <m/>
    <s v="JRNL00998861"/>
    <s v="JRNL00998861"/>
    <m/>
    <d v="2021-01-05T00:00:00"/>
    <d v="2021-01-05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12-31T00:00:00"/>
    <n v="1527.22"/>
    <n v="0"/>
    <s v="USD"/>
    <s v="JRNLWA00420506"/>
    <s v="P"/>
    <s v="Pcard Activity - Dec"/>
    <s v="HeatherH"/>
    <s v="0/JE IC"/>
    <m/>
    <m/>
    <x v="97"/>
    <m/>
    <m/>
    <m/>
    <m/>
    <m/>
    <m/>
    <s v="JRNL00998861"/>
    <s v="JRNL00998861"/>
    <m/>
    <d v="2021-01-05T00:00:00"/>
    <d v="2021-01-05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9"/>
    <d v="2020-12-31T00:00:00"/>
    <n v="464.96"/>
    <n v="0"/>
    <s v="USD"/>
    <s v="JRNLWA00420948"/>
    <s v="P"/>
    <s v="B1 12.02.20_12.08.20"/>
    <s v="LaurenTi"/>
    <s v="0/JE IC"/>
    <m/>
    <m/>
    <x v="88"/>
    <m/>
    <m/>
    <m/>
    <m/>
    <m/>
    <m/>
    <s v="JRNL00999565"/>
    <s v="JRNL00999565"/>
    <m/>
    <d v="2021-01-06T00:00:00"/>
    <d v="2021-01-06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29"/>
    <d v="2020-12-31T00:00:00"/>
    <n v="904"/>
    <n v="0"/>
    <s v="USD"/>
    <s v="JRNLWA00420948"/>
    <s v="P"/>
    <s v="B1 12.02.20_12.08.20"/>
    <s v="LaurenTi"/>
    <s v="0/JE IC"/>
    <m/>
    <m/>
    <x v="88"/>
    <m/>
    <m/>
    <m/>
    <m/>
    <m/>
    <m/>
    <s v="JRNL00999565"/>
    <s v="JRNL00999565"/>
    <m/>
    <d v="2021-01-06T00:00:00"/>
    <d v="2021-01-06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33"/>
    <d v="2020-12-31T00:00:00"/>
    <n v="1072"/>
    <n v="0"/>
    <s v="USD"/>
    <s v="JRNLWA00420948"/>
    <s v="P"/>
    <s v="B1 12.02.20_12.08.20"/>
    <s v="LaurenTi"/>
    <s v="0/JE IC"/>
    <m/>
    <m/>
    <x v="88"/>
    <m/>
    <m/>
    <m/>
    <m/>
    <m/>
    <m/>
    <s v="JRNL00999565"/>
    <s v="JRNL00999565"/>
    <m/>
    <d v="2021-01-06T00:00:00"/>
    <d v="2021-01-06T00:00:00"/>
    <m/>
    <m/>
    <s v="wci_wa"/>
    <n v="0"/>
    <n v="0"/>
    <n v="0"/>
    <n v="0"/>
    <n v="0"/>
    <n v="1"/>
    <n v="52020"/>
    <n v="2183"/>
    <n v="0"/>
    <n v="19"/>
    <m/>
    <m/>
    <m/>
    <m/>
    <s v=""/>
  </r>
  <r>
    <x v="1"/>
    <d v="2020-12-31T00:00:00"/>
    <n v="400"/>
    <n v="0"/>
    <s v="USD"/>
    <s v="JRNLWA00420948"/>
    <s v="P"/>
    <s v="B1 12.02.20_12.08.20"/>
    <s v="LaurenTi"/>
    <s v="0/JE IC"/>
    <m/>
    <m/>
    <x v="100"/>
    <m/>
    <m/>
    <m/>
    <m/>
    <m/>
    <m/>
    <s v="JRNL00999565"/>
    <s v="JRNL00999565"/>
    <m/>
    <d v="2021-01-06T00:00:00"/>
    <d v="2021-01-06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1"/>
    <d v="2020-12-31T00:00:00"/>
    <n v="25"/>
    <n v="0"/>
    <s v="USD"/>
    <s v="JRNLWA00420948"/>
    <s v="P"/>
    <s v="B1 12.02.20_12.08.20"/>
    <s v="LaurenTi"/>
    <s v="0/JE IC"/>
    <m/>
    <m/>
    <x v="100"/>
    <m/>
    <m/>
    <m/>
    <m/>
    <m/>
    <m/>
    <s v="JRNL00999565"/>
    <s v="JRNL00999565"/>
    <m/>
    <d v="2021-01-06T00:00:00"/>
    <d v="2021-01-06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29"/>
    <d v="2020-12-31T00:00:00"/>
    <n v="448.96"/>
    <n v="0"/>
    <s v="USD"/>
    <s v="JRNLWA00420958"/>
    <s v="P"/>
    <s v="B1 12.09.20_12.22.20"/>
    <s v="LaurenTi"/>
    <s v="0/JE IC"/>
    <m/>
    <m/>
    <x v="101"/>
    <m/>
    <m/>
    <m/>
    <m/>
    <m/>
    <m/>
    <s v="JRNL00999591"/>
    <s v="JRNL00999591"/>
    <m/>
    <d v="2021-01-06T00:00:00"/>
    <d v="2021-01-06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29"/>
    <d v="2020-12-31T00:00:00"/>
    <n v="1200"/>
    <n v="0"/>
    <s v="USD"/>
    <s v="JRNLWA00420958"/>
    <s v="P"/>
    <s v="B1 12.09.20_12.22.20"/>
    <s v="LaurenTi"/>
    <s v="0/JE IC"/>
    <m/>
    <m/>
    <x v="101"/>
    <m/>
    <m/>
    <m/>
    <m/>
    <m/>
    <m/>
    <s v="JRNL00999591"/>
    <s v="JRNL00999591"/>
    <m/>
    <d v="2021-01-06T00:00:00"/>
    <d v="2021-01-06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29"/>
    <d v="2020-12-31T00:00:00"/>
    <n v="1122.4000000000001"/>
    <n v="0"/>
    <s v="USD"/>
    <s v="JRNLWA00420958"/>
    <s v="P"/>
    <s v="B1 12.09.20_12.22.20"/>
    <s v="LaurenTi"/>
    <s v="0/JE IC"/>
    <m/>
    <m/>
    <x v="101"/>
    <m/>
    <m/>
    <m/>
    <m/>
    <m/>
    <m/>
    <s v="JRNL00999591"/>
    <s v="JRNL00999591"/>
    <m/>
    <d v="2021-01-06T00:00:00"/>
    <d v="2021-01-06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1"/>
    <d v="2020-12-31T00:00:00"/>
    <n v="400"/>
    <n v="0"/>
    <s v="USD"/>
    <s v="JRNLWA00420958"/>
    <s v="P"/>
    <s v="B1 12.09.20_12.22.20"/>
    <s v="LaurenTi"/>
    <s v="0/JE IC"/>
    <m/>
    <m/>
    <x v="102"/>
    <m/>
    <m/>
    <m/>
    <m/>
    <m/>
    <m/>
    <s v="JRNL00999591"/>
    <s v="JRNL00999591"/>
    <m/>
    <d v="2021-01-06T00:00:00"/>
    <d v="2021-01-06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1"/>
    <d v="2020-12-31T00:00:00"/>
    <n v="25"/>
    <n v="0"/>
    <s v="USD"/>
    <s v="JRNLWA00420958"/>
    <s v="P"/>
    <s v="B1 12.09.20_12.22.20"/>
    <s v="LaurenTi"/>
    <s v="0/JE IC"/>
    <m/>
    <m/>
    <x v="102"/>
    <m/>
    <m/>
    <m/>
    <m/>
    <m/>
    <m/>
    <s v="JRNL00999591"/>
    <s v="JRNL00999591"/>
    <m/>
    <d v="2021-01-06T00:00:00"/>
    <d v="2021-01-06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29"/>
    <d v="2020-12-31T00:00:00"/>
    <n v="1867.66"/>
    <n v="0"/>
    <s v="USD"/>
    <s v="JRNLWA00421006"/>
    <s v="P"/>
    <s v="2020-12 B1 Hrly In prog Accrl"/>
    <s v="JacobMas"/>
    <s v="0/JE IC"/>
    <m/>
    <m/>
    <x v="103"/>
    <m/>
    <m/>
    <m/>
    <m/>
    <m/>
    <m/>
    <s v="JRNL00999723"/>
    <s v="JRNL00999723"/>
    <m/>
    <d v="2021-01-06T00:00:00"/>
    <d v="2021-01-07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33"/>
    <d v="2020-12-31T00:00:00"/>
    <n v="731.25"/>
    <n v="0"/>
    <s v="USD"/>
    <s v="JRNLWA00421006"/>
    <s v="P"/>
    <s v="2020-12 B1 Hrly In prog Accrl"/>
    <s v="JacobMas"/>
    <s v="0/JE IC"/>
    <m/>
    <m/>
    <x v="103"/>
    <m/>
    <m/>
    <m/>
    <m/>
    <m/>
    <m/>
    <s v="JRNL00999723"/>
    <s v="JRNL00999723"/>
    <m/>
    <d v="2021-01-06T00:00:00"/>
    <d v="2021-01-07T00:00:00"/>
    <m/>
    <m/>
    <s v="wci_wa"/>
    <n v="0"/>
    <n v="0"/>
    <n v="0"/>
    <n v="0"/>
    <n v="0"/>
    <n v="1"/>
    <n v="52020"/>
    <n v="2183"/>
    <n v="0"/>
    <n v="19"/>
    <m/>
    <m/>
    <m/>
    <m/>
    <s v=""/>
  </r>
  <r>
    <x v="29"/>
    <d v="2021-01-31T00:00:00"/>
    <n v="-1867.66"/>
    <n v="0"/>
    <s v="USD"/>
    <s v="JRNLWA00421022"/>
    <s v="P"/>
    <s v="2020-12 B1 Hrly In prog Accrl"/>
    <s v="LaurenTi"/>
    <s v="0/JE IC"/>
    <m/>
    <m/>
    <x v="103"/>
    <m/>
    <m/>
    <m/>
    <m/>
    <m/>
    <m/>
    <s v="JRNL00999723"/>
    <s v="JRNL00999730"/>
    <m/>
    <d v="2021-01-06T00:00:00"/>
    <d v="2021-01-07T00:00:00"/>
    <m/>
    <m/>
    <s v="wci_wa"/>
    <n v="0"/>
    <n v="0"/>
    <n v="0"/>
    <n v="0"/>
    <n v="5"/>
    <n v="1"/>
    <n v="50020"/>
    <n v="2183"/>
    <n v="0"/>
    <n v="19"/>
    <m/>
    <m/>
    <m/>
    <m/>
    <s v=""/>
  </r>
  <r>
    <x v="33"/>
    <d v="2021-01-31T00:00:00"/>
    <n v="-731.25"/>
    <n v="0"/>
    <s v="USD"/>
    <s v="JRNLWA00421022"/>
    <s v="P"/>
    <s v="2020-12 B1 Hrly In prog Accrl"/>
    <s v="LaurenTi"/>
    <s v="0/JE IC"/>
    <m/>
    <m/>
    <x v="103"/>
    <m/>
    <m/>
    <m/>
    <m/>
    <m/>
    <m/>
    <s v="JRNL00999723"/>
    <s v="JRNL00999730"/>
    <m/>
    <d v="2021-01-06T00:00:00"/>
    <d v="2021-01-07T00:00:00"/>
    <m/>
    <m/>
    <s v="wci_wa"/>
    <n v="0"/>
    <n v="0"/>
    <n v="0"/>
    <n v="0"/>
    <n v="5"/>
    <n v="1"/>
    <n v="52020"/>
    <n v="2183"/>
    <n v="0"/>
    <n v="19"/>
    <m/>
    <m/>
    <m/>
    <m/>
    <s v=""/>
  </r>
  <r>
    <x v="3"/>
    <d v="2021-01-31T00:00:00"/>
    <n v="86.96"/>
    <n v="0"/>
    <s v="USD"/>
    <s v="JRNLWA00422273"/>
    <s v="P"/>
    <s v="Pcard Activity - Jan"/>
    <s v="ahuynh"/>
    <s v="0/JE IC"/>
    <m/>
    <m/>
    <x v="104"/>
    <m/>
    <m/>
    <m/>
    <m/>
    <m/>
    <m/>
    <s v="JRNL01002530"/>
    <s v="JRNL01002530"/>
    <m/>
    <d v="2021-02-02T00:00:00"/>
    <d v="2021-02-02T00:00:00"/>
    <m/>
    <m/>
    <s v="wci_wa"/>
    <n v="0"/>
    <n v="0"/>
    <n v="0"/>
    <n v="0"/>
    <n v="0"/>
    <n v="1"/>
    <n v="52086"/>
    <n v="2183"/>
    <n v="0"/>
    <n v="19"/>
    <m/>
    <m/>
    <m/>
    <m/>
    <s v=""/>
  </r>
  <r>
    <x v="3"/>
    <d v="2021-01-31T00:00:00"/>
    <n v="8.8699999999999992"/>
    <n v="0"/>
    <s v="USD"/>
    <s v="JRNLWA00422273"/>
    <s v="P"/>
    <s v="Pcard Activity - Jan"/>
    <s v="ahuynh"/>
    <s v="0/JE IC"/>
    <m/>
    <m/>
    <x v="105"/>
    <m/>
    <m/>
    <m/>
    <m/>
    <m/>
    <m/>
    <s v="JRNL01002530"/>
    <s v="JRNL01002530"/>
    <m/>
    <d v="2021-02-02T00:00:00"/>
    <d v="2021-02-02T00:00:00"/>
    <m/>
    <m/>
    <s v="wci_wa"/>
    <n v="0"/>
    <n v="0"/>
    <n v="0"/>
    <n v="0"/>
    <n v="0"/>
    <n v="1"/>
    <n v="52086"/>
    <n v="2183"/>
    <n v="0"/>
    <n v="19"/>
    <m/>
    <m/>
    <m/>
    <m/>
    <s v=""/>
  </r>
  <r>
    <x v="29"/>
    <d v="2021-01-31T00:00:00"/>
    <n v="1867.66"/>
    <n v="0"/>
    <s v="USD"/>
    <s v="JRNLWA00422771"/>
    <s v="P"/>
    <s v="B1 1.1.21-1.12.21"/>
    <s v="JacobMas"/>
    <s v="0/JE IC"/>
    <m/>
    <m/>
    <x v="106"/>
    <m/>
    <m/>
    <m/>
    <m/>
    <m/>
    <m/>
    <s v="JRNL01003378"/>
    <s v="JRNL01003378"/>
    <m/>
    <d v="2021-02-03T00:00:00"/>
    <d v="2021-02-03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33"/>
    <d v="2021-01-31T00:00:00"/>
    <n v="731.25"/>
    <n v="0"/>
    <s v="USD"/>
    <s v="JRNLWA00422771"/>
    <s v="P"/>
    <s v="B1 1.1.21-1.12.21"/>
    <s v="JacobMas"/>
    <s v="0/JE IC"/>
    <m/>
    <m/>
    <x v="106"/>
    <m/>
    <m/>
    <m/>
    <m/>
    <m/>
    <m/>
    <s v="JRNL01003378"/>
    <s v="JRNL01003378"/>
    <m/>
    <d v="2021-02-03T00:00:00"/>
    <d v="2021-02-03T00:00:00"/>
    <m/>
    <m/>
    <s v="wci_wa"/>
    <n v="0"/>
    <n v="0"/>
    <n v="0"/>
    <n v="0"/>
    <n v="0"/>
    <n v="1"/>
    <n v="52020"/>
    <n v="2183"/>
    <n v="0"/>
    <n v="19"/>
    <m/>
    <m/>
    <m/>
    <m/>
    <s v=""/>
  </r>
  <r>
    <x v="1"/>
    <d v="2021-01-31T00:00:00"/>
    <n v="400"/>
    <n v="0"/>
    <s v="USD"/>
    <s v="JRNLWA00422771"/>
    <s v="P"/>
    <s v="B1 1.1.21-1.12.21"/>
    <s v="JacobMas"/>
    <s v="0/JE IC"/>
    <m/>
    <m/>
    <x v="107"/>
    <m/>
    <m/>
    <m/>
    <m/>
    <m/>
    <m/>
    <s v="JRNL01003378"/>
    <s v="JRNL01003378"/>
    <m/>
    <d v="2021-02-03T00:00:00"/>
    <d v="2021-02-03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1"/>
    <d v="2021-01-31T00:00:00"/>
    <n v="25"/>
    <n v="0"/>
    <s v="USD"/>
    <s v="JRNLWA00422771"/>
    <s v="P"/>
    <s v="B1 1.1.21-1.12.21"/>
    <s v="JacobMas"/>
    <s v="0/JE IC"/>
    <m/>
    <m/>
    <x v="107"/>
    <m/>
    <m/>
    <m/>
    <m/>
    <m/>
    <m/>
    <s v="JRNL01003378"/>
    <s v="JRNL01003378"/>
    <m/>
    <d v="2021-02-03T00:00:00"/>
    <d v="2021-02-03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29"/>
    <d v="2021-01-31T00:00:00"/>
    <n v="2509.2800000000002"/>
    <n v="0"/>
    <s v="USD"/>
    <s v="JRNLWA00422785"/>
    <s v="P"/>
    <s v="B1 1.13.21_1.19.21"/>
    <s v="JacobMas"/>
    <s v="0/JE IC"/>
    <m/>
    <m/>
    <x v="108"/>
    <m/>
    <m/>
    <m/>
    <m/>
    <m/>
    <m/>
    <s v="JRNL01003468"/>
    <s v="JRNL01003468"/>
    <m/>
    <d v="2021-02-04T00:00:00"/>
    <d v="2021-02-04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29"/>
    <d v="2021-01-31T00:00:00"/>
    <n v="208"/>
    <n v="0"/>
    <s v="USD"/>
    <s v="JRNLWA00422785"/>
    <s v="P"/>
    <s v="B1 1.13.21_1.19.21"/>
    <s v="JacobMas"/>
    <s v="0/JE IC"/>
    <m/>
    <m/>
    <x v="108"/>
    <m/>
    <m/>
    <m/>
    <m/>
    <m/>
    <m/>
    <s v="JRNL01003468"/>
    <s v="JRNL01003468"/>
    <m/>
    <d v="2021-02-04T00:00:00"/>
    <d v="2021-02-04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33"/>
    <d v="2021-01-31T00:00:00"/>
    <n v="1000"/>
    <n v="0"/>
    <s v="USD"/>
    <s v="JRNLWA00422785"/>
    <s v="P"/>
    <s v="B1 1.13.21_1.19.21"/>
    <s v="JacobMas"/>
    <s v="0/JE IC"/>
    <m/>
    <m/>
    <x v="108"/>
    <m/>
    <m/>
    <m/>
    <m/>
    <m/>
    <m/>
    <s v="JRNL01003468"/>
    <s v="JRNL01003468"/>
    <m/>
    <d v="2021-02-04T00:00:00"/>
    <d v="2021-02-04T00:00:00"/>
    <m/>
    <m/>
    <s v="wci_wa"/>
    <n v="0"/>
    <n v="0"/>
    <n v="0"/>
    <n v="0"/>
    <n v="0"/>
    <n v="1"/>
    <n v="52020"/>
    <n v="2183"/>
    <n v="0"/>
    <n v="19"/>
    <m/>
    <m/>
    <m/>
    <m/>
    <s v=""/>
  </r>
  <r>
    <x v="30"/>
    <d v="2021-01-31T00:00:00"/>
    <n v="512"/>
    <n v="0"/>
    <s v="USD"/>
    <s v="JRNLWA00422785"/>
    <s v="P"/>
    <s v="B1 1.13.21_1.19.21"/>
    <s v="JacobMas"/>
    <s v="0/JE IC"/>
    <m/>
    <m/>
    <x v="108"/>
    <m/>
    <m/>
    <m/>
    <m/>
    <m/>
    <m/>
    <s v="JRNL01003468"/>
    <s v="JRNL01003468"/>
    <m/>
    <d v="2021-02-04T00:00:00"/>
    <d v="2021-02-04T00:00:00"/>
    <m/>
    <m/>
    <s v="wci_wa"/>
    <n v="0"/>
    <n v="0"/>
    <n v="0"/>
    <n v="0"/>
    <n v="0"/>
    <n v="1"/>
    <n v="70020"/>
    <n v="2183"/>
    <n v="0"/>
    <n v="19"/>
    <m/>
    <m/>
    <m/>
    <m/>
    <s v=""/>
  </r>
  <r>
    <x v="1"/>
    <d v="2021-01-31T00:00:00"/>
    <n v="400"/>
    <n v="0"/>
    <s v="USD"/>
    <s v="JRNLWA00422785"/>
    <s v="P"/>
    <s v="B1 1.13.21_1.19.21"/>
    <s v="JacobMas"/>
    <s v="0/JE IC"/>
    <m/>
    <m/>
    <x v="109"/>
    <m/>
    <m/>
    <m/>
    <m/>
    <m/>
    <m/>
    <s v="JRNL01003468"/>
    <s v="JRNL01003468"/>
    <m/>
    <d v="2021-02-04T00:00:00"/>
    <d v="2021-02-04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1"/>
    <d v="2021-01-31T00:00:00"/>
    <n v="25"/>
    <n v="0"/>
    <s v="USD"/>
    <s v="JRNLWA00422785"/>
    <s v="P"/>
    <s v="B1 1.13.21_1.19.21"/>
    <s v="JacobMas"/>
    <s v="0/JE IC"/>
    <m/>
    <m/>
    <x v="109"/>
    <m/>
    <m/>
    <m/>
    <m/>
    <m/>
    <m/>
    <s v="JRNL01003468"/>
    <s v="JRNL01003468"/>
    <m/>
    <d v="2021-02-04T00:00:00"/>
    <d v="2021-02-04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29"/>
    <d v="2021-01-31T00:00:00"/>
    <n v="2501.2800000000002"/>
    <n v="0"/>
    <s v="USD"/>
    <s v="JRNLWA00422807"/>
    <s v="P"/>
    <s v="B1 1.27.21_2.2.21"/>
    <s v="JacobMas"/>
    <s v="0/JE IC"/>
    <m/>
    <m/>
    <x v="110"/>
    <m/>
    <m/>
    <m/>
    <m/>
    <m/>
    <m/>
    <s v="JRNL01003621"/>
    <s v="JRNL01003621"/>
    <m/>
    <d v="2021-02-04T00:00:00"/>
    <d v="2021-02-04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29"/>
    <d v="2021-01-31T00:00:00"/>
    <n v="416"/>
    <n v="0"/>
    <s v="USD"/>
    <s v="JRNLWA00422807"/>
    <s v="P"/>
    <s v="B1 1.27.21_2.2.21"/>
    <s v="JacobMas"/>
    <s v="0/JE IC"/>
    <m/>
    <m/>
    <x v="110"/>
    <m/>
    <m/>
    <m/>
    <m/>
    <m/>
    <m/>
    <s v="JRNL01003621"/>
    <s v="JRNL01003621"/>
    <m/>
    <d v="2021-02-04T00:00:00"/>
    <d v="2021-02-04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30"/>
    <d v="2021-01-31T00:00:00"/>
    <n v="384"/>
    <n v="0"/>
    <s v="USD"/>
    <s v="JRNLWA00422807"/>
    <s v="P"/>
    <s v="B1 1.27.21_2.2.21"/>
    <s v="JacobMas"/>
    <s v="0/JE IC"/>
    <m/>
    <m/>
    <x v="110"/>
    <m/>
    <m/>
    <m/>
    <m/>
    <m/>
    <m/>
    <s v="JRNL01003621"/>
    <s v="JRNL01003621"/>
    <m/>
    <d v="2021-02-04T00:00:00"/>
    <d v="2021-02-04T00:00:00"/>
    <m/>
    <m/>
    <s v="wci_wa"/>
    <n v="0"/>
    <n v="0"/>
    <n v="0"/>
    <n v="0"/>
    <n v="0"/>
    <n v="1"/>
    <n v="70020"/>
    <n v="2183"/>
    <n v="0"/>
    <n v="19"/>
    <m/>
    <m/>
    <m/>
    <m/>
    <s v=""/>
  </r>
  <r>
    <x v="1"/>
    <d v="2021-01-31T00:00:00"/>
    <n v="500"/>
    <n v="0"/>
    <s v="USD"/>
    <s v="JRNLWA00422807"/>
    <s v="P"/>
    <s v="B1 1.27.21_2.2.21"/>
    <s v="JacobMas"/>
    <s v="0/JE IC"/>
    <m/>
    <m/>
    <x v="111"/>
    <m/>
    <m/>
    <m/>
    <m/>
    <m/>
    <m/>
    <s v="JRNL01003621"/>
    <s v="JRNL01003621"/>
    <m/>
    <d v="2021-02-04T00:00:00"/>
    <d v="2021-02-04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1"/>
    <d v="2021-01-31T00:00:00"/>
    <n v="25"/>
    <n v="0"/>
    <s v="USD"/>
    <s v="JRNLWA00422807"/>
    <s v="P"/>
    <s v="B1 1.27.21_2.2.21"/>
    <s v="JacobMas"/>
    <s v="0/JE IC"/>
    <m/>
    <m/>
    <x v="111"/>
    <m/>
    <m/>
    <m/>
    <m/>
    <m/>
    <m/>
    <s v="JRNL01003621"/>
    <s v="JRNL01003621"/>
    <m/>
    <d v="2021-02-04T00:00:00"/>
    <d v="2021-02-04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7"/>
    <d v="2021-02-10T00:00:00"/>
    <n v="228.97"/>
    <n v="0"/>
    <s v="USD"/>
    <s v="JRNLWA00423483"/>
    <s v="P"/>
    <s v="From Voucher Posting."/>
    <s v="asnell"/>
    <s v="0/JE IC"/>
    <s v="VUS000001787"/>
    <s v="UNIFIRST CORPORATION"/>
    <x v="112"/>
    <d v="2021-02-03T00:00:00"/>
    <s v="Lysol Wipes"/>
    <s v="330 1714583"/>
    <s v="PO-2183-21-00511"/>
    <m/>
    <m/>
    <s v="VO05687110"/>
    <s v="JRNL01004974"/>
    <n v="2183"/>
    <d v="2021-02-10T00:00:00"/>
    <d v="2021-02-10T00:00:00"/>
    <n v="228.97"/>
    <d v="2021-03-05T00:00:00"/>
    <s v="wci_wa"/>
    <n v="0"/>
    <n v="0"/>
    <n v="0"/>
    <n v="0"/>
    <n v="0"/>
    <n v="1"/>
    <n v="70210"/>
    <n v="2183"/>
    <n v="0"/>
    <n v="19"/>
    <m/>
    <m/>
    <m/>
    <m/>
    <s v="VO05687110"/>
  </r>
  <r>
    <x v="29"/>
    <d v="2021-02-28T00:00:00"/>
    <n v="1516.16"/>
    <n v="0"/>
    <s v="USD"/>
    <s v="JRNLWA00424368"/>
    <s v="P"/>
    <s v="B1 2.10.21_2.16.21"/>
    <s v="JacobMas"/>
    <s v="0/JE IC"/>
    <m/>
    <m/>
    <x v="113"/>
    <m/>
    <m/>
    <m/>
    <m/>
    <m/>
    <m/>
    <s v="JRNL01006947"/>
    <s v="JRNL01006947"/>
    <m/>
    <d v="2021-03-04T00:00:00"/>
    <d v="2021-03-04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33"/>
    <d v="2021-02-28T00:00:00"/>
    <n v="528"/>
    <n v="0"/>
    <s v="USD"/>
    <s v="JRNLWA00424368"/>
    <s v="P"/>
    <s v="B1 2.10.21_2.16.21"/>
    <s v="JacobMas"/>
    <s v="0/JE IC"/>
    <m/>
    <m/>
    <x v="113"/>
    <m/>
    <m/>
    <m/>
    <m/>
    <m/>
    <m/>
    <s v="JRNL01006947"/>
    <s v="JRNL01006947"/>
    <m/>
    <d v="2021-03-04T00:00:00"/>
    <d v="2021-03-04T00:00:00"/>
    <m/>
    <m/>
    <s v="wci_wa"/>
    <n v="0"/>
    <n v="0"/>
    <n v="0"/>
    <n v="0"/>
    <n v="0"/>
    <n v="1"/>
    <n v="52020"/>
    <n v="2183"/>
    <n v="0"/>
    <n v="19"/>
    <m/>
    <m/>
    <m/>
    <m/>
    <s v=""/>
  </r>
  <r>
    <x v="1"/>
    <d v="2021-02-28T00:00:00"/>
    <n v="450"/>
    <n v="0"/>
    <s v="USD"/>
    <s v="JRNLWA00424368"/>
    <s v="P"/>
    <s v="B1 2.10.21_2.16.21"/>
    <s v="JacobMas"/>
    <s v="0/JE IC"/>
    <m/>
    <m/>
    <x v="114"/>
    <m/>
    <m/>
    <m/>
    <m/>
    <m/>
    <m/>
    <s v="JRNL01006947"/>
    <s v="JRNL01006947"/>
    <m/>
    <d v="2021-03-04T00:00:00"/>
    <d v="2021-03-04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1"/>
    <d v="2021-02-28T00:00:00"/>
    <n v="25"/>
    <n v="0"/>
    <s v="USD"/>
    <s v="JRNLWA00424368"/>
    <s v="P"/>
    <s v="B1 2.10.21_2.16.21"/>
    <s v="JacobMas"/>
    <s v="0/JE IC"/>
    <m/>
    <m/>
    <x v="114"/>
    <m/>
    <m/>
    <m/>
    <m/>
    <m/>
    <m/>
    <s v="JRNL01006947"/>
    <s v="JRNL01006947"/>
    <m/>
    <d v="2021-03-04T00:00:00"/>
    <d v="2021-03-04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29"/>
    <d v="2021-02-28T00:00:00"/>
    <n v="1232"/>
    <n v="0"/>
    <s v="USD"/>
    <s v="JRNLWA00424397"/>
    <s v="P"/>
    <s v="B1 2.24.21_3.2.21"/>
    <s v="JacobMas"/>
    <s v="0/JE IC"/>
    <m/>
    <m/>
    <x v="115"/>
    <m/>
    <m/>
    <m/>
    <m/>
    <m/>
    <m/>
    <s v="JRNL01007006"/>
    <s v="JRNL01007006"/>
    <m/>
    <d v="2021-03-04T00:00:00"/>
    <d v="2021-03-04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29"/>
    <d v="2021-02-28T00:00:00"/>
    <n v="1122.4000000000001"/>
    <n v="0"/>
    <s v="USD"/>
    <s v="JRNLWA00424397"/>
    <s v="P"/>
    <s v="B1 2.24.21_3.2.21"/>
    <s v="JacobMas"/>
    <s v="0/JE IC"/>
    <m/>
    <m/>
    <x v="115"/>
    <m/>
    <m/>
    <m/>
    <m/>
    <m/>
    <m/>
    <s v="JRNL01007006"/>
    <s v="JRNL01007006"/>
    <m/>
    <d v="2021-03-04T00:00:00"/>
    <d v="2021-03-04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1"/>
    <d v="2021-02-28T00:00:00"/>
    <n v="450"/>
    <n v="0"/>
    <s v="USD"/>
    <s v="JRNLWA00424397"/>
    <s v="P"/>
    <s v="B1 2.24.21_3.2.21"/>
    <s v="JacobMas"/>
    <s v="0/JE IC"/>
    <m/>
    <m/>
    <x v="116"/>
    <m/>
    <m/>
    <m/>
    <m/>
    <m/>
    <m/>
    <s v="JRNL01007006"/>
    <s v="JRNL01007006"/>
    <m/>
    <d v="2021-03-04T00:00:00"/>
    <d v="2021-03-04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1"/>
    <d v="2021-02-28T00:00:00"/>
    <n v="25"/>
    <n v="0"/>
    <s v="USD"/>
    <s v="JRNLWA00424397"/>
    <s v="P"/>
    <s v="B1 2.24.21_3.2.21"/>
    <s v="JacobMas"/>
    <s v="0/JE IC"/>
    <m/>
    <m/>
    <x v="116"/>
    <m/>
    <m/>
    <m/>
    <m/>
    <m/>
    <m/>
    <s v="JRNL01007006"/>
    <s v="JRNL01007006"/>
    <m/>
    <d v="2021-03-04T00:00:00"/>
    <d v="2021-03-04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2"/>
    <d v="2021-02-28T00:00:00"/>
    <n v="109.95"/>
    <n v="0"/>
    <s v="USD"/>
    <s v="JRNLWA00424505"/>
    <s v="P"/>
    <s v="OPEX13 - Pcard Accrual"/>
    <s v="HelenaK"/>
    <s v="0/JE IC"/>
    <m/>
    <m/>
    <x v="2"/>
    <m/>
    <m/>
    <m/>
    <m/>
    <m/>
    <m/>
    <s v="JRNL01007188"/>
    <s v="JRNL01007188"/>
    <m/>
    <d v="2021-03-04T00:00:00"/>
    <d v="2021-03-04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1-02-28T00:00:00"/>
    <n v="280.89999999999998"/>
    <n v="0"/>
    <s v="USD"/>
    <s v="JRNLWA00424816"/>
    <s v="P"/>
    <s v="2021-02 S LeMay PO Log Accrual"/>
    <s v="ahuynh"/>
    <s v="0/JE IC"/>
    <m/>
    <m/>
    <x v="117"/>
    <m/>
    <m/>
    <m/>
    <m/>
    <m/>
    <m/>
    <s v="JRNL01007784"/>
    <s v="JRNL01007784"/>
    <m/>
    <d v="2021-03-05T00:00:00"/>
    <d v="2021-03-05T00:00:00"/>
    <m/>
    <m/>
    <s v="wci_wa"/>
    <n v="0"/>
    <n v="0"/>
    <n v="0"/>
    <n v="0"/>
    <n v="0"/>
    <n v="1"/>
    <n v="50086"/>
    <n v="2183"/>
    <n v="0"/>
    <n v="19"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508:C771" firstHeaderRow="1" firstDataRow="1" firstDataCol="1"/>
  <pivotFields count="42">
    <pivotField axis="axisRow" showAll="0">
      <items count="35">
        <item x="29"/>
        <item x="8"/>
        <item x="9"/>
        <item x="10"/>
        <item x="11"/>
        <item x="12"/>
        <item x="13"/>
        <item x="14"/>
        <item x="15"/>
        <item x="16"/>
        <item x="21"/>
        <item x="27"/>
        <item x="2"/>
        <item x="33"/>
        <item x="17"/>
        <item x="22"/>
        <item x="3"/>
        <item x="4"/>
        <item x="5"/>
        <item x="25"/>
        <item x="18"/>
        <item x="23"/>
        <item x="20"/>
        <item x="30"/>
        <item x="19"/>
        <item x="28"/>
        <item x="24"/>
        <item x="0"/>
        <item x="32"/>
        <item x="1"/>
        <item x="6"/>
        <item x="7"/>
        <item x="31"/>
        <item x="26"/>
        <item t="default"/>
      </items>
    </pivotField>
    <pivotField numFmtId="14" showAll="0"/>
    <pivotField dataField="1" numFmtId="40" showAll="0"/>
    <pivotField numFmtId="40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19">
        <item x="17"/>
        <item x="37"/>
        <item x="38"/>
        <item x="49"/>
        <item x="99"/>
        <item x="25"/>
        <item x="44"/>
        <item x="55"/>
        <item x="11"/>
        <item x="93"/>
        <item x="14"/>
        <item x="0"/>
        <item x="1"/>
        <item x="29"/>
        <item x="30"/>
        <item x="33"/>
        <item x="32"/>
        <item x="43"/>
        <item x="45"/>
        <item x="46"/>
        <item x="50"/>
        <item x="51"/>
        <item x="52"/>
        <item x="53"/>
        <item x="67"/>
        <item x="68"/>
        <item x="70"/>
        <item x="71"/>
        <item x="72"/>
        <item x="73"/>
        <item x="74"/>
        <item x="77"/>
        <item x="78"/>
        <item x="79"/>
        <item x="80"/>
        <item x="81"/>
        <item x="82"/>
        <item x="83"/>
        <item x="87"/>
        <item x="89"/>
        <item x="90"/>
        <item x="88"/>
        <item x="100"/>
        <item x="101"/>
        <item x="102"/>
        <item x="106"/>
        <item x="107"/>
        <item x="108"/>
        <item x="109"/>
        <item x="110"/>
        <item x="111"/>
        <item x="113"/>
        <item x="114"/>
        <item x="115"/>
        <item x="116"/>
        <item x="103"/>
        <item x="96"/>
        <item x="91"/>
        <item x="92"/>
        <item x="95"/>
        <item x="94"/>
        <item x="105"/>
        <item x="104"/>
        <item x="34"/>
        <item x="13"/>
        <item x="28"/>
        <item x="58"/>
        <item x="31"/>
        <item x="5"/>
        <item x="56"/>
        <item x="4"/>
        <item x="8"/>
        <item x="6"/>
        <item x="35"/>
        <item x="9"/>
        <item x="57"/>
        <item x="97"/>
        <item x="12"/>
        <item x="36"/>
        <item x="18"/>
        <item x="22"/>
        <item x="23"/>
        <item x="24"/>
        <item x="21"/>
        <item x="42"/>
        <item x="47"/>
        <item x="61"/>
        <item x="85"/>
        <item x="39"/>
        <item x="26"/>
        <item x="27"/>
        <item x="65"/>
        <item x="69"/>
        <item x="66"/>
        <item x="63"/>
        <item x="98"/>
        <item x="3"/>
        <item x="7"/>
        <item x="86"/>
        <item x="2"/>
        <item x="15"/>
        <item x="64"/>
        <item x="54"/>
        <item x="112"/>
        <item x="10"/>
        <item x="16"/>
        <item x="60"/>
        <item x="19"/>
        <item x="20"/>
        <item x="40"/>
        <item x="41"/>
        <item x="117"/>
        <item x="48"/>
        <item x="62"/>
        <item x="59"/>
        <item x="75"/>
        <item x="76"/>
        <item x="8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0"/>
    <field x="12"/>
  </rowFields>
  <rowItems count="263">
    <i>
      <x/>
    </i>
    <i r="1">
      <x v="14"/>
    </i>
    <i r="1">
      <x v="16"/>
    </i>
    <i r="1">
      <x v="21"/>
    </i>
    <i r="1">
      <x v="23"/>
    </i>
    <i r="1">
      <x v="27"/>
    </i>
    <i r="1">
      <x v="29"/>
    </i>
    <i r="1">
      <x v="33"/>
    </i>
    <i r="1">
      <x v="35"/>
    </i>
    <i r="1">
      <x v="39"/>
    </i>
    <i r="1">
      <x v="41"/>
    </i>
    <i r="1">
      <x v="43"/>
    </i>
    <i r="1">
      <x v="45"/>
    </i>
    <i r="1">
      <x v="47"/>
    </i>
    <i r="1">
      <x v="49"/>
    </i>
    <i r="1">
      <x v="51"/>
    </i>
    <i r="1">
      <x v="53"/>
    </i>
    <i r="1">
      <x v="55"/>
    </i>
    <i>
      <x v="1"/>
    </i>
    <i r="1">
      <x/>
    </i>
    <i r="1">
      <x v="1"/>
    </i>
    <i r="1">
      <x v="9"/>
    </i>
    <i r="1">
      <x v="10"/>
    </i>
    <i r="1">
      <x v="13"/>
    </i>
    <i r="1">
      <x v="15"/>
    </i>
    <i r="1">
      <x v="17"/>
    </i>
    <i r="1">
      <x v="18"/>
    </i>
    <i>
      <x v="2"/>
    </i>
    <i r="1">
      <x v="9"/>
    </i>
    <i r="1">
      <x v="10"/>
    </i>
    <i r="1">
      <x v="13"/>
    </i>
    <i r="1">
      <x v="15"/>
    </i>
    <i r="1">
      <x v="17"/>
    </i>
    <i r="1">
      <x v="18"/>
    </i>
    <i>
      <x v="3"/>
    </i>
    <i r="1">
      <x v="9"/>
    </i>
    <i r="1">
      <x v="10"/>
    </i>
    <i r="1">
      <x v="13"/>
    </i>
    <i r="1">
      <x v="15"/>
    </i>
    <i r="1">
      <x v="17"/>
    </i>
    <i r="1">
      <x v="18"/>
    </i>
    <i>
      <x v="4"/>
    </i>
    <i r="1">
      <x v="9"/>
    </i>
    <i r="1">
      <x v="10"/>
    </i>
    <i r="1">
      <x v="13"/>
    </i>
    <i r="1">
      <x v="15"/>
    </i>
    <i r="1">
      <x v="17"/>
    </i>
    <i r="1">
      <x v="18"/>
    </i>
    <i>
      <x v="5"/>
    </i>
    <i r="1">
      <x v="9"/>
    </i>
    <i r="1">
      <x v="10"/>
    </i>
    <i r="1">
      <x v="13"/>
    </i>
    <i r="1">
      <x v="15"/>
    </i>
    <i r="1">
      <x v="17"/>
    </i>
    <i r="1">
      <x v="18"/>
    </i>
    <i>
      <x v="6"/>
    </i>
    <i r="1">
      <x v="9"/>
    </i>
    <i r="1">
      <x v="10"/>
    </i>
    <i r="1">
      <x v="13"/>
    </i>
    <i r="1">
      <x v="15"/>
    </i>
    <i r="1">
      <x v="17"/>
    </i>
    <i r="1">
      <x v="18"/>
    </i>
    <i>
      <x v="7"/>
    </i>
    <i r="1">
      <x v="9"/>
    </i>
    <i r="1">
      <x v="10"/>
    </i>
    <i r="1">
      <x v="13"/>
    </i>
    <i r="1">
      <x v="15"/>
    </i>
    <i r="1">
      <x v="17"/>
    </i>
    <i r="1">
      <x v="18"/>
    </i>
    <i>
      <x v="8"/>
    </i>
    <i r="1">
      <x v="9"/>
    </i>
    <i r="1">
      <x v="10"/>
    </i>
    <i r="1">
      <x v="13"/>
    </i>
    <i r="1">
      <x v="15"/>
    </i>
    <i r="1">
      <x v="17"/>
    </i>
    <i r="1">
      <x v="18"/>
    </i>
    <i>
      <x v="9"/>
    </i>
    <i r="1">
      <x v="9"/>
    </i>
    <i r="1">
      <x v="10"/>
    </i>
    <i r="1">
      <x v="13"/>
    </i>
    <i r="1">
      <x v="15"/>
    </i>
    <i r="1">
      <x v="17"/>
    </i>
    <i r="1">
      <x v="18"/>
    </i>
    <i>
      <x v="10"/>
    </i>
    <i r="1">
      <x/>
    </i>
    <i r="1">
      <x v="1"/>
    </i>
    <i r="1">
      <x v="56"/>
    </i>
    <i r="1">
      <x v="57"/>
    </i>
    <i r="1">
      <x v="58"/>
    </i>
    <i r="1">
      <x v="59"/>
    </i>
    <i r="1">
      <x v="60"/>
    </i>
    <i>
      <x v="11"/>
    </i>
    <i r="1">
      <x v="14"/>
    </i>
    <i>
      <x v="12"/>
    </i>
    <i r="1">
      <x v="2"/>
    </i>
    <i r="1">
      <x v="4"/>
    </i>
    <i r="1">
      <x v="5"/>
    </i>
    <i r="1">
      <x v="6"/>
    </i>
    <i r="1">
      <x v="67"/>
    </i>
    <i r="1">
      <x v="75"/>
    </i>
    <i r="1">
      <x v="76"/>
    </i>
    <i r="1">
      <x v="79"/>
    </i>
    <i r="1">
      <x v="85"/>
    </i>
    <i r="1">
      <x v="86"/>
    </i>
    <i r="1">
      <x v="87"/>
    </i>
    <i r="1">
      <x v="91"/>
    </i>
    <i r="1">
      <x v="92"/>
    </i>
    <i r="1">
      <x v="94"/>
    </i>
    <i r="1">
      <x v="95"/>
    </i>
    <i r="1">
      <x v="96"/>
    </i>
    <i r="1">
      <x v="98"/>
    </i>
    <i r="1">
      <x v="99"/>
    </i>
    <i r="1">
      <x v="101"/>
    </i>
    <i r="1">
      <x v="106"/>
    </i>
    <i r="1">
      <x v="111"/>
    </i>
    <i r="1">
      <x v="112"/>
    </i>
    <i r="1">
      <x v="114"/>
    </i>
    <i r="1">
      <x v="115"/>
    </i>
    <i r="1">
      <x v="117"/>
    </i>
    <i>
      <x v="13"/>
    </i>
    <i r="1">
      <x v="41"/>
    </i>
    <i r="1">
      <x v="45"/>
    </i>
    <i r="1">
      <x v="47"/>
    </i>
    <i r="1">
      <x v="51"/>
    </i>
    <i r="1">
      <x v="55"/>
    </i>
    <i>
      <x v="14"/>
    </i>
    <i r="1">
      <x/>
    </i>
    <i r="1">
      <x v="1"/>
    </i>
    <i r="1">
      <x v="9"/>
    </i>
    <i r="1">
      <x v="10"/>
    </i>
    <i r="1">
      <x v="13"/>
    </i>
    <i r="1">
      <x v="15"/>
    </i>
    <i r="1">
      <x v="17"/>
    </i>
    <i r="1">
      <x v="18"/>
    </i>
    <i>
      <x v="15"/>
    </i>
    <i r="1">
      <x/>
    </i>
    <i r="1">
      <x v="1"/>
    </i>
    <i r="1">
      <x v="56"/>
    </i>
    <i r="1">
      <x v="57"/>
    </i>
    <i r="1">
      <x v="58"/>
    </i>
    <i r="1">
      <x v="59"/>
    </i>
    <i r="1">
      <x v="60"/>
    </i>
    <i>
      <x v="16"/>
    </i>
    <i r="1">
      <x v="61"/>
    </i>
    <i r="1">
      <x v="62"/>
    </i>
    <i r="1">
      <x v="63"/>
    </i>
    <i r="1">
      <x v="67"/>
    </i>
    <i r="1">
      <x v="70"/>
    </i>
    <i r="1">
      <x v="102"/>
    </i>
    <i r="1">
      <x v="113"/>
    </i>
    <i r="1">
      <x v="116"/>
    </i>
    <i>
      <x v="17"/>
    </i>
    <i r="1">
      <x v="68"/>
    </i>
    <i r="1">
      <x v="69"/>
    </i>
    <i r="1">
      <x v="72"/>
    </i>
    <i r="1">
      <x v="73"/>
    </i>
    <i r="1">
      <x v="90"/>
    </i>
    <i r="1">
      <x v="97"/>
    </i>
    <i>
      <x v="18"/>
    </i>
    <i r="1">
      <x v="66"/>
    </i>
    <i r="1">
      <x v="71"/>
    </i>
    <i r="1">
      <x v="74"/>
    </i>
    <i r="1">
      <x v="89"/>
    </i>
    <i r="1">
      <x v="100"/>
    </i>
    <i>
      <x v="19"/>
    </i>
    <i r="1">
      <x v="65"/>
    </i>
    <i r="1">
      <x v="69"/>
    </i>
    <i r="1">
      <x v="88"/>
    </i>
    <i r="1">
      <x v="89"/>
    </i>
    <i r="1">
      <x v="107"/>
    </i>
    <i r="1">
      <x v="108"/>
    </i>
    <i r="1">
      <x v="109"/>
    </i>
    <i r="1">
      <x v="110"/>
    </i>
    <i>
      <x v="20"/>
    </i>
    <i r="1">
      <x/>
    </i>
    <i r="1">
      <x v="1"/>
    </i>
    <i r="1">
      <x v="10"/>
    </i>
    <i r="1">
      <x v="13"/>
    </i>
    <i r="1">
      <x v="15"/>
    </i>
    <i r="1">
      <x v="17"/>
    </i>
    <i r="1">
      <x v="18"/>
    </i>
    <i>
      <x v="21"/>
    </i>
    <i r="1">
      <x/>
    </i>
    <i r="1">
      <x v="1"/>
    </i>
    <i>
      <x v="22"/>
    </i>
    <i r="1">
      <x v="2"/>
    </i>
    <i r="1">
      <x v="83"/>
    </i>
    <i r="1">
      <x v="105"/>
    </i>
    <i>
      <x v="23"/>
    </i>
    <i r="1">
      <x v="11"/>
    </i>
    <i r="1">
      <x v="21"/>
    </i>
    <i r="1">
      <x v="37"/>
    </i>
    <i r="1">
      <x v="47"/>
    </i>
    <i r="1">
      <x v="49"/>
    </i>
    <i>
      <x v="24"/>
    </i>
    <i r="1">
      <x/>
    </i>
    <i r="1">
      <x v="1"/>
    </i>
    <i r="1">
      <x v="9"/>
    </i>
    <i r="1">
      <x v="10"/>
    </i>
    <i r="1">
      <x v="13"/>
    </i>
    <i r="1">
      <x v="15"/>
    </i>
    <i r="1">
      <x v="17"/>
    </i>
    <i r="1">
      <x v="18"/>
    </i>
    <i>
      <x v="25"/>
    </i>
    <i r="1">
      <x v="9"/>
    </i>
    <i r="1">
      <x v="13"/>
    </i>
    <i r="1">
      <x v="15"/>
    </i>
    <i r="1">
      <x v="17"/>
    </i>
    <i r="1">
      <x v="18"/>
    </i>
    <i>
      <x v="26"/>
    </i>
    <i r="1">
      <x/>
    </i>
    <i r="1">
      <x v="1"/>
    </i>
    <i r="1">
      <x v="56"/>
    </i>
    <i r="1">
      <x v="57"/>
    </i>
    <i r="1">
      <x v="58"/>
    </i>
    <i r="1">
      <x v="59"/>
    </i>
    <i r="1">
      <x v="60"/>
    </i>
    <i>
      <x v="27"/>
    </i>
    <i r="1">
      <x v="11"/>
    </i>
    <i>
      <x v="28"/>
    </i>
    <i r="1">
      <x v="31"/>
    </i>
    <i r="1">
      <x v="32"/>
    </i>
    <i>
      <x v="29"/>
    </i>
    <i r="1">
      <x v="3"/>
    </i>
    <i r="1">
      <x v="12"/>
    </i>
    <i r="1">
      <x v="19"/>
    </i>
    <i r="1">
      <x v="20"/>
    </i>
    <i r="1">
      <x v="22"/>
    </i>
    <i r="1">
      <x v="24"/>
    </i>
    <i r="1">
      <x v="25"/>
    </i>
    <i r="1">
      <x v="26"/>
    </i>
    <i r="1">
      <x v="28"/>
    </i>
    <i r="1">
      <x v="30"/>
    </i>
    <i r="1">
      <x v="34"/>
    </i>
    <i r="1">
      <x v="36"/>
    </i>
    <i r="1">
      <x v="38"/>
    </i>
    <i r="1">
      <x v="40"/>
    </i>
    <i r="1">
      <x v="42"/>
    </i>
    <i r="1">
      <x v="44"/>
    </i>
    <i r="1">
      <x v="46"/>
    </i>
    <i r="1">
      <x v="48"/>
    </i>
    <i r="1">
      <x v="50"/>
    </i>
    <i r="1">
      <x v="52"/>
    </i>
    <i r="1">
      <x v="54"/>
    </i>
    <i>
      <x v="30"/>
    </i>
    <i r="1">
      <x v="104"/>
    </i>
    <i>
      <x v="31"/>
    </i>
    <i r="1">
      <x v="8"/>
    </i>
    <i r="1">
      <x v="64"/>
    </i>
    <i r="1">
      <x v="75"/>
    </i>
    <i r="1">
      <x v="77"/>
    </i>
    <i r="1">
      <x v="84"/>
    </i>
    <i r="1">
      <x v="93"/>
    </i>
    <i r="1">
      <x v="99"/>
    </i>
    <i r="1">
      <x v="103"/>
    </i>
    <i>
      <x v="32"/>
    </i>
    <i r="1">
      <x v="7"/>
    </i>
    <i>
      <x v="33"/>
    </i>
    <i r="1">
      <x v="78"/>
    </i>
    <i r="1">
      <x v="80"/>
    </i>
    <i r="1">
      <x v="81"/>
    </i>
    <i r="1">
      <x v="82"/>
    </i>
    <i t="grand">
      <x/>
    </i>
  </rowItems>
  <colItems count="1">
    <i/>
  </colItems>
  <dataFields count="1">
    <dataField name="Sum of Amount USD" fld="2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K19"/>
  <sheetViews>
    <sheetView showGridLines="0" workbookViewId="0"/>
  </sheetViews>
  <sheetFormatPr defaultRowHeight="12.75"/>
  <cols>
    <col min="1" max="2" width="3.42578125" customWidth="1"/>
  </cols>
  <sheetData>
    <row r="2" spans="2:11" ht="18">
      <c r="B2" s="24"/>
    </row>
    <row r="3" spans="2:11" ht="20.25">
      <c r="B3" s="25" t="s">
        <v>46</v>
      </c>
      <c r="C3" s="26"/>
      <c r="D3" s="26"/>
      <c r="E3" s="26"/>
      <c r="F3" s="26"/>
      <c r="G3" s="26"/>
      <c r="H3" s="26"/>
      <c r="I3" s="26"/>
      <c r="J3" s="26"/>
      <c r="K3" s="26"/>
    </row>
    <row r="4" spans="2:11" ht="20.25">
      <c r="B4" s="25"/>
      <c r="C4" s="26"/>
      <c r="D4" s="26"/>
      <c r="E4" s="26"/>
      <c r="F4" s="26"/>
      <c r="G4" s="26"/>
      <c r="H4" s="26"/>
      <c r="I4" s="26"/>
      <c r="J4" s="26"/>
      <c r="K4" s="26"/>
    </row>
    <row r="5" spans="2:11" ht="18">
      <c r="B5" s="27" t="s">
        <v>47</v>
      </c>
      <c r="C5" s="26"/>
      <c r="D5" s="26"/>
      <c r="E5" s="26"/>
      <c r="F5" s="26"/>
      <c r="G5" s="26"/>
      <c r="H5" s="26"/>
      <c r="I5" s="26"/>
      <c r="J5" s="26"/>
      <c r="K5" s="26"/>
    </row>
    <row r="6" spans="2:11" ht="18">
      <c r="B6" s="27" t="s">
        <v>48</v>
      </c>
      <c r="C6" s="26"/>
      <c r="D6" s="26"/>
      <c r="E6" s="26"/>
      <c r="F6" s="26"/>
      <c r="G6" s="26"/>
      <c r="H6" s="26"/>
      <c r="I6" s="26"/>
      <c r="J6" s="26"/>
      <c r="K6" s="26"/>
    </row>
    <row r="7" spans="2:11" ht="18">
      <c r="B7" s="27" t="s">
        <v>49</v>
      </c>
      <c r="C7" s="26"/>
      <c r="D7" s="26"/>
      <c r="E7" s="26"/>
      <c r="F7" s="26"/>
      <c r="G7" s="26"/>
      <c r="H7" s="26"/>
      <c r="I7" s="26"/>
      <c r="J7" s="26"/>
      <c r="K7" s="26"/>
    </row>
    <row r="8" spans="2:11" ht="18">
      <c r="B8" s="24"/>
    </row>
    <row r="9" spans="2:11" ht="18">
      <c r="B9" s="28" t="s">
        <v>50</v>
      </c>
      <c r="C9" s="26"/>
      <c r="D9" s="26"/>
      <c r="E9" s="26"/>
      <c r="F9" s="26"/>
      <c r="G9" s="26"/>
      <c r="H9" s="26"/>
      <c r="I9" s="26"/>
      <c r="J9" s="26"/>
      <c r="K9" s="26"/>
    </row>
    <row r="10" spans="2:11" ht="18">
      <c r="B10" s="24"/>
    </row>
    <row r="11" spans="2:11" ht="15.75">
      <c r="B11" s="29">
        <v>1</v>
      </c>
      <c r="C11" s="30" t="s">
        <v>51</v>
      </c>
    </row>
    <row r="12" spans="2:11" ht="15.75">
      <c r="B12" s="29"/>
      <c r="C12" s="30"/>
    </row>
    <row r="13" spans="2:11" ht="15.75">
      <c r="B13" s="29">
        <v>2</v>
      </c>
      <c r="C13" s="30" t="s">
        <v>52</v>
      </c>
    </row>
    <row r="14" spans="2:11" ht="15.75">
      <c r="B14" s="29"/>
      <c r="C14" s="30"/>
    </row>
    <row r="15" spans="2:11" ht="15.75">
      <c r="B15" s="29">
        <v>3</v>
      </c>
      <c r="C15" s="30" t="s">
        <v>53</v>
      </c>
    </row>
    <row r="16" spans="2:11" ht="15.75">
      <c r="B16" s="29"/>
      <c r="C16" s="30"/>
    </row>
    <row r="17" spans="2:3" ht="15.75">
      <c r="B17" s="29">
        <v>4</v>
      </c>
      <c r="C17" s="30" t="s">
        <v>54</v>
      </c>
    </row>
    <row r="18" spans="2:3" ht="15.75">
      <c r="B18" s="29"/>
      <c r="C18" s="30" t="s">
        <v>55</v>
      </c>
    </row>
    <row r="19" spans="2:3" ht="15">
      <c r="B19" s="30"/>
      <c r="C19" s="30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5"/>
  <dimension ref="A1:AS791"/>
  <sheetViews>
    <sheetView showGridLines="0" tabSelected="1" view="pageBreakPreview" topLeftCell="A9" zoomScale="80" zoomScaleNormal="80" zoomScaleSheetLayoutView="80" workbookViewId="0">
      <pane ySplit="11" topLeftCell="A761" activePane="bottomLeft" state="frozen"/>
      <selection activeCell="I20" sqref="I20"/>
      <selection pane="bottomLeft" activeCell="E794" sqref="E794"/>
    </sheetView>
  </sheetViews>
  <sheetFormatPr defaultRowHeight="12.75" outlineLevelRow="1"/>
  <cols>
    <col min="1" max="1" width="2.7109375" customWidth="1"/>
    <col min="2" max="2" width="50.85546875" customWidth="1"/>
    <col min="3" max="3" width="21.28515625" customWidth="1"/>
    <col min="4" max="5" width="18.7109375" customWidth="1"/>
    <col min="6" max="6" width="12.28515625" customWidth="1"/>
    <col min="7" max="7" width="19" customWidth="1"/>
    <col min="8" max="8" width="7.85546875" customWidth="1"/>
    <col min="9" max="9" width="30.28515625" customWidth="1"/>
    <col min="10" max="10" width="10.28515625" customWidth="1"/>
    <col min="11" max="11" width="13.5703125" customWidth="1"/>
    <col min="12" max="12" width="15.140625" customWidth="1"/>
    <col min="13" max="13" width="29.85546875" customWidth="1"/>
    <col min="14" max="14" width="38.5703125" customWidth="1"/>
    <col min="15" max="15" width="11.42578125" customWidth="1"/>
    <col min="16" max="16" width="35.140625" customWidth="1"/>
    <col min="17" max="17" width="18" customWidth="1"/>
    <col min="18" max="18" width="14.140625" customWidth="1"/>
    <col min="19" max="19" width="17.7109375" customWidth="1"/>
    <col min="20" max="20" width="12.7109375" customWidth="1"/>
    <col min="21" max="21" width="15.85546875" customWidth="1"/>
    <col min="22" max="22" width="13.7109375" bestFit="1" customWidth="1"/>
    <col min="23" max="23" width="13.28515625" customWidth="1"/>
    <col min="24" max="24" width="12.28515625" customWidth="1"/>
    <col min="25" max="25" width="11.5703125" customWidth="1"/>
    <col min="26" max="26" width="9.85546875" customWidth="1"/>
    <col min="27" max="27" width="11.42578125" customWidth="1"/>
    <col min="28" max="28" width="11" customWidth="1"/>
    <col min="29" max="29" width="11.5703125" customWidth="1"/>
    <col min="30" max="30" width="7" customWidth="1"/>
    <col min="31" max="31" width="11.140625" customWidth="1"/>
    <col min="32" max="32" width="11" customWidth="1"/>
    <col min="33" max="33" width="8.5703125" customWidth="1"/>
    <col min="34" max="34" width="8.42578125" customWidth="1"/>
    <col min="35" max="36" width="10.28515625" customWidth="1"/>
    <col min="37" max="37" width="10.140625" customWidth="1"/>
    <col min="38" max="38" width="10.42578125" customWidth="1"/>
    <col min="39" max="39" width="21.140625" customWidth="1"/>
    <col min="40" max="42" width="18.85546875" customWidth="1"/>
    <col min="43" max="43" width="20.42578125" customWidth="1"/>
    <col min="44" max="44" width="9.140625" customWidth="1"/>
    <col min="45" max="45" width="9.140625" hidden="1" customWidth="1"/>
    <col min="46" max="46" width="9.140625" customWidth="1"/>
  </cols>
  <sheetData>
    <row r="1" spans="1:43" hidden="1" outlineLevel="1">
      <c r="A1" s="43" t="b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</row>
    <row r="2" spans="1:43" hidden="1" outlineLevel="1">
      <c r="B2" t="s">
        <v>60</v>
      </c>
      <c r="C2" t="s">
        <v>61</v>
      </c>
      <c r="D2" s="44" t="s">
        <v>121</v>
      </c>
      <c r="E2" s="44" t="s">
        <v>122</v>
      </c>
      <c r="F2" s="44" t="s">
        <v>127</v>
      </c>
      <c r="G2" t="s">
        <v>62</v>
      </c>
      <c r="H2" t="s">
        <v>63</v>
      </c>
      <c r="I2" t="s">
        <v>19</v>
      </c>
      <c r="J2" t="s">
        <v>20</v>
      </c>
      <c r="K2" t="s">
        <v>71</v>
      </c>
      <c r="L2" t="s">
        <v>21</v>
      </c>
      <c r="M2" t="s">
        <v>65</v>
      </c>
      <c r="N2" t="s">
        <v>64</v>
      </c>
      <c r="O2" t="s">
        <v>23</v>
      </c>
      <c r="P2" t="s">
        <v>24</v>
      </c>
      <c r="Q2" t="s">
        <v>25</v>
      </c>
      <c r="R2" t="s">
        <v>26</v>
      </c>
      <c r="S2" t="s">
        <v>27</v>
      </c>
      <c r="T2" t="s">
        <v>28</v>
      </c>
      <c r="U2" t="s">
        <v>29</v>
      </c>
      <c r="V2" t="s">
        <v>30</v>
      </c>
      <c r="W2" t="s">
        <v>31</v>
      </c>
      <c r="X2" t="s">
        <v>77</v>
      </c>
      <c r="Y2" t="s">
        <v>78</v>
      </c>
      <c r="Z2" t="s">
        <v>32</v>
      </c>
      <c r="AA2" t="s">
        <v>40</v>
      </c>
      <c r="AB2" t="s">
        <v>66</v>
      </c>
      <c r="AC2" t="s">
        <v>43</v>
      </c>
      <c r="AD2" t="s">
        <v>39</v>
      </c>
      <c r="AE2" t="s">
        <v>41</v>
      </c>
      <c r="AF2" t="s">
        <v>42</v>
      </c>
      <c r="AG2" t="s">
        <v>44</v>
      </c>
      <c r="AH2" t="s">
        <v>38</v>
      </c>
      <c r="AI2" t="s">
        <v>67</v>
      </c>
      <c r="AJ2" t="s">
        <v>68</v>
      </c>
      <c r="AK2" t="s">
        <v>69</v>
      </c>
      <c r="AL2" t="s">
        <v>70</v>
      </c>
      <c r="AM2" t="s">
        <v>79</v>
      </c>
      <c r="AN2" t="s">
        <v>81</v>
      </c>
      <c r="AO2" t="s">
        <v>89</v>
      </c>
      <c r="AP2" t="s">
        <v>88</v>
      </c>
      <c r="AQ2" s="44"/>
    </row>
    <row r="3" spans="1:43" hidden="1" outlineLevel="1">
      <c r="A3" s="43" t="s">
        <v>84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3" hidden="1" outlineLevel="1">
      <c r="Q4" t="str">
        <f ca="1">_xll.ReportDrill(#REF!,,_xll.PairGroup(_xll.Pair(G20:G506,#REF!),_xll.Pair(AB20:AB506,#REF!)),"JE Lookup")</f>
        <v>OK!: ReportDrill 'JE Lookup' Formula OK [jAction{}]</v>
      </c>
      <c r="U4" t="str">
        <f ca="1">_xll.ReportDrill(,"APDrill",_xll.PairGroup(_xll.PairExt(AQ20:AQ506,"H8")),"AP Detail")</f>
        <v>OK!: ReportDrill 'AP Detail' Formula OK [jAction{}]</v>
      </c>
      <c r="Y4" t="str">
        <f ca="1">_xll.ReportDrill(,"JEStaged_DrillToDetail",_xll.PairGroup(_xll.PairExt(Q19:Q506,"dControlNum",TRUE),_xll.PairExt(AP19:AP506,"dDistrict",TRUE),_xll.PairExt(AO19:AO506,"dApplyMonth",TRUE)),"JE Staged Details")</f>
        <v>OK!: ReportDrill 'JE Staged Details' Formula OK [jAction{}]</v>
      </c>
    </row>
    <row r="5" spans="1:43" hidden="1" outlineLevel="1">
      <c r="B5" t="str">
        <f ca="1">_xll.ReportRange("JEQuery_WithStaged",B20:AS505,B2:AS2,,_xll.Param(DateFrom,DateTo,IF(M12="","all",M12),M13,M14,M15,P12,P13,P14,P15,EntrieShownLimit,IF(DateFrom="",DateFrom,),IF(DateTo="",DateTo,)),TRUE)</f>
        <v>OK!: ReportRange Formula OK [jAction{}]</v>
      </c>
      <c r="Q5" t="str">
        <f ca="1">_xll.ReportDrill(#REF!,,_xll.PairGroup(_xll.Pair(V20:V506,#REF!),_xll.Pair(AS20:AS506,#REF!)),"I/C Originating JE")</f>
        <v>OK!: ReportDrill 'I/C Originating JE' Formula OK [jAction{}]</v>
      </c>
    </row>
    <row r="6" spans="1:43" hidden="1" outlineLevel="1">
      <c r="B6" s="3" t="s">
        <v>82</v>
      </c>
      <c r="D6">
        <v>10000</v>
      </c>
    </row>
    <row r="7" spans="1:43" hidden="1" outlineLevel="1">
      <c r="A7" s="43" t="s">
        <v>85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</row>
    <row r="8" spans="1:43" hidden="1" outlineLevel="1">
      <c r="J8" s="17"/>
    </row>
    <row r="9" spans="1:43" ht="18" collapsed="1">
      <c r="B9" s="1" t="s">
        <v>0</v>
      </c>
      <c r="G9" s="38" t="s">
        <v>87</v>
      </c>
      <c r="P9" s="2"/>
      <c r="U9" s="3"/>
    </row>
    <row r="10" spans="1:43" ht="14.25">
      <c r="B10" s="44" t="s">
        <v>128</v>
      </c>
      <c r="G10" s="37"/>
      <c r="P10" s="2"/>
      <c r="U10" s="3"/>
    </row>
    <row r="11" spans="1:43">
      <c r="G11" s="42" t="s">
        <v>2</v>
      </c>
      <c r="H11" s="4"/>
      <c r="I11" s="5"/>
      <c r="L11" s="4" t="s">
        <v>3</v>
      </c>
      <c r="M11" s="4"/>
      <c r="N11" s="4"/>
      <c r="O11" s="4"/>
      <c r="P11" s="4"/>
      <c r="U11" s="6"/>
    </row>
    <row r="12" spans="1:43" s="3" customFormat="1">
      <c r="H12" s="7" t="s">
        <v>5</v>
      </c>
      <c r="I12" s="33" t="s">
        <v>129</v>
      </c>
      <c r="K12" s="32"/>
      <c r="L12" s="3" t="s">
        <v>6</v>
      </c>
      <c r="M12" s="33" t="s">
        <v>131</v>
      </c>
      <c r="O12" s="7" t="s">
        <v>58</v>
      </c>
      <c r="P12" s="35"/>
      <c r="Z12"/>
      <c r="AA12"/>
      <c r="AB12"/>
      <c r="AH12"/>
      <c r="AI12"/>
      <c r="AJ12"/>
      <c r="AK12"/>
      <c r="AL12"/>
    </row>
    <row r="13" spans="1:43" s="3" customFormat="1">
      <c r="H13" s="7" t="s">
        <v>8</v>
      </c>
      <c r="I13" s="33" t="s">
        <v>646</v>
      </c>
      <c r="K13" s="32"/>
      <c r="L13" s="3" t="s">
        <v>11</v>
      </c>
      <c r="M13" s="33"/>
      <c r="N13"/>
      <c r="O13" s="7" t="s">
        <v>56</v>
      </c>
      <c r="P13" s="34"/>
      <c r="Q13" s="22"/>
      <c r="Z13"/>
      <c r="AA13"/>
      <c r="AB13"/>
      <c r="AH13"/>
      <c r="AI13"/>
      <c r="AJ13"/>
      <c r="AK13"/>
      <c r="AL13"/>
    </row>
    <row r="14" spans="1:43">
      <c r="L14" s="3" t="s">
        <v>13</v>
      </c>
      <c r="M14" s="33" t="s">
        <v>76</v>
      </c>
      <c r="O14" s="7" t="s">
        <v>57</v>
      </c>
      <c r="P14" s="34"/>
      <c r="Q14" s="22"/>
    </row>
    <row r="15" spans="1:43">
      <c r="L15" s="3" t="s">
        <v>14</v>
      </c>
      <c r="M15" s="33" t="s">
        <v>130</v>
      </c>
      <c r="O15" s="7" t="s">
        <v>59</v>
      </c>
      <c r="P15" s="40" t="s">
        <v>92</v>
      </c>
    </row>
    <row r="16" spans="1:43">
      <c r="B16" s="8" t="s">
        <v>16</v>
      </c>
      <c r="C16" s="9"/>
      <c r="D16" s="10">
        <f>SUM(D19:D506)</f>
        <v>234080.0800000001</v>
      </c>
      <c r="E16" s="10">
        <f>SUM(E19:E506)</f>
        <v>0</v>
      </c>
      <c r="F16" t="s">
        <v>83</v>
      </c>
      <c r="N16" s="23"/>
      <c r="O16" s="23"/>
      <c r="P16" s="23"/>
      <c r="Q16" s="23"/>
    </row>
    <row r="17" spans="2:45">
      <c r="B17" s="8" t="s">
        <v>34</v>
      </c>
      <c r="C17" s="9"/>
      <c r="D17" s="11">
        <f>COUNT(D20:D507)</f>
        <v>485</v>
      </c>
      <c r="E17" s="11">
        <f>COUNT(E20:E507)</f>
        <v>485</v>
      </c>
      <c r="F17" s="44" t="s">
        <v>125</v>
      </c>
      <c r="G17" s="39" t="str">
        <f>""&amp;EntrieShownLimit</f>
        <v>10000</v>
      </c>
    </row>
    <row r="18" spans="2:45">
      <c r="O18" s="36"/>
      <c r="R18" s="12" t="s">
        <v>17</v>
      </c>
      <c r="S18" s="13"/>
      <c r="T18" s="13"/>
      <c r="U18" s="13"/>
      <c r="V18" s="13"/>
      <c r="W18" s="13"/>
      <c r="X18" s="13"/>
      <c r="Y18" s="13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2:45" s="46" customFormat="1" ht="29.25" customHeight="1" thickBot="1">
      <c r="B19" s="47" t="s">
        <v>95</v>
      </c>
      <c r="C19" s="48" t="s">
        <v>18</v>
      </c>
      <c r="D19" s="52" t="s">
        <v>123</v>
      </c>
      <c r="E19" s="52" t="s">
        <v>124</v>
      </c>
      <c r="F19" s="52" t="s">
        <v>126</v>
      </c>
      <c r="G19" s="49" t="s">
        <v>96</v>
      </c>
      <c r="H19" s="47" t="s">
        <v>97</v>
      </c>
      <c r="I19" s="47" t="s">
        <v>98</v>
      </c>
      <c r="J19" s="47" t="s">
        <v>20</v>
      </c>
      <c r="K19" s="47" t="s">
        <v>45</v>
      </c>
      <c r="L19" s="47" t="s">
        <v>99</v>
      </c>
      <c r="M19" s="47" t="s">
        <v>100</v>
      </c>
      <c r="N19" s="47" t="s">
        <v>22</v>
      </c>
      <c r="O19" s="50" t="s">
        <v>101</v>
      </c>
      <c r="P19" s="47" t="s">
        <v>102</v>
      </c>
      <c r="Q19" s="47" t="s">
        <v>103</v>
      </c>
      <c r="R19" s="47" t="s">
        <v>104</v>
      </c>
      <c r="S19" s="47" t="s">
        <v>105</v>
      </c>
      <c r="T19" s="47" t="s">
        <v>106</v>
      </c>
      <c r="U19" s="47" t="s">
        <v>107</v>
      </c>
      <c r="V19" s="47" t="s">
        <v>108</v>
      </c>
      <c r="W19" s="47" t="s">
        <v>109</v>
      </c>
      <c r="X19" s="47" t="s">
        <v>110</v>
      </c>
      <c r="Y19" s="47" t="s">
        <v>111</v>
      </c>
      <c r="Z19" s="47" t="s">
        <v>112</v>
      </c>
      <c r="AA19" s="47" t="s">
        <v>113</v>
      </c>
      <c r="AB19" s="47" t="s">
        <v>114</v>
      </c>
      <c r="AC19" s="54" t="s">
        <v>115</v>
      </c>
      <c r="AD19" s="54" t="s">
        <v>116</v>
      </c>
      <c r="AE19" s="54" t="s">
        <v>117</v>
      </c>
      <c r="AF19" s="54" t="s">
        <v>118</v>
      </c>
      <c r="AG19" s="54" t="s">
        <v>119</v>
      </c>
      <c r="AH19" s="54" t="s">
        <v>120</v>
      </c>
      <c r="AI19" s="48" t="s">
        <v>72</v>
      </c>
      <c r="AJ19" s="48" t="s">
        <v>73</v>
      </c>
      <c r="AK19" s="48" t="s">
        <v>74</v>
      </c>
      <c r="AL19" s="48" t="s">
        <v>75</v>
      </c>
      <c r="AM19" s="48" t="s">
        <v>80</v>
      </c>
      <c r="AN19" s="48" t="s">
        <v>81</v>
      </c>
      <c r="AO19" s="51" t="s">
        <v>86</v>
      </c>
      <c r="AP19" s="51" t="s">
        <v>90</v>
      </c>
      <c r="AQ19" s="51" t="s">
        <v>91</v>
      </c>
    </row>
    <row r="20" spans="2:45">
      <c r="B20" t="s">
        <v>132</v>
      </c>
      <c r="C20" s="31">
        <v>43921</v>
      </c>
      <c r="D20" s="15">
        <v>260</v>
      </c>
      <c r="E20" s="15">
        <v>0</v>
      </c>
      <c r="F20" s="53" t="s">
        <v>133</v>
      </c>
      <c r="G20" t="s">
        <v>134</v>
      </c>
      <c r="H20" s="41" t="s">
        <v>135</v>
      </c>
      <c r="I20" t="s">
        <v>136</v>
      </c>
      <c r="J20" t="s">
        <v>137</v>
      </c>
      <c r="K20" t="s">
        <v>138</v>
      </c>
      <c r="L20" s="17"/>
      <c r="M20" s="17"/>
      <c r="N20" s="17" t="s">
        <v>139</v>
      </c>
      <c r="O20" s="36"/>
      <c r="P20" s="17"/>
      <c r="Q20" s="17"/>
      <c r="U20" t="s">
        <v>140</v>
      </c>
      <c r="V20" t="s">
        <v>140</v>
      </c>
      <c r="X20" s="31">
        <v>43922</v>
      </c>
      <c r="Y20" s="31">
        <v>43922</v>
      </c>
      <c r="AA20" s="31"/>
      <c r="AB20" t="s">
        <v>9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1</v>
      </c>
      <c r="AI20">
        <v>70065</v>
      </c>
      <c r="AJ20">
        <v>2183</v>
      </c>
      <c r="AK20">
        <v>0</v>
      </c>
      <c r="AL20">
        <v>19</v>
      </c>
      <c r="AO20" s="41"/>
      <c r="AP20" s="41"/>
      <c r="AQ20" t="str">
        <f>IF(LEFT(U20,2)="VO",U20,"")</f>
        <v/>
      </c>
      <c r="AS20" t="str">
        <f>IF(RIGHT(K20,2)="IC",IF(OR(AB20="wci_canada",AB20="wci_can_corp"),"wci_can_Corp","wci_corp"),AB20)</f>
        <v>wci_corp</v>
      </c>
    </row>
    <row r="21" spans="2:45">
      <c r="B21" t="s">
        <v>141</v>
      </c>
      <c r="C21" s="31">
        <v>43921</v>
      </c>
      <c r="D21" s="15">
        <v>475</v>
      </c>
      <c r="E21" s="15">
        <v>0</v>
      </c>
      <c r="F21" s="53" t="s">
        <v>133</v>
      </c>
      <c r="G21" t="s">
        <v>134</v>
      </c>
      <c r="H21" s="41" t="s">
        <v>135</v>
      </c>
      <c r="I21" t="s">
        <v>136</v>
      </c>
      <c r="J21" t="s">
        <v>137</v>
      </c>
      <c r="K21" t="s">
        <v>138</v>
      </c>
      <c r="L21" s="17"/>
      <c r="M21" s="17"/>
      <c r="N21" s="17" t="s">
        <v>142</v>
      </c>
      <c r="O21" s="36"/>
      <c r="P21" s="17"/>
      <c r="Q21" s="17"/>
      <c r="U21" t="s">
        <v>140</v>
      </c>
      <c r="V21" t="s">
        <v>140</v>
      </c>
      <c r="X21" s="31">
        <v>43922</v>
      </c>
      <c r="Y21" s="31">
        <v>43922</v>
      </c>
      <c r="AA21" s="31"/>
      <c r="AB21" t="s">
        <v>9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1</v>
      </c>
      <c r="AI21">
        <v>70165</v>
      </c>
      <c r="AJ21">
        <v>2183</v>
      </c>
      <c r="AK21">
        <v>0</v>
      </c>
      <c r="AL21">
        <v>19</v>
      </c>
      <c r="AO21" s="41"/>
      <c r="AP21" s="41"/>
      <c r="AQ21" t="str">
        <f t="shared" ref="AQ21:AQ84" si="0">IF(LEFT(U21,2)="VO",U21,"")</f>
        <v/>
      </c>
      <c r="AS21" t="str">
        <f t="shared" ref="AS21:AS84" si="1">IF(RIGHT(K21,2)="IC",IF(OR(AB21="wci_canada",AB21="wci_can_corp"),"wci_can_Corp","wci_corp"),AB21)</f>
        <v>wci_corp</v>
      </c>
    </row>
    <row r="22" spans="2:45">
      <c r="B22" t="s">
        <v>141</v>
      </c>
      <c r="C22" s="31">
        <v>43921</v>
      </c>
      <c r="D22" s="15">
        <v>25</v>
      </c>
      <c r="E22" s="15">
        <v>0</v>
      </c>
      <c r="F22" s="53" t="s">
        <v>133</v>
      </c>
      <c r="G22" t="s">
        <v>134</v>
      </c>
      <c r="H22" s="41" t="s">
        <v>135</v>
      </c>
      <c r="I22" t="s">
        <v>136</v>
      </c>
      <c r="J22" t="s">
        <v>137</v>
      </c>
      <c r="K22" t="s">
        <v>138</v>
      </c>
      <c r="L22" s="17"/>
      <c r="M22" s="17"/>
      <c r="N22" s="17" t="s">
        <v>142</v>
      </c>
      <c r="O22" s="36"/>
      <c r="P22" s="17"/>
      <c r="Q22" s="17"/>
      <c r="U22" t="s">
        <v>140</v>
      </c>
      <c r="V22" t="s">
        <v>140</v>
      </c>
      <c r="X22" s="31">
        <v>43922</v>
      </c>
      <c r="Y22" s="31">
        <v>43922</v>
      </c>
      <c r="AA22" s="31"/>
      <c r="AB22" t="s">
        <v>9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1</v>
      </c>
      <c r="AI22">
        <v>70165</v>
      </c>
      <c r="AJ22">
        <v>2183</v>
      </c>
      <c r="AK22">
        <v>0</v>
      </c>
      <c r="AL22">
        <v>19</v>
      </c>
      <c r="AO22" s="41"/>
      <c r="AP22" s="41"/>
      <c r="AQ22" t="str">
        <f t="shared" si="0"/>
        <v/>
      </c>
      <c r="AS22" t="str">
        <f t="shared" si="1"/>
        <v>wci_corp</v>
      </c>
    </row>
    <row r="23" spans="2:45">
      <c r="B23" t="s">
        <v>143</v>
      </c>
      <c r="C23" s="31">
        <v>43921</v>
      </c>
      <c r="D23" s="15">
        <v>300.39999999999998</v>
      </c>
      <c r="E23" s="15">
        <v>0</v>
      </c>
      <c r="F23" s="53" t="s">
        <v>133</v>
      </c>
      <c r="G23" t="s">
        <v>144</v>
      </c>
      <c r="H23" s="41" t="s">
        <v>135</v>
      </c>
      <c r="I23" t="s">
        <v>145</v>
      </c>
      <c r="J23" t="s">
        <v>146</v>
      </c>
      <c r="K23" t="s">
        <v>138</v>
      </c>
      <c r="L23" s="17"/>
      <c r="M23" s="17"/>
      <c r="N23" s="17" t="s">
        <v>147</v>
      </c>
      <c r="O23" s="36"/>
      <c r="P23" s="17"/>
      <c r="Q23" s="17"/>
      <c r="U23" t="s">
        <v>148</v>
      </c>
      <c r="V23" t="s">
        <v>148</v>
      </c>
      <c r="X23" s="31">
        <v>43923</v>
      </c>
      <c r="Y23" s="31">
        <v>43923</v>
      </c>
      <c r="AA23" s="31"/>
      <c r="AB23" t="s">
        <v>9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1</v>
      </c>
      <c r="AI23">
        <v>50086</v>
      </c>
      <c r="AJ23">
        <v>2183</v>
      </c>
      <c r="AK23">
        <v>0</v>
      </c>
      <c r="AL23">
        <v>19</v>
      </c>
      <c r="AO23" s="41"/>
      <c r="AP23" s="41"/>
      <c r="AQ23" t="str">
        <f t="shared" si="0"/>
        <v/>
      </c>
      <c r="AS23" t="str">
        <f t="shared" si="1"/>
        <v>wci_corp</v>
      </c>
    </row>
    <row r="24" spans="2:45">
      <c r="B24" t="s">
        <v>143</v>
      </c>
      <c r="C24" s="31">
        <v>43921</v>
      </c>
      <c r="D24" s="15">
        <v>146.97999999999999</v>
      </c>
      <c r="E24" s="15">
        <v>0</v>
      </c>
      <c r="F24" s="53" t="s">
        <v>133</v>
      </c>
      <c r="G24" t="s">
        <v>144</v>
      </c>
      <c r="H24" s="41" t="s">
        <v>135</v>
      </c>
      <c r="I24" t="s">
        <v>145</v>
      </c>
      <c r="J24" t="s">
        <v>146</v>
      </c>
      <c r="K24" t="s">
        <v>138</v>
      </c>
      <c r="L24" s="17"/>
      <c r="M24" s="17"/>
      <c r="N24" s="17" t="s">
        <v>147</v>
      </c>
      <c r="O24" s="36"/>
      <c r="P24" s="17"/>
      <c r="Q24" s="17"/>
      <c r="U24" t="s">
        <v>148</v>
      </c>
      <c r="V24" t="s">
        <v>148</v>
      </c>
      <c r="X24" s="31">
        <v>43923</v>
      </c>
      <c r="Y24" s="31">
        <v>43923</v>
      </c>
      <c r="AA24" s="31"/>
      <c r="AB24" t="s">
        <v>9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1</v>
      </c>
      <c r="AI24">
        <v>50086</v>
      </c>
      <c r="AJ24">
        <v>2183</v>
      </c>
      <c r="AK24">
        <v>0</v>
      </c>
      <c r="AL24">
        <v>19</v>
      </c>
      <c r="AO24" s="41"/>
      <c r="AP24" s="41"/>
      <c r="AQ24" t="str">
        <f t="shared" si="0"/>
        <v/>
      </c>
      <c r="AS24" t="str">
        <f t="shared" si="1"/>
        <v>wci_corp</v>
      </c>
    </row>
    <row r="25" spans="2:45">
      <c r="B25" t="s">
        <v>143</v>
      </c>
      <c r="C25" s="31">
        <v>43921</v>
      </c>
      <c r="D25" s="15">
        <v>56.13</v>
      </c>
      <c r="E25" s="15">
        <v>0</v>
      </c>
      <c r="F25" s="53" t="s">
        <v>133</v>
      </c>
      <c r="G25" t="s">
        <v>144</v>
      </c>
      <c r="H25" s="41" t="s">
        <v>135</v>
      </c>
      <c r="I25" t="s">
        <v>145</v>
      </c>
      <c r="J25" t="s">
        <v>146</v>
      </c>
      <c r="K25" t="s">
        <v>138</v>
      </c>
      <c r="L25" s="17"/>
      <c r="M25" s="17"/>
      <c r="N25" s="17" t="s">
        <v>149</v>
      </c>
      <c r="O25" s="36"/>
      <c r="P25" s="17"/>
      <c r="Q25" s="17"/>
      <c r="U25" t="s">
        <v>148</v>
      </c>
      <c r="V25" t="s">
        <v>148</v>
      </c>
      <c r="X25" s="31">
        <v>43923</v>
      </c>
      <c r="Y25" s="31">
        <v>43923</v>
      </c>
      <c r="AA25" s="31"/>
      <c r="AB25" t="s">
        <v>9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50086</v>
      </c>
      <c r="AJ25">
        <v>2183</v>
      </c>
      <c r="AK25">
        <v>0</v>
      </c>
      <c r="AL25">
        <v>19</v>
      </c>
      <c r="AO25" s="41"/>
      <c r="AP25" s="41"/>
      <c r="AQ25" t="str">
        <f t="shared" si="0"/>
        <v/>
      </c>
      <c r="AS25" t="str">
        <f t="shared" si="1"/>
        <v>wci_corp</v>
      </c>
    </row>
    <row r="26" spans="2:45">
      <c r="B26" t="s">
        <v>143</v>
      </c>
      <c r="C26" s="31">
        <v>43921</v>
      </c>
      <c r="D26" s="15">
        <v>177.07</v>
      </c>
      <c r="E26" s="15">
        <v>0</v>
      </c>
      <c r="F26" s="53" t="s">
        <v>133</v>
      </c>
      <c r="G26" t="s">
        <v>144</v>
      </c>
      <c r="H26" s="41" t="s">
        <v>135</v>
      </c>
      <c r="I26" t="s">
        <v>145</v>
      </c>
      <c r="J26" t="s">
        <v>146</v>
      </c>
      <c r="K26" t="s">
        <v>138</v>
      </c>
      <c r="L26" s="17"/>
      <c r="M26" s="17"/>
      <c r="N26" s="17" t="s">
        <v>147</v>
      </c>
      <c r="O26" s="36"/>
      <c r="P26" s="17"/>
      <c r="Q26" s="17"/>
      <c r="U26" t="s">
        <v>148</v>
      </c>
      <c r="V26" t="s">
        <v>148</v>
      </c>
      <c r="X26" s="31">
        <v>43923</v>
      </c>
      <c r="Y26" s="31">
        <v>43923</v>
      </c>
      <c r="AA26" s="31"/>
      <c r="AB26" t="s">
        <v>9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1</v>
      </c>
      <c r="AI26">
        <v>50086</v>
      </c>
      <c r="AJ26">
        <v>2183</v>
      </c>
      <c r="AK26">
        <v>0</v>
      </c>
      <c r="AL26">
        <v>19</v>
      </c>
      <c r="AO26" s="41"/>
      <c r="AP26" s="41"/>
      <c r="AQ26" t="str">
        <f t="shared" si="0"/>
        <v/>
      </c>
      <c r="AS26" t="str">
        <f t="shared" si="1"/>
        <v>wci_corp</v>
      </c>
    </row>
    <row r="27" spans="2:45">
      <c r="B27" t="s">
        <v>143</v>
      </c>
      <c r="C27" s="31">
        <v>43921</v>
      </c>
      <c r="D27" s="15">
        <v>32.78</v>
      </c>
      <c r="E27" s="15">
        <v>0</v>
      </c>
      <c r="F27" s="53" t="s">
        <v>133</v>
      </c>
      <c r="G27" t="s">
        <v>144</v>
      </c>
      <c r="H27" s="41" t="s">
        <v>135</v>
      </c>
      <c r="I27" t="s">
        <v>145</v>
      </c>
      <c r="J27" t="s">
        <v>146</v>
      </c>
      <c r="K27" t="s">
        <v>138</v>
      </c>
      <c r="L27" s="17"/>
      <c r="M27" s="17"/>
      <c r="N27" s="17" t="s">
        <v>147</v>
      </c>
      <c r="O27" s="36"/>
      <c r="P27" s="17"/>
      <c r="Q27" s="17"/>
      <c r="U27" t="s">
        <v>148</v>
      </c>
      <c r="V27" t="s">
        <v>148</v>
      </c>
      <c r="X27" s="31">
        <v>43923</v>
      </c>
      <c r="Y27" s="31">
        <v>43923</v>
      </c>
      <c r="AA27" s="31"/>
      <c r="AB27" t="s">
        <v>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50086</v>
      </c>
      <c r="AJ27">
        <v>2183</v>
      </c>
      <c r="AK27">
        <v>0</v>
      </c>
      <c r="AL27">
        <v>19</v>
      </c>
      <c r="AO27" s="41"/>
      <c r="AP27" s="41"/>
      <c r="AQ27" t="str">
        <f t="shared" si="0"/>
        <v/>
      </c>
      <c r="AS27" t="str">
        <f t="shared" si="1"/>
        <v>wci_corp</v>
      </c>
    </row>
    <row r="28" spans="2:45">
      <c r="B28" t="s">
        <v>150</v>
      </c>
      <c r="C28" s="31">
        <v>43921</v>
      </c>
      <c r="D28" s="15">
        <v>46.89</v>
      </c>
      <c r="E28" s="15">
        <v>0</v>
      </c>
      <c r="F28" s="53" t="s">
        <v>133</v>
      </c>
      <c r="G28" t="s">
        <v>144</v>
      </c>
      <c r="H28" s="41" t="s">
        <v>135</v>
      </c>
      <c r="I28" t="s">
        <v>145</v>
      </c>
      <c r="J28" t="s">
        <v>146</v>
      </c>
      <c r="K28" t="s">
        <v>138</v>
      </c>
      <c r="L28" s="17"/>
      <c r="M28" s="17"/>
      <c r="N28" s="17" t="s">
        <v>151</v>
      </c>
      <c r="O28" s="36"/>
      <c r="P28" s="17"/>
      <c r="Q28" s="17"/>
      <c r="U28" t="s">
        <v>148</v>
      </c>
      <c r="V28" t="s">
        <v>148</v>
      </c>
      <c r="X28" s="31">
        <v>43923</v>
      </c>
      <c r="Y28" s="31">
        <v>43923</v>
      </c>
      <c r="AA28" s="31"/>
      <c r="AB28" t="s">
        <v>9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1</v>
      </c>
      <c r="AI28">
        <v>52086</v>
      </c>
      <c r="AJ28">
        <v>2183</v>
      </c>
      <c r="AK28">
        <v>0</v>
      </c>
      <c r="AL28">
        <v>19</v>
      </c>
      <c r="AO28" s="41"/>
      <c r="AP28" s="41"/>
      <c r="AQ28" t="str">
        <f t="shared" si="0"/>
        <v/>
      </c>
      <c r="AS28" t="str">
        <f t="shared" si="1"/>
        <v>wci_corp</v>
      </c>
    </row>
    <row r="29" spans="2:45">
      <c r="B29" t="s">
        <v>152</v>
      </c>
      <c r="C29" s="31">
        <v>43921</v>
      </c>
      <c r="D29" s="15">
        <v>462.25</v>
      </c>
      <c r="E29" s="15">
        <v>0</v>
      </c>
      <c r="F29" s="53" t="s">
        <v>133</v>
      </c>
      <c r="G29" t="s">
        <v>144</v>
      </c>
      <c r="H29" s="41" t="s">
        <v>135</v>
      </c>
      <c r="I29" t="s">
        <v>145</v>
      </c>
      <c r="J29" t="s">
        <v>146</v>
      </c>
      <c r="K29" t="s">
        <v>138</v>
      </c>
      <c r="L29" s="17"/>
      <c r="M29" s="17"/>
      <c r="N29" s="17" t="s">
        <v>153</v>
      </c>
      <c r="O29" s="36"/>
      <c r="P29" s="17"/>
      <c r="Q29" s="17"/>
      <c r="U29" t="s">
        <v>148</v>
      </c>
      <c r="V29" t="s">
        <v>148</v>
      </c>
      <c r="X29" s="31">
        <v>43923</v>
      </c>
      <c r="Y29" s="31">
        <v>43923</v>
      </c>
      <c r="AA29" s="31"/>
      <c r="AB29" t="s">
        <v>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52120</v>
      </c>
      <c r="AJ29">
        <v>2183</v>
      </c>
      <c r="AK29">
        <v>0</v>
      </c>
      <c r="AL29">
        <v>19</v>
      </c>
      <c r="AO29" s="41"/>
      <c r="AP29" s="41"/>
      <c r="AQ29" t="str">
        <f t="shared" si="0"/>
        <v/>
      </c>
      <c r="AS29" t="str">
        <f t="shared" si="1"/>
        <v>wci_corp</v>
      </c>
    </row>
    <row r="30" spans="2:45">
      <c r="B30" t="s">
        <v>152</v>
      </c>
      <c r="C30" s="31">
        <v>43921</v>
      </c>
      <c r="D30" s="15">
        <v>102.55</v>
      </c>
      <c r="E30" s="15">
        <v>0</v>
      </c>
      <c r="F30" s="53" t="s">
        <v>133</v>
      </c>
      <c r="G30" t="s">
        <v>144</v>
      </c>
      <c r="H30" s="41" t="s">
        <v>135</v>
      </c>
      <c r="I30" t="s">
        <v>145</v>
      </c>
      <c r="J30" t="s">
        <v>146</v>
      </c>
      <c r="K30" t="s">
        <v>138</v>
      </c>
      <c r="L30" s="17"/>
      <c r="M30" s="17"/>
      <c r="N30" s="17" t="s">
        <v>154</v>
      </c>
      <c r="O30" s="36"/>
      <c r="P30" s="17"/>
      <c r="Q30" s="17"/>
      <c r="U30" t="s">
        <v>148</v>
      </c>
      <c r="V30" t="s">
        <v>148</v>
      </c>
      <c r="X30" s="31">
        <v>43923</v>
      </c>
      <c r="Y30" s="31">
        <v>43923</v>
      </c>
      <c r="AA30" s="31"/>
      <c r="AB30" t="s">
        <v>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1</v>
      </c>
      <c r="AI30">
        <v>52120</v>
      </c>
      <c r="AJ30">
        <v>2183</v>
      </c>
      <c r="AK30">
        <v>0</v>
      </c>
      <c r="AL30">
        <v>19</v>
      </c>
      <c r="AO30" s="41"/>
      <c r="AP30" s="41"/>
      <c r="AQ30" t="str">
        <f t="shared" si="0"/>
        <v/>
      </c>
      <c r="AS30" t="str">
        <f t="shared" si="1"/>
        <v>wci_corp</v>
      </c>
    </row>
    <row r="31" spans="2:45">
      <c r="B31" t="s">
        <v>152</v>
      </c>
      <c r="C31" s="31">
        <v>43921</v>
      </c>
      <c r="D31" s="15">
        <v>1102.7</v>
      </c>
      <c r="E31" s="15">
        <v>0</v>
      </c>
      <c r="F31" s="53" t="s">
        <v>133</v>
      </c>
      <c r="G31" t="s">
        <v>144</v>
      </c>
      <c r="H31" s="41" t="s">
        <v>135</v>
      </c>
      <c r="I31" t="s">
        <v>145</v>
      </c>
      <c r="J31" t="s">
        <v>146</v>
      </c>
      <c r="K31" t="s">
        <v>138</v>
      </c>
      <c r="L31" s="17"/>
      <c r="M31" s="17"/>
      <c r="N31" s="17" t="s">
        <v>154</v>
      </c>
      <c r="O31" s="36"/>
      <c r="P31" s="17"/>
      <c r="Q31" s="17"/>
      <c r="U31" t="s">
        <v>148</v>
      </c>
      <c r="V31" t="s">
        <v>148</v>
      </c>
      <c r="X31" s="31">
        <v>43923</v>
      </c>
      <c r="Y31" s="31">
        <v>43923</v>
      </c>
      <c r="AA31" s="31"/>
      <c r="AB31" t="s">
        <v>9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1</v>
      </c>
      <c r="AI31">
        <v>52120</v>
      </c>
      <c r="AJ31">
        <v>2183</v>
      </c>
      <c r="AK31">
        <v>0</v>
      </c>
      <c r="AL31">
        <v>19</v>
      </c>
      <c r="AO31" s="41"/>
      <c r="AP31" s="41"/>
      <c r="AQ31" t="str">
        <f t="shared" si="0"/>
        <v/>
      </c>
      <c r="AS31" t="str">
        <f t="shared" si="1"/>
        <v>wci_corp</v>
      </c>
    </row>
    <row r="32" spans="2:45">
      <c r="B32" t="s">
        <v>152</v>
      </c>
      <c r="C32" s="31">
        <v>43921</v>
      </c>
      <c r="D32" s="15">
        <v>639.62</v>
      </c>
      <c r="E32" s="15">
        <v>0</v>
      </c>
      <c r="F32" s="53" t="s">
        <v>133</v>
      </c>
      <c r="G32" t="s">
        <v>144</v>
      </c>
      <c r="H32" s="41" t="s">
        <v>135</v>
      </c>
      <c r="I32" t="s">
        <v>145</v>
      </c>
      <c r="J32" t="s">
        <v>146</v>
      </c>
      <c r="K32" t="s">
        <v>138</v>
      </c>
      <c r="L32" s="17"/>
      <c r="M32" s="17"/>
      <c r="N32" s="17" t="s">
        <v>155</v>
      </c>
      <c r="O32" s="36"/>
      <c r="P32" s="17"/>
      <c r="Q32" s="17"/>
      <c r="U32" t="s">
        <v>148</v>
      </c>
      <c r="V32" t="s">
        <v>148</v>
      </c>
      <c r="X32" s="31">
        <v>43923</v>
      </c>
      <c r="Y32" s="31">
        <v>43923</v>
      </c>
      <c r="AA32" s="31"/>
      <c r="AB32" t="s">
        <v>9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1</v>
      </c>
      <c r="AI32">
        <v>52120</v>
      </c>
      <c r="AJ32">
        <v>2183</v>
      </c>
      <c r="AK32">
        <v>0</v>
      </c>
      <c r="AL32">
        <v>19</v>
      </c>
      <c r="AO32" s="41"/>
      <c r="AP32" s="41"/>
      <c r="AQ32" t="str">
        <f t="shared" si="0"/>
        <v/>
      </c>
      <c r="AS32" t="str">
        <f t="shared" si="1"/>
        <v>wci_corp</v>
      </c>
    </row>
    <row r="33" spans="2:45">
      <c r="B33" t="s">
        <v>156</v>
      </c>
      <c r="C33" s="31">
        <v>43921</v>
      </c>
      <c r="D33" s="15">
        <v>1058.4000000000001</v>
      </c>
      <c r="E33" s="15">
        <v>0</v>
      </c>
      <c r="F33" s="53" t="s">
        <v>133</v>
      </c>
      <c r="G33" t="s">
        <v>144</v>
      </c>
      <c r="H33" s="41" t="s">
        <v>135</v>
      </c>
      <c r="I33" t="s">
        <v>145</v>
      </c>
      <c r="J33" t="s">
        <v>146</v>
      </c>
      <c r="K33" t="s">
        <v>138</v>
      </c>
      <c r="L33" s="17"/>
      <c r="M33" s="17"/>
      <c r="N33" s="17" t="s">
        <v>157</v>
      </c>
      <c r="O33" s="36"/>
      <c r="P33" s="17"/>
      <c r="Q33" s="17"/>
      <c r="U33" t="s">
        <v>148</v>
      </c>
      <c r="V33" t="s">
        <v>148</v>
      </c>
      <c r="X33" s="31">
        <v>43923</v>
      </c>
      <c r="Y33" s="31">
        <v>43923</v>
      </c>
      <c r="AA33" s="31"/>
      <c r="AB33" t="s">
        <v>9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1</v>
      </c>
      <c r="AI33">
        <v>52125</v>
      </c>
      <c r="AJ33">
        <v>2183</v>
      </c>
      <c r="AK33">
        <v>0</v>
      </c>
      <c r="AL33">
        <v>19</v>
      </c>
      <c r="AO33" s="41"/>
      <c r="AP33" s="41"/>
      <c r="AQ33" t="str">
        <f t="shared" si="0"/>
        <v/>
      </c>
      <c r="AS33" t="str">
        <f t="shared" si="1"/>
        <v>wci_corp</v>
      </c>
    </row>
    <row r="34" spans="2:45">
      <c r="B34" t="s">
        <v>156</v>
      </c>
      <c r="C34" s="31">
        <v>43921</v>
      </c>
      <c r="D34" s="15">
        <v>130.30000000000001</v>
      </c>
      <c r="E34" s="15">
        <v>0</v>
      </c>
      <c r="F34" s="53" t="s">
        <v>133</v>
      </c>
      <c r="G34" t="s">
        <v>144</v>
      </c>
      <c r="H34" s="41" t="s">
        <v>135</v>
      </c>
      <c r="I34" t="s">
        <v>145</v>
      </c>
      <c r="J34" t="s">
        <v>146</v>
      </c>
      <c r="K34" t="s">
        <v>138</v>
      </c>
      <c r="L34" s="17"/>
      <c r="M34" s="17"/>
      <c r="N34" s="17" t="s">
        <v>158</v>
      </c>
      <c r="O34" s="36"/>
      <c r="P34" s="17"/>
      <c r="Q34" s="17"/>
      <c r="U34" t="s">
        <v>148</v>
      </c>
      <c r="V34" t="s">
        <v>148</v>
      </c>
      <c r="X34" s="31">
        <v>43923</v>
      </c>
      <c r="Y34" s="31">
        <v>43923</v>
      </c>
      <c r="AA34" s="31"/>
      <c r="AB34" t="s">
        <v>9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1</v>
      </c>
      <c r="AI34">
        <v>52125</v>
      </c>
      <c r="AJ34">
        <v>2183</v>
      </c>
      <c r="AK34">
        <v>0</v>
      </c>
      <c r="AL34">
        <v>19</v>
      </c>
      <c r="AO34" s="41"/>
      <c r="AP34" s="41"/>
      <c r="AQ34" t="str">
        <f t="shared" si="0"/>
        <v/>
      </c>
      <c r="AS34" t="str">
        <f t="shared" si="1"/>
        <v>wci_corp</v>
      </c>
    </row>
    <row r="35" spans="2:45">
      <c r="B35" t="s">
        <v>159</v>
      </c>
      <c r="C35" s="31">
        <v>43921</v>
      </c>
      <c r="D35" s="15">
        <v>12.49</v>
      </c>
      <c r="E35" s="15">
        <v>0</v>
      </c>
      <c r="F35" s="53" t="s">
        <v>133</v>
      </c>
      <c r="G35" t="s">
        <v>144</v>
      </c>
      <c r="H35" s="41" t="s">
        <v>135</v>
      </c>
      <c r="I35" t="s">
        <v>145</v>
      </c>
      <c r="J35" t="s">
        <v>146</v>
      </c>
      <c r="K35" t="s">
        <v>138</v>
      </c>
      <c r="L35" s="17"/>
      <c r="M35" s="17"/>
      <c r="N35" s="17" t="s">
        <v>160</v>
      </c>
      <c r="O35" s="36"/>
      <c r="P35" s="17"/>
      <c r="Q35" s="17"/>
      <c r="U35" t="s">
        <v>148</v>
      </c>
      <c r="V35" t="s">
        <v>148</v>
      </c>
      <c r="X35" s="31">
        <v>43923</v>
      </c>
      <c r="Y35" s="31">
        <v>43923</v>
      </c>
      <c r="AA35" s="31"/>
      <c r="AB35" t="s">
        <v>9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1</v>
      </c>
      <c r="AI35">
        <v>70185</v>
      </c>
      <c r="AJ35">
        <v>2183</v>
      </c>
      <c r="AK35">
        <v>0</v>
      </c>
      <c r="AL35">
        <v>19</v>
      </c>
      <c r="AO35" s="41"/>
      <c r="AP35" s="41"/>
      <c r="AQ35" t="str">
        <f t="shared" si="0"/>
        <v/>
      </c>
      <c r="AS35" t="str">
        <f t="shared" si="1"/>
        <v>wci_corp</v>
      </c>
    </row>
    <row r="36" spans="2:45">
      <c r="B36" t="s">
        <v>161</v>
      </c>
      <c r="C36" s="31">
        <v>43921</v>
      </c>
      <c r="D36" s="15">
        <v>51.12</v>
      </c>
      <c r="E36" s="15">
        <v>0</v>
      </c>
      <c r="F36" s="53" t="s">
        <v>133</v>
      </c>
      <c r="G36" t="s">
        <v>144</v>
      </c>
      <c r="H36" s="41" t="s">
        <v>135</v>
      </c>
      <c r="I36" t="s">
        <v>145</v>
      </c>
      <c r="J36" t="s">
        <v>146</v>
      </c>
      <c r="K36" t="s">
        <v>138</v>
      </c>
      <c r="L36" s="17"/>
      <c r="M36" s="17"/>
      <c r="N36" s="17" t="s">
        <v>162</v>
      </c>
      <c r="O36" s="36"/>
      <c r="P36" s="17"/>
      <c r="Q36" s="17"/>
      <c r="U36" t="s">
        <v>148</v>
      </c>
      <c r="V36" t="s">
        <v>148</v>
      </c>
      <c r="X36" s="31">
        <v>43923</v>
      </c>
      <c r="Y36" s="31">
        <v>43923</v>
      </c>
      <c r="AA36" s="31"/>
      <c r="AB36" t="s">
        <v>9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1</v>
      </c>
      <c r="AI36">
        <v>70210</v>
      </c>
      <c r="AJ36">
        <v>2183</v>
      </c>
      <c r="AK36">
        <v>0</v>
      </c>
      <c r="AL36">
        <v>19</v>
      </c>
      <c r="AO36" s="41"/>
      <c r="AP36" s="41"/>
      <c r="AQ36" t="str">
        <f t="shared" si="0"/>
        <v/>
      </c>
      <c r="AS36" t="str">
        <f t="shared" si="1"/>
        <v>wci_corp</v>
      </c>
    </row>
    <row r="37" spans="2:45">
      <c r="B37" t="s">
        <v>161</v>
      </c>
      <c r="C37" s="31">
        <v>43921</v>
      </c>
      <c r="D37" s="15">
        <v>334.4</v>
      </c>
      <c r="E37" s="15">
        <v>0</v>
      </c>
      <c r="F37" s="53" t="s">
        <v>133</v>
      </c>
      <c r="G37" t="s">
        <v>144</v>
      </c>
      <c r="H37" s="41" t="s">
        <v>135</v>
      </c>
      <c r="I37" t="s">
        <v>145</v>
      </c>
      <c r="J37" t="s">
        <v>146</v>
      </c>
      <c r="K37" t="s">
        <v>138</v>
      </c>
      <c r="L37" s="17"/>
      <c r="M37" s="17"/>
      <c r="N37" s="17" t="s">
        <v>163</v>
      </c>
      <c r="O37" s="36"/>
      <c r="P37" s="17"/>
      <c r="Q37" s="17"/>
      <c r="U37" t="s">
        <v>148</v>
      </c>
      <c r="V37" t="s">
        <v>148</v>
      </c>
      <c r="X37" s="31">
        <v>43923</v>
      </c>
      <c r="Y37" s="31">
        <v>43923</v>
      </c>
      <c r="AA37" s="31"/>
      <c r="AB37" t="s">
        <v>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1</v>
      </c>
      <c r="AI37">
        <v>70210</v>
      </c>
      <c r="AJ37">
        <v>2183</v>
      </c>
      <c r="AK37">
        <v>0</v>
      </c>
      <c r="AL37">
        <v>19</v>
      </c>
      <c r="AO37" s="41"/>
      <c r="AP37" s="41"/>
      <c r="AQ37" t="str">
        <f t="shared" si="0"/>
        <v/>
      </c>
      <c r="AS37" t="str">
        <f t="shared" si="1"/>
        <v>wci_corp</v>
      </c>
    </row>
    <row r="38" spans="2:45">
      <c r="B38" t="s">
        <v>161</v>
      </c>
      <c r="C38" s="31">
        <v>43921</v>
      </c>
      <c r="D38" s="15">
        <v>49.15</v>
      </c>
      <c r="E38" s="15">
        <v>0</v>
      </c>
      <c r="F38" s="53" t="s">
        <v>133</v>
      </c>
      <c r="G38" t="s">
        <v>144</v>
      </c>
      <c r="H38" s="41" t="s">
        <v>135</v>
      </c>
      <c r="I38" t="s">
        <v>145</v>
      </c>
      <c r="J38" t="s">
        <v>146</v>
      </c>
      <c r="K38" t="s">
        <v>138</v>
      </c>
      <c r="L38" s="17"/>
      <c r="M38" s="17"/>
      <c r="N38" s="17" t="s">
        <v>164</v>
      </c>
      <c r="O38" s="36"/>
      <c r="P38" s="17"/>
      <c r="Q38" s="17"/>
      <c r="U38" t="s">
        <v>148</v>
      </c>
      <c r="V38" t="s">
        <v>148</v>
      </c>
      <c r="X38" s="31">
        <v>43923</v>
      </c>
      <c r="Y38" s="31">
        <v>43923</v>
      </c>
      <c r="AA38" s="31"/>
      <c r="AB38" t="s">
        <v>9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1</v>
      </c>
      <c r="AI38">
        <v>70210</v>
      </c>
      <c r="AJ38">
        <v>2183</v>
      </c>
      <c r="AK38">
        <v>0</v>
      </c>
      <c r="AL38">
        <v>19</v>
      </c>
      <c r="AO38" s="41"/>
      <c r="AP38" s="41"/>
      <c r="AQ38" t="str">
        <f t="shared" si="0"/>
        <v/>
      </c>
      <c r="AS38" t="str">
        <f t="shared" si="1"/>
        <v>wci_corp</v>
      </c>
    </row>
    <row r="39" spans="2:45">
      <c r="B39" t="s">
        <v>165</v>
      </c>
      <c r="C39" s="31">
        <v>43921</v>
      </c>
      <c r="D39" s="15">
        <v>512.74</v>
      </c>
      <c r="E39" s="15">
        <v>0</v>
      </c>
      <c r="F39" s="53" t="s">
        <v>133</v>
      </c>
      <c r="G39" t="s">
        <v>166</v>
      </c>
      <c r="H39" s="41" t="s">
        <v>135</v>
      </c>
      <c r="I39" t="s">
        <v>167</v>
      </c>
      <c r="J39" t="s">
        <v>146</v>
      </c>
      <c r="K39" t="s">
        <v>138</v>
      </c>
      <c r="L39" s="17"/>
      <c r="M39" s="17"/>
      <c r="N39" s="17" t="s">
        <v>168</v>
      </c>
      <c r="O39" s="36"/>
      <c r="P39" s="17"/>
      <c r="Q39" s="17"/>
      <c r="U39" t="s">
        <v>169</v>
      </c>
      <c r="V39" t="s">
        <v>169</v>
      </c>
      <c r="X39" s="31">
        <v>43923</v>
      </c>
      <c r="Y39" s="31">
        <v>43923</v>
      </c>
      <c r="AA39" s="31"/>
      <c r="AB39" t="s">
        <v>9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1</v>
      </c>
      <c r="AI39">
        <v>50036</v>
      </c>
      <c r="AJ39">
        <v>2183</v>
      </c>
      <c r="AK39">
        <v>0</v>
      </c>
      <c r="AL39">
        <v>19</v>
      </c>
      <c r="AO39" s="41"/>
      <c r="AP39" s="41"/>
      <c r="AQ39" t="str">
        <f t="shared" si="0"/>
        <v/>
      </c>
      <c r="AS39" t="str">
        <f t="shared" si="1"/>
        <v>wci_corp</v>
      </c>
    </row>
    <row r="40" spans="2:45">
      <c r="B40" t="s">
        <v>170</v>
      </c>
      <c r="C40" s="31">
        <v>43921</v>
      </c>
      <c r="D40" s="15">
        <v>177.34</v>
      </c>
      <c r="E40" s="15">
        <v>0</v>
      </c>
      <c r="F40" s="53" t="s">
        <v>133</v>
      </c>
      <c r="G40" t="s">
        <v>166</v>
      </c>
      <c r="H40" s="41" t="s">
        <v>135</v>
      </c>
      <c r="I40" t="s">
        <v>167</v>
      </c>
      <c r="J40" t="s">
        <v>146</v>
      </c>
      <c r="K40" t="s">
        <v>138</v>
      </c>
      <c r="L40" s="17"/>
      <c r="M40" s="17"/>
      <c r="N40" s="17" t="s">
        <v>168</v>
      </c>
      <c r="O40" s="36"/>
      <c r="P40" s="17"/>
      <c r="Q40" s="17"/>
      <c r="U40" t="s">
        <v>169</v>
      </c>
      <c r="V40" t="s">
        <v>169</v>
      </c>
      <c r="X40" s="31">
        <v>43923</v>
      </c>
      <c r="Y40" s="31">
        <v>43923</v>
      </c>
      <c r="AA40" s="31"/>
      <c r="AB40" t="s">
        <v>9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1</v>
      </c>
      <c r="AI40">
        <v>50036</v>
      </c>
      <c r="AJ40">
        <v>2183</v>
      </c>
      <c r="AK40">
        <v>100</v>
      </c>
      <c r="AL40">
        <v>19</v>
      </c>
      <c r="AO40" s="41"/>
      <c r="AP40" s="41"/>
      <c r="AQ40" t="str">
        <f t="shared" si="0"/>
        <v/>
      </c>
      <c r="AS40" t="str">
        <f t="shared" si="1"/>
        <v>wci_corp</v>
      </c>
    </row>
    <row r="41" spans="2:45">
      <c r="B41" t="s">
        <v>171</v>
      </c>
      <c r="C41" s="31">
        <v>43921</v>
      </c>
      <c r="D41" s="15">
        <v>164.14</v>
      </c>
      <c r="E41" s="15">
        <v>0</v>
      </c>
      <c r="F41" s="53" t="s">
        <v>133</v>
      </c>
      <c r="G41" t="s">
        <v>166</v>
      </c>
      <c r="H41" s="41" t="s">
        <v>135</v>
      </c>
      <c r="I41" t="s">
        <v>167</v>
      </c>
      <c r="J41" t="s">
        <v>146</v>
      </c>
      <c r="K41" t="s">
        <v>138</v>
      </c>
      <c r="L41" s="17"/>
      <c r="M41" s="17"/>
      <c r="N41" s="17" t="s">
        <v>168</v>
      </c>
      <c r="O41" s="36"/>
      <c r="P41" s="17"/>
      <c r="Q41" s="17"/>
      <c r="U41" t="s">
        <v>169</v>
      </c>
      <c r="V41" t="s">
        <v>169</v>
      </c>
      <c r="X41" s="31">
        <v>43923</v>
      </c>
      <c r="Y41" s="31">
        <v>43923</v>
      </c>
      <c r="AA41" s="31"/>
      <c r="AB41" t="s">
        <v>9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1</v>
      </c>
      <c r="AI41">
        <v>50036</v>
      </c>
      <c r="AJ41">
        <v>2183</v>
      </c>
      <c r="AK41">
        <v>101</v>
      </c>
      <c r="AL41">
        <v>19</v>
      </c>
      <c r="AO41" s="41"/>
      <c r="AP41" s="41"/>
      <c r="AQ41" t="str">
        <f t="shared" si="0"/>
        <v/>
      </c>
      <c r="AS41" t="str">
        <f t="shared" si="1"/>
        <v>wci_corp</v>
      </c>
    </row>
    <row r="42" spans="2:45">
      <c r="B42" t="s">
        <v>172</v>
      </c>
      <c r="C42" s="31">
        <v>43921</v>
      </c>
      <c r="D42" s="15">
        <v>1986.22</v>
      </c>
      <c r="E42" s="15">
        <v>0</v>
      </c>
      <c r="F42" s="53" t="s">
        <v>133</v>
      </c>
      <c r="G42" t="s">
        <v>166</v>
      </c>
      <c r="H42" s="41" t="s">
        <v>135</v>
      </c>
      <c r="I42" t="s">
        <v>167</v>
      </c>
      <c r="J42" t="s">
        <v>146</v>
      </c>
      <c r="K42" t="s">
        <v>138</v>
      </c>
      <c r="L42" s="17"/>
      <c r="M42" s="17"/>
      <c r="N42" s="17" t="s">
        <v>168</v>
      </c>
      <c r="O42" s="36"/>
      <c r="P42" s="17"/>
      <c r="Q42" s="17"/>
      <c r="U42" t="s">
        <v>169</v>
      </c>
      <c r="V42" t="s">
        <v>169</v>
      </c>
      <c r="X42" s="31">
        <v>43923</v>
      </c>
      <c r="Y42" s="31">
        <v>43923</v>
      </c>
      <c r="AA42" s="31"/>
      <c r="AB42" t="s">
        <v>9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1</v>
      </c>
      <c r="AI42">
        <v>50036</v>
      </c>
      <c r="AJ42">
        <v>2183</v>
      </c>
      <c r="AK42">
        <v>200</v>
      </c>
      <c r="AL42">
        <v>19</v>
      </c>
      <c r="AO42" s="41"/>
      <c r="AP42" s="41"/>
      <c r="AQ42" t="str">
        <f t="shared" si="0"/>
        <v/>
      </c>
      <c r="AS42" t="str">
        <f t="shared" si="1"/>
        <v>wci_corp</v>
      </c>
    </row>
    <row r="43" spans="2:45">
      <c r="B43" t="s">
        <v>173</v>
      </c>
      <c r="C43" s="31">
        <v>43921</v>
      </c>
      <c r="D43" s="15">
        <v>1098.28</v>
      </c>
      <c r="E43" s="15">
        <v>0</v>
      </c>
      <c r="F43" s="53" t="s">
        <v>133</v>
      </c>
      <c r="G43" t="s">
        <v>166</v>
      </c>
      <c r="H43" s="41" t="s">
        <v>135</v>
      </c>
      <c r="I43" t="s">
        <v>167</v>
      </c>
      <c r="J43" t="s">
        <v>146</v>
      </c>
      <c r="K43" t="s">
        <v>138</v>
      </c>
      <c r="L43" s="17"/>
      <c r="M43" s="17"/>
      <c r="N43" s="17" t="s">
        <v>168</v>
      </c>
      <c r="O43" s="36"/>
      <c r="P43" s="17"/>
      <c r="Q43" s="17"/>
      <c r="U43" t="s">
        <v>169</v>
      </c>
      <c r="V43" t="s">
        <v>169</v>
      </c>
      <c r="X43" s="31">
        <v>43923</v>
      </c>
      <c r="Y43" s="31">
        <v>43923</v>
      </c>
      <c r="AA43" s="31"/>
      <c r="AB43" t="s">
        <v>9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1</v>
      </c>
      <c r="AI43">
        <v>50036</v>
      </c>
      <c r="AJ43">
        <v>2183</v>
      </c>
      <c r="AK43">
        <v>202</v>
      </c>
      <c r="AL43">
        <v>19</v>
      </c>
      <c r="AO43" s="41"/>
      <c r="AP43" s="41"/>
      <c r="AQ43" t="str">
        <f t="shared" si="0"/>
        <v/>
      </c>
      <c r="AS43" t="str">
        <f t="shared" si="1"/>
        <v>wci_corp</v>
      </c>
    </row>
    <row r="44" spans="2:45">
      <c r="B44" t="s">
        <v>174</v>
      </c>
      <c r="C44" s="31">
        <v>43921</v>
      </c>
      <c r="D44" s="15">
        <v>97.1</v>
      </c>
      <c r="E44" s="15">
        <v>0</v>
      </c>
      <c r="F44" s="53" t="s">
        <v>133</v>
      </c>
      <c r="G44" t="s">
        <v>166</v>
      </c>
      <c r="H44" s="41" t="s">
        <v>135</v>
      </c>
      <c r="I44" t="s">
        <v>167</v>
      </c>
      <c r="J44" t="s">
        <v>146</v>
      </c>
      <c r="K44" t="s">
        <v>138</v>
      </c>
      <c r="L44" s="17"/>
      <c r="M44" s="17"/>
      <c r="N44" s="17" t="s">
        <v>168</v>
      </c>
      <c r="O44" s="36"/>
      <c r="P44" s="17"/>
      <c r="Q44" s="17"/>
      <c r="U44" t="s">
        <v>169</v>
      </c>
      <c r="V44" t="s">
        <v>169</v>
      </c>
      <c r="X44" s="31">
        <v>43923</v>
      </c>
      <c r="Y44" s="31">
        <v>43923</v>
      </c>
      <c r="AA44" s="31"/>
      <c r="AB44" t="s">
        <v>9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1</v>
      </c>
      <c r="AI44">
        <v>50036</v>
      </c>
      <c r="AJ44">
        <v>2183</v>
      </c>
      <c r="AK44">
        <v>206</v>
      </c>
      <c r="AL44">
        <v>19</v>
      </c>
      <c r="AO44" s="41"/>
      <c r="AP44" s="41"/>
      <c r="AQ44" t="str">
        <f t="shared" si="0"/>
        <v/>
      </c>
      <c r="AS44" t="str">
        <f t="shared" si="1"/>
        <v>wci_corp</v>
      </c>
    </row>
    <row r="45" spans="2:45">
      <c r="B45" t="s">
        <v>175</v>
      </c>
      <c r="C45" s="31">
        <v>43921</v>
      </c>
      <c r="D45" s="15">
        <v>1291.2</v>
      </c>
      <c r="E45" s="15">
        <v>0</v>
      </c>
      <c r="F45" s="53" t="s">
        <v>133</v>
      </c>
      <c r="G45" t="s">
        <v>166</v>
      </c>
      <c r="H45" s="41" t="s">
        <v>135</v>
      </c>
      <c r="I45" t="s">
        <v>167</v>
      </c>
      <c r="J45" t="s">
        <v>146</v>
      </c>
      <c r="K45" t="s">
        <v>138</v>
      </c>
      <c r="L45" s="17"/>
      <c r="M45" s="17"/>
      <c r="N45" s="17" t="s">
        <v>168</v>
      </c>
      <c r="O45" s="36"/>
      <c r="P45" s="17"/>
      <c r="Q45" s="17"/>
      <c r="U45" t="s">
        <v>169</v>
      </c>
      <c r="V45" t="s">
        <v>169</v>
      </c>
      <c r="X45" s="31">
        <v>43923</v>
      </c>
      <c r="Y45" s="31">
        <v>43923</v>
      </c>
      <c r="AA45" s="31"/>
      <c r="AB45" t="s">
        <v>9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1</v>
      </c>
      <c r="AI45">
        <v>50036</v>
      </c>
      <c r="AJ45">
        <v>2183</v>
      </c>
      <c r="AK45">
        <v>210</v>
      </c>
      <c r="AL45">
        <v>19</v>
      </c>
      <c r="AO45" s="41"/>
      <c r="AP45" s="41"/>
      <c r="AQ45" t="str">
        <f t="shared" si="0"/>
        <v/>
      </c>
      <c r="AS45" t="str">
        <f t="shared" si="1"/>
        <v>wci_corp</v>
      </c>
    </row>
    <row r="46" spans="2:45">
      <c r="B46" t="s">
        <v>176</v>
      </c>
      <c r="C46" s="31">
        <v>43921</v>
      </c>
      <c r="D46" s="15">
        <v>367.32</v>
      </c>
      <c r="E46" s="15">
        <v>0</v>
      </c>
      <c r="F46" s="53" t="s">
        <v>133</v>
      </c>
      <c r="G46" t="s">
        <v>166</v>
      </c>
      <c r="H46" s="41" t="s">
        <v>135</v>
      </c>
      <c r="I46" t="s">
        <v>167</v>
      </c>
      <c r="J46" t="s">
        <v>146</v>
      </c>
      <c r="K46" t="s">
        <v>138</v>
      </c>
      <c r="L46" s="17"/>
      <c r="M46" s="17"/>
      <c r="N46" s="17" t="s">
        <v>168</v>
      </c>
      <c r="O46" s="36"/>
      <c r="P46" s="17"/>
      <c r="Q46" s="17"/>
      <c r="U46" t="s">
        <v>169</v>
      </c>
      <c r="V46" t="s">
        <v>169</v>
      </c>
      <c r="X46" s="31">
        <v>43923</v>
      </c>
      <c r="Y46" s="31">
        <v>43923</v>
      </c>
      <c r="AA46" s="31"/>
      <c r="AB46" t="s">
        <v>9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1</v>
      </c>
      <c r="AI46">
        <v>50036</v>
      </c>
      <c r="AJ46">
        <v>2183</v>
      </c>
      <c r="AK46">
        <v>300</v>
      </c>
      <c r="AL46">
        <v>19</v>
      </c>
      <c r="AO46" s="41"/>
      <c r="AP46" s="41"/>
      <c r="AQ46" t="str">
        <f t="shared" si="0"/>
        <v/>
      </c>
      <c r="AS46" t="str">
        <f t="shared" si="1"/>
        <v>wci_corp</v>
      </c>
    </row>
    <row r="47" spans="2:45">
      <c r="B47" t="s">
        <v>177</v>
      </c>
      <c r="C47" s="31">
        <v>43921</v>
      </c>
      <c r="D47" s="15">
        <v>169.3</v>
      </c>
      <c r="E47" s="15">
        <v>0</v>
      </c>
      <c r="F47" s="53" t="s">
        <v>133</v>
      </c>
      <c r="G47" t="s">
        <v>166</v>
      </c>
      <c r="H47" s="41" t="s">
        <v>135</v>
      </c>
      <c r="I47" t="s">
        <v>167</v>
      </c>
      <c r="J47" t="s">
        <v>146</v>
      </c>
      <c r="K47" t="s">
        <v>138</v>
      </c>
      <c r="L47" s="17"/>
      <c r="M47" s="17"/>
      <c r="N47" s="17" t="s">
        <v>168</v>
      </c>
      <c r="O47" s="36"/>
      <c r="P47" s="17"/>
      <c r="Q47" s="17"/>
      <c r="U47" t="s">
        <v>169</v>
      </c>
      <c r="V47" t="s">
        <v>169</v>
      </c>
      <c r="X47" s="31">
        <v>43923</v>
      </c>
      <c r="Y47" s="31">
        <v>43923</v>
      </c>
      <c r="AA47" s="31"/>
      <c r="AB47" t="s">
        <v>9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1</v>
      </c>
      <c r="AI47">
        <v>50036</v>
      </c>
      <c r="AJ47">
        <v>2183</v>
      </c>
      <c r="AK47">
        <v>320</v>
      </c>
      <c r="AL47">
        <v>19</v>
      </c>
      <c r="AO47" s="41"/>
      <c r="AP47" s="41"/>
      <c r="AQ47" t="str">
        <f t="shared" si="0"/>
        <v/>
      </c>
      <c r="AS47" t="str">
        <f t="shared" si="1"/>
        <v>wci_corp</v>
      </c>
    </row>
    <row r="48" spans="2:45">
      <c r="B48" t="s">
        <v>178</v>
      </c>
      <c r="C48" s="31">
        <v>43921</v>
      </c>
      <c r="D48" s="15">
        <v>972.78</v>
      </c>
      <c r="E48" s="15">
        <v>0</v>
      </c>
      <c r="F48" s="53" t="s">
        <v>133</v>
      </c>
      <c r="G48" t="s">
        <v>166</v>
      </c>
      <c r="H48" s="41" t="s">
        <v>135</v>
      </c>
      <c r="I48" t="s">
        <v>167</v>
      </c>
      <c r="J48" t="s">
        <v>146</v>
      </c>
      <c r="K48" t="s">
        <v>138</v>
      </c>
      <c r="L48" s="17"/>
      <c r="M48" s="17"/>
      <c r="N48" s="17" t="s">
        <v>168</v>
      </c>
      <c r="O48" s="36"/>
      <c r="P48" s="17"/>
      <c r="Q48" s="17"/>
      <c r="U48" t="s">
        <v>169</v>
      </c>
      <c r="V48" t="s">
        <v>169</v>
      </c>
      <c r="X48" s="31">
        <v>43923</v>
      </c>
      <c r="Y48" s="31">
        <v>43923</v>
      </c>
      <c r="AA48" s="31"/>
      <c r="AB48" t="s">
        <v>9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1</v>
      </c>
      <c r="AI48">
        <v>52036</v>
      </c>
      <c r="AJ48">
        <v>2183</v>
      </c>
      <c r="AK48">
        <v>0</v>
      </c>
      <c r="AL48">
        <v>19</v>
      </c>
      <c r="AO48" s="41"/>
      <c r="AP48" s="41"/>
      <c r="AQ48" t="str">
        <f t="shared" si="0"/>
        <v/>
      </c>
      <c r="AS48" t="str">
        <f t="shared" si="1"/>
        <v>wci_corp</v>
      </c>
    </row>
    <row r="49" spans="2:45">
      <c r="B49" t="s">
        <v>179</v>
      </c>
      <c r="C49" s="31">
        <v>43921</v>
      </c>
      <c r="D49" s="15">
        <v>625</v>
      </c>
      <c r="E49" s="15">
        <v>0</v>
      </c>
      <c r="F49" s="53" t="s">
        <v>133</v>
      </c>
      <c r="G49" t="s">
        <v>166</v>
      </c>
      <c r="H49" s="41" t="s">
        <v>135</v>
      </c>
      <c r="I49" t="s">
        <v>167</v>
      </c>
      <c r="J49" t="s">
        <v>146</v>
      </c>
      <c r="K49" t="s">
        <v>138</v>
      </c>
      <c r="L49" s="17"/>
      <c r="M49" s="17"/>
      <c r="N49" s="17" t="s">
        <v>168</v>
      </c>
      <c r="O49" s="36"/>
      <c r="P49" s="17"/>
      <c r="Q49" s="17"/>
      <c r="U49" t="s">
        <v>169</v>
      </c>
      <c r="V49" t="s">
        <v>169</v>
      </c>
      <c r="X49" s="31">
        <v>43923</v>
      </c>
      <c r="Y49" s="31">
        <v>43923</v>
      </c>
      <c r="AA49" s="31"/>
      <c r="AB49" t="s">
        <v>9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</v>
      </c>
      <c r="AI49">
        <v>56036</v>
      </c>
      <c r="AJ49">
        <v>2183</v>
      </c>
      <c r="AK49">
        <v>0</v>
      </c>
      <c r="AL49">
        <v>19</v>
      </c>
      <c r="AO49" s="41"/>
      <c r="AP49" s="41"/>
      <c r="AQ49" t="str">
        <f t="shared" si="0"/>
        <v/>
      </c>
      <c r="AS49" t="str">
        <f t="shared" si="1"/>
        <v>wci_corp</v>
      </c>
    </row>
    <row r="50" spans="2:45">
      <c r="B50" t="s">
        <v>180</v>
      </c>
      <c r="C50" s="31">
        <v>43921</v>
      </c>
      <c r="D50" s="15">
        <v>1678.12</v>
      </c>
      <c r="E50" s="15">
        <v>0</v>
      </c>
      <c r="F50" s="53" t="s">
        <v>133</v>
      </c>
      <c r="G50" t="s">
        <v>166</v>
      </c>
      <c r="H50" s="41" t="s">
        <v>135</v>
      </c>
      <c r="I50" t="s">
        <v>167</v>
      </c>
      <c r="J50" t="s">
        <v>146</v>
      </c>
      <c r="K50" t="s">
        <v>138</v>
      </c>
      <c r="L50" s="17"/>
      <c r="M50" s="17"/>
      <c r="N50" s="17" t="s">
        <v>168</v>
      </c>
      <c r="O50" s="36"/>
      <c r="P50" s="17"/>
      <c r="Q50" s="17"/>
      <c r="U50" t="s">
        <v>169</v>
      </c>
      <c r="V50" t="s">
        <v>169</v>
      </c>
      <c r="X50" s="31">
        <v>43923</v>
      </c>
      <c r="Y50" s="31">
        <v>43923</v>
      </c>
      <c r="AA50" s="31"/>
      <c r="AB50" t="s">
        <v>9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1</v>
      </c>
      <c r="AI50">
        <v>70036</v>
      </c>
      <c r="AJ50">
        <v>2183</v>
      </c>
      <c r="AK50">
        <v>0</v>
      </c>
      <c r="AL50">
        <v>19</v>
      </c>
      <c r="AO50" s="41"/>
      <c r="AP50" s="41"/>
      <c r="AQ50" t="str">
        <f t="shared" si="0"/>
        <v/>
      </c>
      <c r="AS50" t="str">
        <f t="shared" si="1"/>
        <v>wci_corp</v>
      </c>
    </row>
    <row r="51" spans="2:45">
      <c r="B51" t="s">
        <v>180</v>
      </c>
      <c r="C51" s="31">
        <v>43921</v>
      </c>
      <c r="D51" s="15">
        <v>65.900000000000006</v>
      </c>
      <c r="E51" s="15">
        <v>0</v>
      </c>
      <c r="F51" s="53" t="s">
        <v>133</v>
      </c>
      <c r="G51" t="s">
        <v>166</v>
      </c>
      <c r="H51" s="41" t="s">
        <v>135</v>
      </c>
      <c r="I51" t="s">
        <v>167</v>
      </c>
      <c r="J51" t="s">
        <v>146</v>
      </c>
      <c r="K51" t="s">
        <v>138</v>
      </c>
      <c r="L51" s="17"/>
      <c r="M51" s="17"/>
      <c r="N51" s="17" t="s">
        <v>168</v>
      </c>
      <c r="O51" s="36"/>
      <c r="P51" s="17"/>
      <c r="Q51" s="17"/>
      <c r="U51" t="s">
        <v>169</v>
      </c>
      <c r="V51" t="s">
        <v>169</v>
      </c>
      <c r="X51" s="31">
        <v>43923</v>
      </c>
      <c r="Y51" s="31">
        <v>43923</v>
      </c>
      <c r="AA51" s="31"/>
      <c r="AB51" t="s">
        <v>9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1</v>
      </c>
      <c r="AI51">
        <v>70036</v>
      </c>
      <c r="AJ51">
        <v>2183</v>
      </c>
      <c r="AK51">
        <v>0</v>
      </c>
      <c r="AL51">
        <v>19</v>
      </c>
      <c r="AO51" s="41"/>
      <c r="AP51" s="41"/>
      <c r="AQ51" t="str">
        <f t="shared" si="0"/>
        <v/>
      </c>
      <c r="AS51" t="str">
        <f t="shared" si="1"/>
        <v>wci_corp</v>
      </c>
    </row>
    <row r="52" spans="2:45">
      <c r="B52" t="s">
        <v>143</v>
      </c>
      <c r="C52" s="31">
        <v>43921</v>
      </c>
      <c r="D52" s="15">
        <v>65.34</v>
      </c>
      <c r="E52" s="15">
        <v>0</v>
      </c>
      <c r="F52" s="53" t="s">
        <v>133</v>
      </c>
      <c r="G52" t="s">
        <v>181</v>
      </c>
      <c r="H52" s="41" t="s">
        <v>135</v>
      </c>
      <c r="I52" t="s">
        <v>182</v>
      </c>
      <c r="J52" t="s">
        <v>146</v>
      </c>
      <c r="K52" t="s">
        <v>138</v>
      </c>
      <c r="L52" s="17"/>
      <c r="M52" s="17"/>
      <c r="N52" s="17" t="s">
        <v>149</v>
      </c>
      <c r="O52" s="36"/>
      <c r="P52" s="17"/>
      <c r="Q52" s="17"/>
      <c r="U52" t="s">
        <v>183</v>
      </c>
      <c r="V52" t="s">
        <v>183</v>
      </c>
      <c r="X52" s="31">
        <v>43927</v>
      </c>
      <c r="Y52" s="31">
        <v>43927</v>
      </c>
      <c r="AA52" s="31"/>
      <c r="AB52" t="s">
        <v>9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1</v>
      </c>
      <c r="AI52">
        <v>50086</v>
      </c>
      <c r="AJ52">
        <v>2183</v>
      </c>
      <c r="AK52">
        <v>0</v>
      </c>
      <c r="AL52">
        <v>19</v>
      </c>
      <c r="AO52" s="41"/>
      <c r="AP52" s="41"/>
      <c r="AQ52" t="str">
        <f t="shared" si="0"/>
        <v/>
      </c>
      <c r="AS52" t="str">
        <f t="shared" si="1"/>
        <v>wci_corp</v>
      </c>
    </row>
    <row r="53" spans="2:45">
      <c r="B53" t="s">
        <v>156</v>
      </c>
      <c r="C53" s="31">
        <v>43921</v>
      </c>
      <c r="D53" s="15">
        <v>28.43</v>
      </c>
      <c r="E53" s="15">
        <v>0</v>
      </c>
      <c r="F53" s="53" t="s">
        <v>133</v>
      </c>
      <c r="G53" t="s">
        <v>181</v>
      </c>
      <c r="H53" s="41" t="s">
        <v>135</v>
      </c>
      <c r="I53" t="s">
        <v>182</v>
      </c>
      <c r="J53" t="s">
        <v>146</v>
      </c>
      <c r="K53" t="s">
        <v>138</v>
      </c>
      <c r="L53" s="17"/>
      <c r="M53" s="17"/>
      <c r="N53" s="17" t="s">
        <v>184</v>
      </c>
      <c r="O53" s="36"/>
      <c r="P53" s="17"/>
      <c r="Q53" s="17"/>
      <c r="U53" t="s">
        <v>183</v>
      </c>
      <c r="V53" t="s">
        <v>183</v>
      </c>
      <c r="X53" s="31">
        <v>43927</v>
      </c>
      <c r="Y53" s="31">
        <v>43927</v>
      </c>
      <c r="AA53" s="31"/>
      <c r="AB53" t="s">
        <v>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1</v>
      </c>
      <c r="AI53">
        <v>52125</v>
      </c>
      <c r="AJ53">
        <v>2183</v>
      </c>
      <c r="AK53">
        <v>0</v>
      </c>
      <c r="AL53">
        <v>19</v>
      </c>
      <c r="AO53" s="41"/>
      <c r="AP53" s="41"/>
      <c r="AQ53" t="str">
        <f t="shared" si="0"/>
        <v/>
      </c>
      <c r="AS53" t="str">
        <f t="shared" si="1"/>
        <v>wci_corp</v>
      </c>
    </row>
    <row r="54" spans="2:45">
      <c r="B54" t="s">
        <v>156</v>
      </c>
      <c r="C54" s="31">
        <v>43921</v>
      </c>
      <c r="D54" s="15">
        <v>242.46</v>
      </c>
      <c r="E54" s="15">
        <v>0</v>
      </c>
      <c r="F54" s="53" t="s">
        <v>133</v>
      </c>
      <c r="G54" t="s">
        <v>181</v>
      </c>
      <c r="H54" s="41" t="s">
        <v>135</v>
      </c>
      <c r="I54" t="s">
        <v>182</v>
      </c>
      <c r="J54" t="s">
        <v>146</v>
      </c>
      <c r="K54" t="s">
        <v>138</v>
      </c>
      <c r="L54" s="17"/>
      <c r="M54" s="17"/>
      <c r="N54" s="17" t="s">
        <v>157</v>
      </c>
      <c r="O54" s="36"/>
      <c r="P54" s="17"/>
      <c r="Q54" s="17"/>
      <c r="U54" t="s">
        <v>183</v>
      </c>
      <c r="V54" t="s">
        <v>183</v>
      </c>
      <c r="X54" s="31">
        <v>43927</v>
      </c>
      <c r="Y54" s="31">
        <v>43927</v>
      </c>
      <c r="AA54" s="31"/>
      <c r="AB54" t="s">
        <v>9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</v>
      </c>
      <c r="AI54">
        <v>52125</v>
      </c>
      <c r="AJ54">
        <v>2183</v>
      </c>
      <c r="AK54">
        <v>0</v>
      </c>
      <c r="AL54">
        <v>19</v>
      </c>
      <c r="AO54" s="41"/>
      <c r="AP54" s="41"/>
      <c r="AQ54" t="str">
        <f t="shared" si="0"/>
        <v/>
      </c>
      <c r="AS54" t="str">
        <f t="shared" si="1"/>
        <v>wci_corp</v>
      </c>
    </row>
    <row r="55" spans="2:45">
      <c r="B55" t="s">
        <v>156</v>
      </c>
      <c r="C55" s="31">
        <v>43921</v>
      </c>
      <c r="D55" s="15">
        <v>22.55</v>
      </c>
      <c r="E55" s="15">
        <v>0</v>
      </c>
      <c r="F55" s="53" t="s">
        <v>133</v>
      </c>
      <c r="G55" t="s">
        <v>181</v>
      </c>
      <c r="H55" s="41" t="s">
        <v>135</v>
      </c>
      <c r="I55" t="s">
        <v>182</v>
      </c>
      <c r="J55" t="s">
        <v>146</v>
      </c>
      <c r="K55" t="s">
        <v>138</v>
      </c>
      <c r="L55" s="17"/>
      <c r="M55" s="17"/>
      <c r="N55" s="17" t="s">
        <v>157</v>
      </c>
      <c r="O55" s="36"/>
      <c r="P55" s="17"/>
      <c r="Q55" s="17"/>
      <c r="U55" t="s">
        <v>183</v>
      </c>
      <c r="V55" t="s">
        <v>183</v>
      </c>
      <c r="X55" s="31">
        <v>43927</v>
      </c>
      <c r="Y55" s="31">
        <v>43927</v>
      </c>
      <c r="AA55" s="31"/>
      <c r="AB55" t="s">
        <v>9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1</v>
      </c>
      <c r="AI55">
        <v>52125</v>
      </c>
      <c r="AJ55">
        <v>2183</v>
      </c>
      <c r="AK55">
        <v>0</v>
      </c>
      <c r="AL55">
        <v>19</v>
      </c>
      <c r="AO55" s="41"/>
      <c r="AP55" s="41"/>
      <c r="AQ55" t="str">
        <f t="shared" si="0"/>
        <v/>
      </c>
      <c r="AS55" t="str">
        <f t="shared" si="1"/>
        <v>wci_corp</v>
      </c>
    </row>
    <row r="56" spans="2:45">
      <c r="B56" t="s">
        <v>185</v>
      </c>
      <c r="C56" s="31">
        <v>43921</v>
      </c>
      <c r="D56" s="15">
        <v>92.84</v>
      </c>
      <c r="E56" s="15">
        <v>0</v>
      </c>
      <c r="F56" s="53" t="s">
        <v>133</v>
      </c>
      <c r="G56" t="s">
        <v>181</v>
      </c>
      <c r="H56" s="41" t="s">
        <v>135</v>
      </c>
      <c r="I56" t="s">
        <v>182</v>
      </c>
      <c r="J56" t="s">
        <v>146</v>
      </c>
      <c r="K56" t="s">
        <v>138</v>
      </c>
      <c r="L56" s="17"/>
      <c r="M56" s="17"/>
      <c r="N56" s="17" t="s">
        <v>186</v>
      </c>
      <c r="O56" s="36"/>
      <c r="P56" s="17"/>
      <c r="Q56" s="17"/>
      <c r="U56" t="s">
        <v>183</v>
      </c>
      <c r="V56" t="s">
        <v>183</v>
      </c>
      <c r="X56" s="31">
        <v>43927</v>
      </c>
      <c r="Y56" s="31">
        <v>43927</v>
      </c>
      <c r="AA56" s="31"/>
      <c r="AB56" t="s">
        <v>9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57125</v>
      </c>
      <c r="AJ56">
        <v>2183</v>
      </c>
      <c r="AK56">
        <v>0</v>
      </c>
      <c r="AL56">
        <v>19</v>
      </c>
      <c r="AO56" s="41"/>
      <c r="AP56" s="41"/>
      <c r="AQ56" t="str">
        <f t="shared" si="0"/>
        <v/>
      </c>
      <c r="AS56" t="str">
        <f t="shared" si="1"/>
        <v>wci_corp</v>
      </c>
    </row>
    <row r="57" spans="2:45">
      <c r="B57" t="s">
        <v>165</v>
      </c>
      <c r="C57" s="31">
        <v>43921</v>
      </c>
      <c r="D57" s="15">
        <v>2228.6</v>
      </c>
      <c r="E57" s="15">
        <v>0</v>
      </c>
      <c r="F57" s="53" t="s">
        <v>133</v>
      </c>
      <c r="G57" t="s">
        <v>187</v>
      </c>
      <c r="H57" s="41" t="s">
        <v>135</v>
      </c>
      <c r="I57" t="s">
        <v>188</v>
      </c>
      <c r="J57" t="s">
        <v>146</v>
      </c>
      <c r="K57" t="s">
        <v>138</v>
      </c>
      <c r="L57" s="17"/>
      <c r="M57" s="17"/>
      <c r="N57" s="17" t="s">
        <v>189</v>
      </c>
      <c r="O57" s="36"/>
      <c r="P57" s="17"/>
      <c r="Q57" s="17"/>
      <c r="U57" t="s">
        <v>190</v>
      </c>
      <c r="V57" t="s">
        <v>190</v>
      </c>
      <c r="X57" s="31">
        <v>43928</v>
      </c>
      <c r="Y57" s="31">
        <v>43928</v>
      </c>
      <c r="AA57" s="31"/>
      <c r="AB57" t="s">
        <v>9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1</v>
      </c>
      <c r="AI57">
        <v>50036</v>
      </c>
      <c r="AJ57">
        <v>2183</v>
      </c>
      <c r="AK57">
        <v>0</v>
      </c>
      <c r="AL57">
        <v>19</v>
      </c>
      <c r="AO57" s="41"/>
      <c r="AP57" s="41"/>
      <c r="AQ57" t="str">
        <f t="shared" si="0"/>
        <v/>
      </c>
      <c r="AS57" t="str">
        <f t="shared" si="1"/>
        <v>wci_corp</v>
      </c>
    </row>
    <row r="58" spans="2:45">
      <c r="B58" t="s">
        <v>191</v>
      </c>
      <c r="C58" s="31">
        <v>43921</v>
      </c>
      <c r="D58" s="15">
        <v>170.49</v>
      </c>
      <c r="E58" s="15">
        <v>0</v>
      </c>
      <c r="F58" s="53" t="s">
        <v>133</v>
      </c>
      <c r="G58" t="s">
        <v>187</v>
      </c>
      <c r="H58" s="41" t="s">
        <v>135</v>
      </c>
      <c r="I58" t="s">
        <v>188</v>
      </c>
      <c r="J58" t="s">
        <v>146</v>
      </c>
      <c r="K58" t="s">
        <v>138</v>
      </c>
      <c r="L58" s="17"/>
      <c r="M58" s="17"/>
      <c r="N58" s="17" t="s">
        <v>189</v>
      </c>
      <c r="O58" s="36"/>
      <c r="P58" s="17"/>
      <c r="Q58" s="17"/>
      <c r="U58" t="s">
        <v>190</v>
      </c>
      <c r="V58" t="s">
        <v>190</v>
      </c>
      <c r="X58" s="31">
        <v>43928</v>
      </c>
      <c r="Y58" s="31">
        <v>43928</v>
      </c>
      <c r="AA58" s="31"/>
      <c r="AB58" t="s">
        <v>9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1</v>
      </c>
      <c r="AI58">
        <v>50050</v>
      </c>
      <c r="AJ58">
        <v>2183</v>
      </c>
      <c r="AK58">
        <v>0</v>
      </c>
      <c r="AL58">
        <v>19</v>
      </c>
      <c r="AO58" s="41"/>
      <c r="AP58" s="41"/>
      <c r="AQ58" t="str">
        <f t="shared" si="0"/>
        <v/>
      </c>
      <c r="AS58" t="str">
        <f t="shared" si="1"/>
        <v>wci_corp</v>
      </c>
    </row>
    <row r="59" spans="2:45">
      <c r="B59" t="s">
        <v>178</v>
      </c>
      <c r="C59" s="31">
        <v>43921</v>
      </c>
      <c r="D59" s="15">
        <v>431.06</v>
      </c>
      <c r="E59" s="15">
        <v>0</v>
      </c>
      <c r="F59" s="53" t="s">
        <v>133</v>
      </c>
      <c r="G59" t="s">
        <v>187</v>
      </c>
      <c r="H59" s="41" t="s">
        <v>135</v>
      </c>
      <c r="I59" t="s">
        <v>188</v>
      </c>
      <c r="J59" t="s">
        <v>146</v>
      </c>
      <c r="K59" t="s">
        <v>138</v>
      </c>
      <c r="L59" s="17"/>
      <c r="M59" s="17"/>
      <c r="N59" s="17" t="s">
        <v>189</v>
      </c>
      <c r="O59" s="36"/>
      <c r="P59" s="17"/>
      <c r="Q59" s="17"/>
      <c r="U59" t="s">
        <v>190</v>
      </c>
      <c r="V59" t="s">
        <v>190</v>
      </c>
      <c r="X59" s="31">
        <v>43928</v>
      </c>
      <c r="Y59" s="31">
        <v>43928</v>
      </c>
      <c r="AA59" s="31"/>
      <c r="AB59" t="s">
        <v>9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1</v>
      </c>
      <c r="AI59">
        <v>52036</v>
      </c>
      <c r="AJ59">
        <v>2183</v>
      </c>
      <c r="AK59">
        <v>0</v>
      </c>
      <c r="AL59">
        <v>19</v>
      </c>
      <c r="AO59" s="41"/>
      <c r="AP59" s="41"/>
      <c r="AQ59" t="str">
        <f t="shared" si="0"/>
        <v/>
      </c>
      <c r="AS59" t="str">
        <f t="shared" si="1"/>
        <v>wci_corp</v>
      </c>
    </row>
    <row r="60" spans="2:45">
      <c r="B60" t="s">
        <v>192</v>
      </c>
      <c r="C60" s="31">
        <v>43921</v>
      </c>
      <c r="D60" s="15">
        <v>32.979999999999997</v>
      </c>
      <c r="E60" s="15">
        <v>0</v>
      </c>
      <c r="F60" s="53" t="s">
        <v>133</v>
      </c>
      <c r="G60" t="s">
        <v>187</v>
      </c>
      <c r="H60" s="41" t="s">
        <v>135</v>
      </c>
      <c r="I60" t="s">
        <v>188</v>
      </c>
      <c r="J60" t="s">
        <v>146</v>
      </c>
      <c r="K60" t="s">
        <v>138</v>
      </c>
      <c r="L60" s="17"/>
      <c r="M60" s="17"/>
      <c r="N60" s="17" t="s">
        <v>189</v>
      </c>
      <c r="O60" s="36"/>
      <c r="P60" s="17"/>
      <c r="Q60" s="17"/>
      <c r="U60" t="s">
        <v>190</v>
      </c>
      <c r="V60" t="s">
        <v>190</v>
      </c>
      <c r="X60" s="31">
        <v>43928</v>
      </c>
      <c r="Y60" s="31">
        <v>43928</v>
      </c>
      <c r="AA60" s="31"/>
      <c r="AB60" t="s">
        <v>9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1</v>
      </c>
      <c r="AI60">
        <v>52050</v>
      </c>
      <c r="AJ60">
        <v>2183</v>
      </c>
      <c r="AK60">
        <v>0</v>
      </c>
      <c r="AL60">
        <v>19</v>
      </c>
      <c r="AO60" s="41"/>
      <c r="AP60" s="41"/>
      <c r="AQ60" t="str">
        <f t="shared" si="0"/>
        <v/>
      </c>
      <c r="AS60" t="str">
        <f t="shared" si="1"/>
        <v>wci_corp</v>
      </c>
    </row>
    <row r="61" spans="2:45">
      <c r="B61" t="s">
        <v>179</v>
      </c>
      <c r="C61" s="31">
        <v>43921</v>
      </c>
      <c r="D61" s="15">
        <v>250</v>
      </c>
      <c r="E61" s="15">
        <v>0</v>
      </c>
      <c r="F61" s="53" t="s">
        <v>133</v>
      </c>
      <c r="G61" t="s">
        <v>187</v>
      </c>
      <c r="H61" s="41" t="s">
        <v>135</v>
      </c>
      <c r="I61" t="s">
        <v>188</v>
      </c>
      <c r="J61" t="s">
        <v>146</v>
      </c>
      <c r="K61" t="s">
        <v>138</v>
      </c>
      <c r="L61" s="17"/>
      <c r="M61" s="17"/>
      <c r="N61" s="17" t="s">
        <v>189</v>
      </c>
      <c r="O61" s="36"/>
      <c r="P61" s="17"/>
      <c r="Q61" s="17"/>
      <c r="U61" t="s">
        <v>190</v>
      </c>
      <c r="V61" t="s">
        <v>190</v>
      </c>
      <c r="X61" s="31">
        <v>43928</v>
      </c>
      <c r="Y61" s="31">
        <v>43928</v>
      </c>
      <c r="AA61" s="31"/>
      <c r="AB61" t="s">
        <v>9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1</v>
      </c>
      <c r="AI61">
        <v>56036</v>
      </c>
      <c r="AJ61">
        <v>2183</v>
      </c>
      <c r="AK61">
        <v>0</v>
      </c>
      <c r="AL61">
        <v>19</v>
      </c>
      <c r="AO61" s="41"/>
      <c r="AP61" s="41"/>
      <c r="AQ61" t="str">
        <f t="shared" si="0"/>
        <v/>
      </c>
      <c r="AS61" t="str">
        <f t="shared" si="1"/>
        <v>wci_corp</v>
      </c>
    </row>
    <row r="62" spans="2:45">
      <c r="B62" t="s">
        <v>193</v>
      </c>
      <c r="C62" s="31">
        <v>43921</v>
      </c>
      <c r="D62" s="15">
        <v>19.13</v>
      </c>
      <c r="E62" s="15">
        <v>0</v>
      </c>
      <c r="F62" s="53" t="s">
        <v>133</v>
      </c>
      <c r="G62" t="s">
        <v>187</v>
      </c>
      <c r="H62" s="41" t="s">
        <v>135</v>
      </c>
      <c r="I62" t="s">
        <v>188</v>
      </c>
      <c r="J62" t="s">
        <v>146</v>
      </c>
      <c r="K62" t="s">
        <v>138</v>
      </c>
      <c r="L62" s="17"/>
      <c r="M62" s="17"/>
      <c r="N62" s="17" t="s">
        <v>189</v>
      </c>
      <c r="O62" s="36"/>
      <c r="P62" s="17"/>
      <c r="Q62" s="17"/>
      <c r="U62" t="s">
        <v>190</v>
      </c>
      <c r="V62" t="s">
        <v>190</v>
      </c>
      <c r="X62" s="31">
        <v>43928</v>
      </c>
      <c r="Y62" s="31">
        <v>43928</v>
      </c>
      <c r="AA62" s="31"/>
      <c r="AB62" t="s">
        <v>9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1</v>
      </c>
      <c r="AI62">
        <v>56050</v>
      </c>
      <c r="AJ62">
        <v>2183</v>
      </c>
      <c r="AK62">
        <v>0</v>
      </c>
      <c r="AL62">
        <v>19</v>
      </c>
      <c r="AO62" s="41"/>
      <c r="AP62" s="41"/>
      <c r="AQ62" t="str">
        <f t="shared" si="0"/>
        <v/>
      </c>
      <c r="AS62" t="str">
        <f t="shared" si="1"/>
        <v>wci_corp</v>
      </c>
    </row>
    <row r="63" spans="2:45">
      <c r="B63" t="s">
        <v>180</v>
      </c>
      <c r="C63" s="31">
        <v>43921</v>
      </c>
      <c r="D63" s="15">
        <v>664.66</v>
      </c>
      <c r="E63" s="15">
        <v>0</v>
      </c>
      <c r="F63" s="53" t="s">
        <v>133</v>
      </c>
      <c r="G63" t="s">
        <v>187</v>
      </c>
      <c r="H63" s="41" t="s">
        <v>135</v>
      </c>
      <c r="I63" t="s">
        <v>188</v>
      </c>
      <c r="J63" t="s">
        <v>146</v>
      </c>
      <c r="K63" t="s">
        <v>138</v>
      </c>
      <c r="L63" s="17"/>
      <c r="M63" s="17"/>
      <c r="N63" s="17" t="s">
        <v>189</v>
      </c>
      <c r="O63" s="36"/>
      <c r="P63" s="17"/>
      <c r="Q63" s="17"/>
      <c r="U63" t="s">
        <v>190</v>
      </c>
      <c r="V63" t="s">
        <v>190</v>
      </c>
      <c r="X63" s="31">
        <v>43928</v>
      </c>
      <c r="Y63" s="31">
        <v>43928</v>
      </c>
      <c r="AA63" s="31"/>
      <c r="AB63" t="s">
        <v>9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1</v>
      </c>
      <c r="AI63">
        <v>70036</v>
      </c>
      <c r="AJ63">
        <v>2183</v>
      </c>
      <c r="AK63">
        <v>0</v>
      </c>
      <c r="AL63">
        <v>19</v>
      </c>
      <c r="AO63" s="41"/>
      <c r="AP63" s="41"/>
      <c r="AQ63" t="str">
        <f t="shared" si="0"/>
        <v/>
      </c>
      <c r="AS63" t="str">
        <f t="shared" si="1"/>
        <v>wci_corp</v>
      </c>
    </row>
    <row r="64" spans="2:45">
      <c r="B64" t="s">
        <v>194</v>
      </c>
      <c r="C64" s="31">
        <v>43921</v>
      </c>
      <c r="D64" s="15">
        <v>50.85</v>
      </c>
      <c r="E64" s="15">
        <v>0</v>
      </c>
      <c r="F64" s="53" t="s">
        <v>133</v>
      </c>
      <c r="G64" t="s">
        <v>187</v>
      </c>
      <c r="H64" s="41" t="s">
        <v>135</v>
      </c>
      <c r="I64" t="s">
        <v>188</v>
      </c>
      <c r="J64" t="s">
        <v>146</v>
      </c>
      <c r="K64" t="s">
        <v>138</v>
      </c>
      <c r="L64" s="17"/>
      <c r="M64" s="17"/>
      <c r="N64" s="17" t="s">
        <v>189</v>
      </c>
      <c r="O64" s="36"/>
      <c r="P64" s="17"/>
      <c r="Q64" s="17"/>
      <c r="U64" t="s">
        <v>190</v>
      </c>
      <c r="V64" t="s">
        <v>190</v>
      </c>
      <c r="X64" s="31">
        <v>43928</v>
      </c>
      <c r="Y64" s="31">
        <v>43928</v>
      </c>
      <c r="AA64" s="31"/>
      <c r="AB64" t="s">
        <v>9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</v>
      </c>
      <c r="AI64">
        <v>70050</v>
      </c>
      <c r="AJ64">
        <v>2183</v>
      </c>
      <c r="AK64">
        <v>0</v>
      </c>
      <c r="AL64">
        <v>19</v>
      </c>
      <c r="AO64" s="41"/>
      <c r="AP64" s="41"/>
      <c r="AQ64" t="str">
        <f t="shared" si="0"/>
        <v/>
      </c>
      <c r="AS64" t="str">
        <f t="shared" si="1"/>
        <v>wci_corp</v>
      </c>
    </row>
    <row r="65" spans="2:45">
      <c r="B65" t="s">
        <v>143</v>
      </c>
      <c r="C65" s="31">
        <v>43921</v>
      </c>
      <c r="D65" s="15">
        <v>537.69000000000005</v>
      </c>
      <c r="E65" s="15">
        <v>0</v>
      </c>
      <c r="F65" s="53" t="s">
        <v>133</v>
      </c>
      <c r="G65" t="s">
        <v>195</v>
      </c>
      <c r="H65" s="41" t="s">
        <v>135</v>
      </c>
      <c r="I65" t="s">
        <v>196</v>
      </c>
      <c r="J65" t="s">
        <v>197</v>
      </c>
      <c r="K65" t="s">
        <v>138</v>
      </c>
      <c r="L65" s="17"/>
      <c r="M65" s="17"/>
      <c r="N65" s="17" t="s">
        <v>198</v>
      </c>
      <c r="O65" s="36"/>
      <c r="P65" s="17"/>
      <c r="Q65" s="17"/>
      <c r="U65" t="s">
        <v>199</v>
      </c>
      <c r="V65" t="s">
        <v>199</v>
      </c>
      <c r="X65" s="31">
        <v>43928</v>
      </c>
      <c r="Y65" s="31">
        <v>43928</v>
      </c>
      <c r="AA65" s="31"/>
      <c r="AB65" t="s">
        <v>9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</v>
      </c>
      <c r="AI65">
        <v>50086</v>
      </c>
      <c r="AJ65">
        <v>2183</v>
      </c>
      <c r="AK65">
        <v>0</v>
      </c>
      <c r="AL65">
        <v>19</v>
      </c>
      <c r="AO65" s="41"/>
      <c r="AP65" s="41"/>
      <c r="AQ65" t="str">
        <f t="shared" si="0"/>
        <v/>
      </c>
      <c r="AS65" t="str">
        <f t="shared" si="1"/>
        <v>wci_corp</v>
      </c>
    </row>
    <row r="66" spans="2:45">
      <c r="B66" t="s">
        <v>200</v>
      </c>
      <c r="C66" s="31">
        <v>43921</v>
      </c>
      <c r="D66" s="15">
        <v>1718.89</v>
      </c>
      <c r="E66" s="15">
        <v>0</v>
      </c>
      <c r="F66" s="53" t="s">
        <v>133</v>
      </c>
      <c r="G66" t="s">
        <v>195</v>
      </c>
      <c r="H66" s="41" t="s">
        <v>135</v>
      </c>
      <c r="I66" t="s">
        <v>196</v>
      </c>
      <c r="J66" t="s">
        <v>197</v>
      </c>
      <c r="K66" t="s">
        <v>138</v>
      </c>
      <c r="L66" s="17"/>
      <c r="M66" s="17"/>
      <c r="N66" s="17" t="s">
        <v>201</v>
      </c>
      <c r="O66" s="36"/>
      <c r="P66" s="17"/>
      <c r="Q66" s="17"/>
      <c r="U66" t="s">
        <v>199</v>
      </c>
      <c r="V66" t="s">
        <v>199</v>
      </c>
      <c r="X66" s="31">
        <v>43928</v>
      </c>
      <c r="Y66" s="31">
        <v>43928</v>
      </c>
      <c r="AA66" s="31"/>
      <c r="AB66" t="s">
        <v>9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1</v>
      </c>
      <c r="AI66">
        <v>52146</v>
      </c>
      <c r="AJ66">
        <v>2183</v>
      </c>
      <c r="AK66">
        <v>0</v>
      </c>
      <c r="AL66">
        <v>19</v>
      </c>
      <c r="AO66" s="41"/>
      <c r="AP66" s="41"/>
      <c r="AQ66" t="str">
        <f t="shared" si="0"/>
        <v/>
      </c>
      <c r="AS66" t="str">
        <f t="shared" si="1"/>
        <v>wci_corp</v>
      </c>
    </row>
    <row r="67" spans="2:45">
      <c r="B67" t="s">
        <v>200</v>
      </c>
      <c r="C67" s="31">
        <v>43921</v>
      </c>
      <c r="D67" s="15">
        <v>1800</v>
      </c>
      <c r="E67" s="15">
        <v>0</v>
      </c>
      <c r="F67" s="53" t="s">
        <v>133</v>
      </c>
      <c r="G67" t="s">
        <v>195</v>
      </c>
      <c r="H67" s="41" t="s">
        <v>135</v>
      </c>
      <c r="I67" t="s">
        <v>196</v>
      </c>
      <c r="J67" t="s">
        <v>197</v>
      </c>
      <c r="K67" t="s">
        <v>138</v>
      </c>
      <c r="L67" s="17"/>
      <c r="M67" s="17"/>
      <c r="N67" s="17" t="s">
        <v>202</v>
      </c>
      <c r="O67" s="36"/>
      <c r="P67" s="17"/>
      <c r="Q67" s="17"/>
      <c r="U67" t="s">
        <v>199</v>
      </c>
      <c r="V67" t="s">
        <v>199</v>
      </c>
      <c r="X67" s="31">
        <v>43928</v>
      </c>
      <c r="Y67" s="31">
        <v>43928</v>
      </c>
      <c r="AA67" s="31"/>
      <c r="AB67" t="s">
        <v>9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1</v>
      </c>
      <c r="AI67">
        <v>52146</v>
      </c>
      <c r="AJ67">
        <v>2183</v>
      </c>
      <c r="AK67">
        <v>0</v>
      </c>
      <c r="AL67">
        <v>19</v>
      </c>
      <c r="AO67" s="41"/>
      <c r="AP67" s="41"/>
      <c r="AQ67" t="str">
        <f t="shared" si="0"/>
        <v/>
      </c>
      <c r="AS67" t="str">
        <f t="shared" si="1"/>
        <v>wci_corp</v>
      </c>
    </row>
    <row r="68" spans="2:45">
      <c r="B68" t="s">
        <v>185</v>
      </c>
      <c r="C68" s="31">
        <v>43921</v>
      </c>
      <c r="D68" s="15">
        <v>28.9</v>
      </c>
      <c r="E68" s="15">
        <v>0</v>
      </c>
      <c r="F68" s="53" t="s">
        <v>133</v>
      </c>
      <c r="G68" t="s">
        <v>195</v>
      </c>
      <c r="H68" s="41" t="s">
        <v>135</v>
      </c>
      <c r="I68" t="s">
        <v>196</v>
      </c>
      <c r="J68" t="s">
        <v>197</v>
      </c>
      <c r="K68" t="s">
        <v>138</v>
      </c>
      <c r="L68" s="17"/>
      <c r="M68" s="17"/>
      <c r="N68" s="17" t="s">
        <v>203</v>
      </c>
      <c r="O68" s="36"/>
      <c r="P68" s="17"/>
      <c r="Q68" s="17"/>
      <c r="U68" t="s">
        <v>199</v>
      </c>
      <c r="V68" t="s">
        <v>199</v>
      </c>
      <c r="X68" s="31">
        <v>43928</v>
      </c>
      <c r="Y68" s="31">
        <v>43928</v>
      </c>
      <c r="AA68" s="31"/>
      <c r="AB68" t="s">
        <v>9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1</v>
      </c>
      <c r="AI68">
        <v>57125</v>
      </c>
      <c r="AJ68">
        <v>2183</v>
      </c>
      <c r="AK68">
        <v>0</v>
      </c>
      <c r="AL68">
        <v>19</v>
      </c>
      <c r="AO68" s="41"/>
      <c r="AP68" s="41"/>
      <c r="AQ68" t="str">
        <f t="shared" si="0"/>
        <v/>
      </c>
      <c r="AS68" t="str">
        <f t="shared" si="1"/>
        <v>wci_corp</v>
      </c>
    </row>
    <row r="69" spans="2:45">
      <c r="B69" t="s">
        <v>204</v>
      </c>
      <c r="C69" s="31">
        <v>43921</v>
      </c>
      <c r="D69" s="15">
        <v>2978.39</v>
      </c>
      <c r="E69" s="15">
        <v>0</v>
      </c>
      <c r="F69" s="53" t="s">
        <v>133</v>
      </c>
      <c r="G69" t="s">
        <v>195</v>
      </c>
      <c r="H69" s="41" t="s">
        <v>135</v>
      </c>
      <c r="I69" t="s">
        <v>196</v>
      </c>
      <c r="J69" t="s">
        <v>197</v>
      </c>
      <c r="K69" t="s">
        <v>138</v>
      </c>
      <c r="L69" s="17"/>
      <c r="M69" s="17"/>
      <c r="N69" s="17" t="s">
        <v>205</v>
      </c>
      <c r="O69" s="36"/>
      <c r="P69" s="17"/>
      <c r="Q69" s="17"/>
      <c r="U69" t="s">
        <v>199</v>
      </c>
      <c r="V69" t="s">
        <v>199</v>
      </c>
      <c r="X69" s="31">
        <v>43928</v>
      </c>
      <c r="Y69" s="31">
        <v>43928</v>
      </c>
      <c r="AA69" s="31"/>
      <c r="AB69" t="s">
        <v>9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1</v>
      </c>
      <c r="AI69">
        <v>70320</v>
      </c>
      <c r="AJ69">
        <v>2183</v>
      </c>
      <c r="AK69">
        <v>0</v>
      </c>
      <c r="AL69">
        <v>19</v>
      </c>
      <c r="AO69" s="41"/>
      <c r="AP69" s="41"/>
      <c r="AQ69" t="str">
        <f t="shared" si="0"/>
        <v/>
      </c>
      <c r="AS69" t="str">
        <f t="shared" si="1"/>
        <v>wci_corp</v>
      </c>
    </row>
    <row r="70" spans="2:45">
      <c r="B70" t="s">
        <v>204</v>
      </c>
      <c r="C70" s="31">
        <v>43921</v>
      </c>
      <c r="D70" s="15">
        <v>2978.38</v>
      </c>
      <c r="E70" s="15">
        <v>0</v>
      </c>
      <c r="F70" s="53" t="s">
        <v>133</v>
      </c>
      <c r="G70" t="s">
        <v>195</v>
      </c>
      <c r="H70" s="41" t="s">
        <v>135</v>
      </c>
      <c r="I70" t="s">
        <v>196</v>
      </c>
      <c r="J70" t="s">
        <v>197</v>
      </c>
      <c r="K70" t="s">
        <v>138</v>
      </c>
      <c r="L70" s="17"/>
      <c r="M70" s="17"/>
      <c r="N70" s="17" t="s">
        <v>206</v>
      </c>
      <c r="O70" s="36"/>
      <c r="P70" s="17"/>
      <c r="Q70" s="17"/>
      <c r="U70" t="s">
        <v>199</v>
      </c>
      <c r="V70" t="s">
        <v>199</v>
      </c>
      <c r="X70" s="31">
        <v>43928</v>
      </c>
      <c r="Y70" s="31">
        <v>43928</v>
      </c>
      <c r="AA70" s="31"/>
      <c r="AB70" t="s">
        <v>9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1</v>
      </c>
      <c r="AI70">
        <v>70320</v>
      </c>
      <c r="AJ70">
        <v>2183</v>
      </c>
      <c r="AK70">
        <v>0</v>
      </c>
      <c r="AL70">
        <v>19</v>
      </c>
      <c r="AO70" s="41"/>
      <c r="AP70" s="41"/>
      <c r="AQ70" t="str">
        <f t="shared" si="0"/>
        <v/>
      </c>
      <c r="AS70" t="str">
        <f t="shared" si="1"/>
        <v>wci_corp</v>
      </c>
    </row>
    <row r="71" spans="2:45">
      <c r="B71" t="s">
        <v>204</v>
      </c>
      <c r="C71" s="31">
        <v>43921</v>
      </c>
      <c r="D71" s="15">
        <v>2978.38</v>
      </c>
      <c r="E71" s="15">
        <v>0</v>
      </c>
      <c r="F71" s="53" t="s">
        <v>133</v>
      </c>
      <c r="G71" t="s">
        <v>195</v>
      </c>
      <c r="H71" s="41" t="s">
        <v>135</v>
      </c>
      <c r="I71" t="s">
        <v>196</v>
      </c>
      <c r="J71" t="s">
        <v>197</v>
      </c>
      <c r="K71" t="s">
        <v>138</v>
      </c>
      <c r="L71" s="17"/>
      <c r="M71" s="17"/>
      <c r="N71" s="17" t="s">
        <v>207</v>
      </c>
      <c r="O71" s="36"/>
      <c r="P71" s="17"/>
      <c r="Q71" s="17"/>
      <c r="U71" t="s">
        <v>199</v>
      </c>
      <c r="V71" t="s">
        <v>199</v>
      </c>
      <c r="X71" s="31">
        <v>43928</v>
      </c>
      <c r="Y71" s="31">
        <v>43928</v>
      </c>
      <c r="AA71" s="31"/>
      <c r="AB71" t="s">
        <v>9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1</v>
      </c>
      <c r="AI71">
        <v>70320</v>
      </c>
      <c r="AJ71">
        <v>2183</v>
      </c>
      <c r="AK71">
        <v>0</v>
      </c>
      <c r="AL71">
        <v>19</v>
      </c>
      <c r="AO71" s="41"/>
      <c r="AP71" s="41"/>
      <c r="AQ71" t="str">
        <f t="shared" si="0"/>
        <v/>
      </c>
      <c r="AS71" t="str">
        <f t="shared" si="1"/>
        <v>wci_corp</v>
      </c>
    </row>
    <row r="72" spans="2:45">
      <c r="B72" t="s">
        <v>143</v>
      </c>
      <c r="C72" s="31">
        <v>43921</v>
      </c>
      <c r="D72" s="15">
        <v>850.8</v>
      </c>
      <c r="E72" s="15">
        <v>0</v>
      </c>
      <c r="F72" s="53" t="s">
        <v>133</v>
      </c>
      <c r="G72" t="s">
        <v>208</v>
      </c>
      <c r="H72" s="41" t="s">
        <v>135</v>
      </c>
      <c r="I72" t="s">
        <v>209</v>
      </c>
      <c r="J72" t="s">
        <v>197</v>
      </c>
      <c r="K72" t="s">
        <v>138</v>
      </c>
      <c r="L72" s="17"/>
      <c r="M72" s="17"/>
      <c r="N72" s="17" t="s">
        <v>210</v>
      </c>
      <c r="O72" s="36"/>
      <c r="P72" s="17"/>
      <c r="Q72" s="17"/>
      <c r="U72" t="s">
        <v>211</v>
      </c>
      <c r="V72" t="s">
        <v>211</v>
      </c>
      <c r="X72" s="31">
        <v>43928</v>
      </c>
      <c r="Y72" s="31">
        <v>43928</v>
      </c>
      <c r="AA72" s="31"/>
      <c r="AB72" t="s">
        <v>9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1</v>
      </c>
      <c r="AI72">
        <v>50086</v>
      </c>
      <c r="AJ72">
        <v>2183</v>
      </c>
      <c r="AK72">
        <v>0</v>
      </c>
      <c r="AL72">
        <v>19</v>
      </c>
      <c r="AO72" s="41"/>
      <c r="AP72" s="41"/>
      <c r="AQ72" t="str">
        <f t="shared" si="0"/>
        <v/>
      </c>
      <c r="AS72" t="str">
        <f t="shared" si="1"/>
        <v>wci_corp</v>
      </c>
    </row>
    <row r="73" spans="2:45">
      <c r="B73" t="s">
        <v>156</v>
      </c>
      <c r="C73" s="31">
        <v>43921</v>
      </c>
      <c r="D73" s="15">
        <v>-1453.71</v>
      </c>
      <c r="E73" s="15">
        <v>0</v>
      </c>
      <c r="F73" s="53" t="s">
        <v>133</v>
      </c>
      <c r="G73" t="s">
        <v>212</v>
      </c>
      <c r="H73" s="41" t="s">
        <v>135</v>
      </c>
      <c r="I73" t="s">
        <v>213</v>
      </c>
      <c r="J73" t="s">
        <v>197</v>
      </c>
      <c r="K73" t="s">
        <v>138</v>
      </c>
      <c r="L73" s="17"/>
      <c r="M73" s="17"/>
      <c r="N73" s="17" t="s">
        <v>214</v>
      </c>
      <c r="O73" s="36"/>
      <c r="P73" s="17"/>
      <c r="Q73" s="17"/>
      <c r="U73" t="s">
        <v>215</v>
      </c>
      <c r="V73" t="s">
        <v>215</v>
      </c>
      <c r="X73" s="31">
        <v>43928</v>
      </c>
      <c r="Y73" s="31">
        <v>43928</v>
      </c>
      <c r="AA73" s="31"/>
      <c r="AB73" t="s">
        <v>9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1</v>
      </c>
      <c r="AI73">
        <v>52125</v>
      </c>
      <c r="AJ73">
        <v>2183</v>
      </c>
      <c r="AK73">
        <v>0</v>
      </c>
      <c r="AL73">
        <v>19</v>
      </c>
      <c r="AO73" s="41"/>
      <c r="AP73" s="41"/>
      <c r="AQ73" t="str">
        <f t="shared" si="0"/>
        <v/>
      </c>
      <c r="AS73" t="str">
        <f t="shared" si="1"/>
        <v>wci_corp</v>
      </c>
    </row>
    <row r="74" spans="2:45">
      <c r="B74" t="s">
        <v>200</v>
      </c>
      <c r="C74" s="31">
        <v>43921</v>
      </c>
      <c r="D74" s="15">
        <v>-3518.89</v>
      </c>
      <c r="E74" s="15">
        <v>0</v>
      </c>
      <c r="F74" s="53" t="s">
        <v>133</v>
      </c>
      <c r="G74" t="s">
        <v>212</v>
      </c>
      <c r="H74" s="41" t="s">
        <v>135</v>
      </c>
      <c r="I74" t="s">
        <v>213</v>
      </c>
      <c r="J74" t="s">
        <v>197</v>
      </c>
      <c r="K74" t="s">
        <v>138</v>
      </c>
      <c r="L74" s="17"/>
      <c r="M74" s="17"/>
      <c r="N74" s="17" t="s">
        <v>214</v>
      </c>
      <c r="O74" s="36"/>
      <c r="P74" s="17"/>
      <c r="Q74" s="17"/>
      <c r="U74" t="s">
        <v>215</v>
      </c>
      <c r="V74" t="s">
        <v>215</v>
      </c>
      <c r="X74" s="31">
        <v>43928</v>
      </c>
      <c r="Y74" s="31">
        <v>43928</v>
      </c>
      <c r="AA74" s="31"/>
      <c r="AB74" t="s">
        <v>9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1</v>
      </c>
      <c r="AI74">
        <v>52146</v>
      </c>
      <c r="AJ74">
        <v>2183</v>
      </c>
      <c r="AK74">
        <v>0</v>
      </c>
      <c r="AL74">
        <v>19</v>
      </c>
      <c r="AO74" s="41"/>
      <c r="AP74" s="41"/>
      <c r="AQ74" t="str">
        <f t="shared" si="0"/>
        <v/>
      </c>
      <c r="AS74" t="str">
        <f t="shared" si="1"/>
        <v>wci_corp</v>
      </c>
    </row>
    <row r="75" spans="2:45">
      <c r="B75" t="s">
        <v>152</v>
      </c>
      <c r="C75" s="31">
        <v>43921</v>
      </c>
      <c r="D75" s="15">
        <v>-2307.12</v>
      </c>
      <c r="E75" s="15">
        <v>0</v>
      </c>
      <c r="F75" s="53" t="s">
        <v>133</v>
      </c>
      <c r="G75" t="s">
        <v>216</v>
      </c>
      <c r="H75" s="41" t="s">
        <v>135</v>
      </c>
      <c r="I75" t="s">
        <v>217</v>
      </c>
      <c r="J75" t="s">
        <v>197</v>
      </c>
      <c r="K75" t="s">
        <v>138</v>
      </c>
      <c r="L75" s="17"/>
      <c r="M75" s="17"/>
      <c r="N75" s="17" t="s">
        <v>218</v>
      </c>
      <c r="O75" s="36"/>
      <c r="P75" s="17"/>
      <c r="Q75" s="17"/>
      <c r="U75" t="s">
        <v>219</v>
      </c>
      <c r="V75" t="s">
        <v>219</v>
      </c>
      <c r="X75" s="31">
        <v>43928</v>
      </c>
      <c r="Y75" s="31">
        <v>43928</v>
      </c>
      <c r="AA75" s="31"/>
      <c r="AB75" t="s">
        <v>9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1</v>
      </c>
      <c r="AI75">
        <v>52120</v>
      </c>
      <c r="AJ75">
        <v>2183</v>
      </c>
      <c r="AK75">
        <v>0</v>
      </c>
      <c r="AL75">
        <v>19</v>
      </c>
      <c r="AO75" s="41"/>
      <c r="AP75" s="41"/>
      <c r="AQ75" t="str">
        <f t="shared" si="0"/>
        <v/>
      </c>
      <c r="AS75" t="str">
        <f t="shared" si="1"/>
        <v>wci_corp</v>
      </c>
    </row>
    <row r="76" spans="2:45">
      <c r="B76" t="s">
        <v>200</v>
      </c>
      <c r="C76" s="31">
        <v>43934</v>
      </c>
      <c r="D76" s="15">
        <v>1718.89</v>
      </c>
      <c r="E76" s="15">
        <v>0</v>
      </c>
      <c r="F76" s="53" t="s">
        <v>133</v>
      </c>
      <c r="G76" t="s">
        <v>220</v>
      </c>
      <c r="H76" s="41" t="s">
        <v>135</v>
      </c>
      <c r="I76" t="s">
        <v>221</v>
      </c>
      <c r="J76" t="s">
        <v>222</v>
      </c>
      <c r="K76" t="s">
        <v>138</v>
      </c>
      <c r="L76" s="17" t="s">
        <v>223</v>
      </c>
      <c r="M76" s="17"/>
      <c r="N76" s="17" t="s">
        <v>224</v>
      </c>
      <c r="O76" s="36">
        <v>43914</v>
      </c>
      <c r="P76" s="17" t="s">
        <v>225</v>
      </c>
      <c r="Q76" s="17">
        <v>654883691</v>
      </c>
      <c r="R76" t="s">
        <v>226</v>
      </c>
      <c r="U76" t="s">
        <v>227</v>
      </c>
      <c r="V76" t="s">
        <v>228</v>
      </c>
      <c r="W76">
        <v>2183</v>
      </c>
      <c r="X76" s="31">
        <v>43934</v>
      </c>
      <c r="Y76" s="31">
        <v>43937</v>
      </c>
      <c r="Z76">
        <v>1718.89</v>
      </c>
      <c r="AA76" s="31">
        <v>43944</v>
      </c>
      <c r="AB76" t="s">
        <v>9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1</v>
      </c>
      <c r="AI76">
        <v>52146</v>
      </c>
      <c r="AJ76">
        <v>2183</v>
      </c>
      <c r="AK76">
        <v>0</v>
      </c>
      <c r="AL76">
        <v>19</v>
      </c>
      <c r="AO76" s="41"/>
      <c r="AP76" s="41"/>
      <c r="AQ76" t="str">
        <f t="shared" si="0"/>
        <v>VO05378105</v>
      </c>
      <c r="AS76" t="str">
        <f t="shared" si="1"/>
        <v>wci_corp</v>
      </c>
    </row>
    <row r="77" spans="2:45">
      <c r="B77" t="s">
        <v>200</v>
      </c>
      <c r="C77" s="31">
        <v>43936</v>
      </c>
      <c r="D77" s="15">
        <v>1800</v>
      </c>
      <c r="E77" s="15">
        <v>0</v>
      </c>
      <c r="F77" s="53" t="s">
        <v>133</v>
      </c>
      <c r="G77" t="s">
        <v>229</v>
      </c>
      <c r="H77" s="41" t="s">
        <v>135</v>
      </c>
      <c r="I77" t="s">
        <v>221</v>
      </c>
      <c r="J77" t="s">
        <v>230</v>
      </c>
      <c r="K77" t="s">
        <v>138</v>
      </c>
      <c r="L77" s="17" t="s">
        <v>223</v>
      </c>
      <c r="M77" s="17"/>
      <c r="N77" s="17" t="s">
        <v>224</v>
      </c>
      <c r="O77" s="36">
        <v>43921</v>
      </c>
      <c r="P77" s="17" t="s">
        <v>231</v>
      </c>
      <c r="Q77" s="17">
        <v>654912129</v>
      </c>
      <c r="R77" t="s">
        <v>232</v>
      </c>
      <c r="U77" t="s">
        <v>233</v>
      </c>
      <c r="V77" t="s">
        <v>234</v>
      </c>
      <c r="W77">
        <v>2183</v>
      </c>
      <c r="X77" s="31">
        <v>43936</v>
      </c>
      <c r="Y77" s="31">
        <v>43937</v>
      </c>
      <c r="Z77">
        <v>1718.89</v>
      </c>
      <c r="AA77" s="31">
        <v>43951</v>
      </c>
      <c r="AB77" t="s">
        <v>9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1</v>
      </c>
      <c r="AI77">
        <v>52146</v>
      </c>
      <c r="AJ77">
        <v>2183</v>
      </c>
      <c r="AK77">
        <v>0</v>
      </c>
      <c r="AL77">
        <v>19</v>
      </c>
      <c r="AO77" s="41"/>
      <c r="AP77" s="41"/>
      <c r="AQ77" t="str">
        <f t="shared" si="0"/>
        <v>VO05380204</v>
      </c>
      <c r="AS77" t="str">
        <f t="shared" si="1"/>
        <v>wci_corp</v>
      </c>
    </row>
    <row r="78" spans="2:45">
      <c r="B78" t="s">
        <v>200</v>
      </c>
      <c r="C78" s="31">
        <v>43948</v>
      </c>
      <c r="D78" s="15">
        <v>1611.85</v>
      </c>
      <c r="E78" s="15">
        <v>0</v>
      </c>
      <c r="F78" s="53" t="s">
        <v>133</v>
      </c>
      <c r="G78" t="s">
        <v>235</v>
      </c>
      <c r="H78" s="41" t="s">
        <v>135</v>
      </c>
      <c r="I78" t="s">
        <v>221</v>
      </c>
      <c r="J78" t="s">
        <v>222</v>
      </c>
      <c r="K78" t="s">
        <v>138</v>
      </c>
      <c r="L78" s="17" t="s">
        <v>223</v>
      </c>
      <c r="M78" s="17"/>
      <c r="N78" s="17" t="s">
        <v>224</v>
      </c>
      <c r="O78" s="36">
        <v>43930</v>
      </c>
      <c r="P78" s="17" t="s">
        <v>236</v>
      </c>
      <c r="Q78" s="17">
        <v>654945932</v>
      </c>
      <c r="R78" t="s">
        <v>237</v>
      </c>
      <c r="U78" t="s">
        <v>238</v>
      </c>
      <c r="V78" t="s">
        <v>239</v>
      </c>
      <c r="W78">
        <v>2183</v>
      </c>
      <c r="X78" s="31">
        <v>43948</v>
      </c>
      <c r="Y78" s="31">
        <v>43948</v>
      </c>
      <c r="Z78">
        <v>1611.85</v>
      </c>
      <c r="AA78" s="31">
        <v>43960</v>
      </c>
      <c r="AB78" t="s">
        <v>9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1</v>
      </c>
      <c r="AI78">
        <v>52146</v>
      </c>
      <c r="AJ78">
        <v>2183</v>
      </c>
      <c r="AK78">
        <v>0</v>
      </c>
      <c r="AL78">
        <v>19</v>
      </c>
      <c r="AO78" s="41"/>
      <c r="AP78" s="41"/>
      <c r="AQ78" t="str">
        <f t="shared" si="0"/>
        <v>VO05393072</v>
      </c>
      <c r="AS78" t="str">
        <f t="shared" si="1"/>
        <v>wci_corp</v>
      </c>
    </row>
    <row r="79" spans="2:45">
      <c r="B79" t="s">
        <v>143</v>
      </c>
      <c r="C79" s="31">
        <v>43951</v>
      </c>
      <c r="D79" s="15">
        <v>-65.34</v>
      </c>
      <c r="E79" s="15">
        <v>0</v>
      </c>
      <c r="F79" s="53" t="s">
        <v>133</v>
      </c>
      <c r="G79" t="s">
        <v>240</v>
      </c>
      <c r="H79" s="41" t="s">
        <v>135</v>
      </c>
      <c r="I79" t="s">
        <v>182</v>
      </c>
      <c r="J79" t="s">
        <v>146</v>
      </c>
      <c r="K79" t="s">
        <v>138</v>
      </c>
      <c r="L79" s="17"/>
      <c r="M79" s="17"/>
      <c r="N79" s="17" t="s">
        <v>149</v>
      </c>
      <c r="O79" s="36"/>
      <c r="P79" s="17"/>
      <c r="Q79" s="17"/>
      <c r="U79" t="s">
        <v>183</v>
      </c>
      <c r="V79" t="s">
        <v>241</v>
      </c>
      <c r="X79" s="31">
        <v>43927</v>
      </c>
      <c r="Y79" s="31">
        <v>43927</v>
      </c>
      <c r="AA79" s="31"/>
      <c r="AB79" t="s">
        <v>9</v>
      </c>
      <c r="AC79">
        <v>0</v>
      </c>
      <c r="AD79">
        <v>0</v>
      </c>
      <c r="AE79">
        <v>0</v>
      </c>
      <c r="AF79">
        <v>0</v>
      </c>
      <c r="AG79">
        <v>5</v>
      </c>
      <c r="AH79">
        <v>1</v>
      </c>
      <c r="AI79">
        <v>50086</v>
      </c>
      <c r="AJ79">
        <v>2183</v>
      </c>
      <c r="AK79">
        <v>0</v>
      </c>
      <c r="AL79">
        <v>19</v>
      </c>
      <c r="AO79" s="41"/>
      <c r="AP79" s="41"/>
      <c r="AQ79" t="str">
        <f t="shared" si="0"/>
        <v/>
      </c>
      <c r="AS79" t="str">
        <f t="shared" si="1"/>
        <v>wci_corp</v>
      </c>
    </row>
    <row r="80" spans="2:45">
      <c r="B80" t="s">
        <v>156</v>
      </c>
      <c r="C80" s="31">
        <v>43951</v>
      </c>
      <c r="D80" s="15">
        <v>-28.43</v>
      </c>
      <c r="E80" s="15">
        <v>0</v>
      </c>
      <c r="F80" s="53" t="s">
        <v>133</v>
      </c>
      <c r="G80" t="s">
        <v>240</v>
      </c>
      <c r="H80" s="41" t="s">
        <v>135</v>
      </c>
      <c r="I80" t="s">
        <v>182</v>
      </c>
      <c r="J80" t="s">
        <v>146</v>
      </c>
      <c r="K80" t="s">
        <v>138</v>
      </c>
      <c r="L80" s="17"/>
      <c r="M80" s="17"/>
      <c r="N80" s="17" t="s">
        <v>184</v>
      </c>
      <c r="O80" s="36"/>
      <c r="P80" s="17"/>
      <c r="Q80" s="17"/>
      <c r="U80" t="s">
        <v>183</v>
      </c>
      <c r="V80" t="s">
        <v>241</v>
      </c>
      <c r="X80" s="31">
        <v>43927</v>
      </c>
      <c r="Y80" s="31">
        <v>43927</v>
      </c>
      <c r="AA80" s="31"/>
      <c r="AB80" t="s">
        <v>9</v>
      </c>
      <c r="AC80">
        <v>0</v>
      </c>
      <c r="AD80">
        <v>0</v>
      </c>
      <c r="AE80">
        <v>0</v>
      </c>
      <c r="AF80">
        <v>0</v>
      </c>
      <c r="AG80">
        <v>5</v>
      </c>
      <c r="AH80">
        <v>1</v>
      </c>
      <c r="AI80">
        <v>52125</v>
      </c>
      <c r="AJ80">
        <v>2183</v>
      </c>
      <c r="AK80">
        <v>0</v>
      </c>
      <c r="AL80">
        <v>19</v>
      </c>
      <c r="AO80" s="41"/>
      <c r="AP80" s="41"/>
      <c r="AQ80" t="str">
        <f t="shared" si="0"/>
        <v/>
      </c>
      <c r="AS80" t="str">
        <f t="shared" si="1"/>
        <v>wci_corp</v>
      </c>
    </row>
    <row r="81" spans="2:45">
      <c r="B81" t="s">
        <v>156</v>
      </c>
      <c r="C81" s="31">
        <v>43951</v>
      </c>
      <c r="D81" s="15">
        <v>-242.46</v>
      </c>
      <c r="E81" s="15">
        <v>0</v>
      </c>
      <c r="F81" s="53" t="s">
        <v>133</v>
      </c>
      <c r="G81" t="s">
        <v>240</v>
      </c>
      <c r="H81" s="41" t="s">
        <v>135</v>
      </c>
      <c r="I81" t="s">
        <v>182</v>
      </c>
      <c r="J81" t="s">
        <v>146</v>
      </c>
      <c r="K81" t="s">
        <v>138</v>
      </c>
      <c r="L81" s="17"/>
      <c r="M81" s="17"/>
      <c r="N81" s="17" t="s">
        <v>157</v>
      </c>
      <c r="O81" s="36"/>
      <c r="P81" s="17"/>
      <c r="Q81" s="17"/>
      <c r="U81" t="s">
        <v>183</v>
      </c>
      <c r="V81" t="s">
        <v>241</v>
      </c>
      <c r="X81" s="31">
        <v>43927</v>
      </c>
      <c r="Y81" s="31">
        <v>43927</v>
      </c>
      <c r="AA81" s="31"/>
      <c r="AB81" t="s">
        <v>9</v>
      </c>
      <c r="AC81">
        <v>0</v>
      </c>
      <c r="AD81">
        <v>0</v>
      </c>
      <c r="AE81">
        <v>0</v>
      </c>
      <c r="AF81">
        <v>0</v>
      </c>
      <c r="AG81">
        <v>5</v>
      </c>
      <c r="AH81">
        <v>1</v>
      </c>
      <c r="AI81">
        <v>52125</v>
      </c>
      <c r="AJ81">
        <v>2183</v>
      </c>
      <c r="AK81">
        <v>0</v>
      </c>
      <c r="AL81">
        <v>19</v>
      </c>
      <c r="AO81" s="41"/>
      <c r="AP81" s="41"/>
      <c r="AQ81" t="str">
        <f t="shared" si="0"/>
        <v/>
      </c>
      <c r="AS81" t="str">
        <f t="shared" si="1"/>
        <v>wci_corp</v>
      </c>
    </row>
    <row r="82" spans="2:45">
      <c r="B82" t="s">
        <v>156</v>
      </c>
      <c r="C82" s="31">
        <v>43951</v>
      </c>
      <c r="D82" s="15">
        <v>-22.55</v>
      </c>
      <c r="E82" s="15">
        <v>0</v>
      </c>
      <c r="F82" s="53" t="s">
        <v>133</v>
      </c>
      <c r="G82" t="s">
        <v>240</v>
      </c>
      <c r="H82" s="41" t="s">
        <v>135</v>
      </c>
      <c r="I82" t="s">
        <v>182</v>
      </c>
      <c r="J82" t="s">
        <v>146</v>
      </c>
      <c r="K82" t="s">
        <v>138</v>
      </c>
      <c r="L82" s="17"/>
      <c r="M82" s="17"/>
      <c r="N82" s="17" t="s">
        <v>157</v>
      </c>
      <c r="O82" s="36"/>
      <c r="P82" s="17"/>
      <c r="Q82" s="17"/>
      <c r="U82" t="s">
        <v>183</v>
      </c>
      <c r="V82" t="s">
        <v>241</v>
      </c>
      <c r="X82" s="31">
        <v>43927</v>
      </c>
      <c r="Y82" s="31">
        <v>43927</v>
      </c>
      <c r="AA82" s="31"/>
      <c r="AB82" t="s">
        <v>9</v>
      </c>
      <c r="AC82">
        <v>0</v>
      </c>
      <c r="AD82">
        <v>0</v>
      </c>
      <c r="AE82">
        <v>0</v>
      </c>
      <c r="AF82">
        <v>0</v>
      </c>
      <c r="AG82">
        <v>5</v>
      </c>
      <c r="AH82">
        <v>1</v>
      </c>
      <c r="AI82">
        <v>52125</v>
      </c>
      <c r="AJ82">
        <v>2183</v>
      </c>
      <c r="AK82">
        <v>0</v>
      </c>
      <c r="AL82">
        <v>19</v>
      </c>
      <c r="AO82" s="41"/>
      <c r="AP82" s="41"/>
      <c r="AQ82" t="str">
        <f t="shared" si="0"/>
        <v/>
      </c>
      <c r="AS82" t="str">
        <f t="shared" si="1"/>
        <v>wci_corp</v>
      </c>
    </row>
    <row r="83" spans="2:45">
      <c r="B83" t="s">
        <v>185</v>
      </c>
      <c r="C83" s="31">
        <v>43951</v>
      </c>
      <c r="D83" s="15">
        <v>-92.84</v>
      </c>
      <c r="E83" s="15">
        <v>0</v>
      </c>
      <c r="F83" s="53" t="s">
        <v>133</v>
      </c>
      <c r="G83" t="s">
        <v>240</v>
      </c>
      <c r="H83" s="41" t="s">
        <v>135</v>
      </c>
      <c r="I83" t="s">
        <v>182</v>
      </c>
      <c r="J83" t="s">
        <v>146</v>
      </c>
      <c r="K83" t="s">
        <v>138</v>
      </c>
      <c r="L83" s="17"/>
      <c r="M83" s="17"/>
      <c r="N83" s="17" t="s">
        <v>186</v>
      </c>
      <c r="O83" s="36"/>
      <c r="P83" s="17"/>
      <c r="Q83" s="17"/>
      <c r="U83" t="s">
        <v>183</v>
      </c>
      <c r="V83" t="s">
        <v>241</v>
      </c>
      <c r="X83" s="31">
        <v>43927</v>
      </c>
      <c r="Y83" s="31">
        <v>43927</v>
      </c>
      <c r="AA83" s="31"/>
      <c r="AB83" t="s">
        <v>9</v>
      </c>
      <c r="AC83">
        <v>0</v>
      </c>
      <c r="AD83">
        <v>0</v>
      </c>
      <c r="AE83">
        <v>0</v>
      </c>
      <c r="AF83">
        <v>0</v>
      </c>
      <c r="AG83">
        <v>5</v>
      </c>
      <c r="AH83">
        <v>1</v>
      </c>
      <c r="AI83">
        <v>57125</v>
      </c>
      <c r="AJ83">
        <v>2183</v>
      </c>
      <c r="AK83">
        <v>0</v>
      </c>
      <c r="AL83">
        <v>19</v>
      </c>
      <c r="AO83" s="41"/>
      <c r="AP83" s="41"/>
      <c r="AQ83" t="str">
        <f t="shared" si="0"/>
        <v/>
      </c>
      <c r="AS83" t="str">
        <f t="shared" si="1"/>
        <v>wci_corp</v>
      </c>
    </row>
    <row r="84" spans="2:45">
      <c r="B84" t="s">
        <v>165</v>
      </c>
      <c r="C84" s="31">
        <v>43951</v>
      </c>
      <c r="D84" s="15">
        <v>-2228.6</v>
      </c>
      <c r="E84" s="15">
        <v>0</v>
      </c>
      <c r="F84" s="53" t="s">
        <v>133</v>
      </c>
      <c r="G84" t="s">
        <v>242</v>
      </c>
      <c r="H84" s="41" t="s">
        <v>135</v>
      </c>
      <c r="I84" t="s">
        <v>188</v>
      </c>
      <c r="J84" t="s">
        <v>197</v>
      </c>
      <c r="K84" t="s">
        <v>138</v>
      </c>
      <c r="L84" s="17"/>
      <c r="M84" s="17"/>
      <c r="N84" s="17" t="s">
        <v>189</v>
      </c>
      <c r="O84" s="36"/>
      <c r="P84" s="17"/>
      <c r="Q84" s="17"/>
      <c r="U84" t="s">
        <v>190</v>
      </c>
      <c r="V84" t="s">
        <v>243</v>
      </c>
      <c r="X84" s="31">
        <v>43928</v>
      </c>
      <c r="Y84" s="31">
        <v>43928</v>
      </c>
      <c r="AA84" s="31"/>
      <c r="AB84" t="s">
        <v>9</v>
      </c>
      <c r="AC84">
        <v>0</v>
      </c>
      <c r="AD84">
        <v>0</v>
      </c>
      <c r="AE84">
        <v>0</v>
      </c>
      <c r="AF84">
        <v>0</v>
      </c>
      <c r="AG84">
        <v>5</v>
      </c>
      <c r="AH84">
        <v>1</v>
      </c>
      <c r="AI84">
        <v>50036</v>
      </c>
      <c r="AJ84">
        <v>2183</v>
      </c>
      <c r="AK84">
        <v>0</v>
      </c>
      <c r="AL84">
        <v>19</v>
      </c>
      <c r="AO84" s="41"/>
      <c r="AP84" s="41"/>
      <c r="AQ84" t="str">
        <f t="shared" si="0"/>
        <v/>
      </c>
      <c r="AS84" t="str">
        <f t="shared" si="1"/>
        <v>wci_corp</v>
      </c>
    </row>
    <row r="85" spans="2:45">
      <c r="B85" t="s">
        <v>191</v>
      </c>
      <c r="C85" s="31">
        <v>43951</v>
      </c>
      <c r="D85" s="15">
        <v>-170.49</v>
      </c>
      <c r="E85" s="15">
        <v>0</v>
      </c>
      <c r="F85" s="53" t="s">
        <v>133</v>
      </c>
      <c r="G85" t="s">
        <v>242</v>
      </c>
      <c r="H85" s="41" t="s">
        <v>135</v>
      </c>
      <c r="I85" t="s">
        <v>188</v>
      </c>
      <c r="J85" t="s">
        <v>197</v>
      </c>
      <c r="K85" t="s">
        <v>138</v>
      </c>
      <c r="L85" s="17"/>
      <c r="M85" s="17"/>
      <c r="N85" s="17" t="s">
        <v>189</v>
      </c>
      <c r="O85" s="36"/>
      <c r="P85" s="17"/>
      <c r="Q85" s="17"/>
      <c r="U85" t="s">
        <v>190</v>
      </c>
      <c r="V85" t="s">
        <v>243</v>
      </c>
      <c r="X85" s="31">
        <v>43928</v>
      </c>
      <c r="Y85" s="31">
        <v>43928</v>
      </c>
      <c r="AA85" s="31"/>
      <c r="AB85" t="s">
        <v>9</v>
      </c>
      <c r="AC85">
        <v>0</v>
      </c>
      <c r="AD85">
        <v>0</v>
      </c>
      <c r="AE85">
        <v>0</v>
      </c>
      <c r="AF85">
        <v>0</v>
      </c>
      <c r="AG85">
        <v>5</v>
      </c>
      <c r="AH85">
        <v>1</v>
      </c>
      <c r="AI85">
        <v>50050</v>
      </c>
      <c r="AJ85">
        <v>2183</v>
      </c>
      <c r="AK85">
        <v>0</v>
      </c>
      <c r="AL85">
        <v>19</v>
      </c>
      <c r="AO85" s="41"/>
      <c r="AP85" s="41"/>
      <c r="AQ85" t="str">
        <f t="shared" ref="AQ85:AQ148" si="2">IF(LEFT(U85,2)="VO",U85,"")</f>
        <v/>
      </c>
      <c r="AS85" t="str">
        <f t="shared" ref="AS85:AS148" si="3">IF(RIGHT(K85,2)="IC",IF(OR(AB85="wci_canada",AB85="wci_can_corp"),"wci_can_Corp","wci_corp"),AB85)</f>
        <v>wci_corp</v>
      </c>
    </row>
    <row r="86" spans="2:45">
      <c r="B86" t="s">
        <v>178</v>
      </c>
      <c r="C86" s="31">
        <v>43951</v>
      </c>
      <c r="D86" s="15">
        <v>-431.06</v>
      </c>
      <c r="E86" s="15">
        <v>0</v>
      </c>
      <c r="F86" s="53" t="s">
        <v>133</v>
      </c>
      <c r="G86" t="s">
        <v>242</v>
      </c>
      <c r="H86" s="41" t="s">
        <v>135</v>
      </c>
      <c r="I86" t="s">
        <v>188</v>
      </c>
      <c r="J86" t="s">
        <v>197</v>
      </c>
      <c r="K86" t="s">
        <v>138</v>
      </c>
      <c r="L86" s="17"/>
      <c r="M86" s="17"/>
      <c r="N86" s="17" t="s">
        <v>189</v>
      </c>
      <c r="O86" s="36"/>
      <c r="P86" s="17"/>
      <c r="Q86" s="17"/>
      <c r="U86" t="s">
        <v>190</v>
      </c>
      <c r="V86" t="s">
        <v>243</v>
      </c>
      <c r="X86" s="31">
        <v>43928</v>
      </c>
      <c r="Y86" s="31">
        <v>43928</v>
      </c>
      <c r="AA86" s="31"/>
      <c r="AB86" t="s">
        <v>9</v>
      </c>
      <c r="AC86">
        <v>0</v>
      </c>
      <c r="AD86">
        <v>0</v>
      </c>
      <c r="AE86">
        <v>0</v>
      </c>
      <c r="AF86">
        <v>0</v>
      </c>
      <c r="AG86">
        <v>5</v>
      </c>
      <c r="AH86">
        <v>1</v>
      </c>
      <c r="AI86">
        <v>52036</v>
      </c>
      <c r="AJ86">
        <v>2183</v>
      </c>
      <c r="AK86">
        <v>0</v>
      </c>
      <c r="AL86">
        <v>19</v>
      </c>
      <c r="AO86" s="41"/>
      <c r="AP86" s="41"/>
      <c r="AQ86" t="str">
        <f t="shared" si="2"/>
        <v/>
      </c>
      <c r="AS86" t="str">
        <f t="shared" si="3"/>
        <v>wci_corp</v>
      </c>
    </row>
    <row r="87" spans="2:45">
      <c r="B87" t="s">
        <v>192</v>
      </c>
      <c r="C87" s="31">
        <v>43951</v>
      </c>
      <c r="D87" s="15">
        <v>-32.979999999999997</v>
      </c>
      <c r="E87" s="15">
        <v>0</v>
      </c>
      <c r="F87" s="53" t="s">
        <v>133</v>
      </c>
      <c r="G87" t="s">
        <v>242</v>
      </c>
      <c r="H87" s="41" t="s">
        <v>135</v>
      </c>
      <c r="I87" t="s">
        <v>188</v>
      </c>
      <c r="J87" t="s">
        <v>197</v>
      </c>
      <c r="K87" t="s">
        <v>138</v>
      </c>
      <c r="L87" s="17"/>
      <c r="M87" s="17"/>
      <c r="N87" s="17" t="s">
        <v>189</v>
      </c>
      <c r="O87" s="36"/>
      <c r="P87" s="17"/>
      <c r="Q87" s="17"/>
      <c r="U87" t="s">
        <v>190</v>
      </c>
      <c r="V87" t="s">
        <v>243</v>
      </c>
      <c r="X87" s="31">
        <v>43928</v>
      </c>
      <c r="Y87" s="31">
        <v>43928</v>
      </c>
      <c r="AA87" s="31"/>
      <c r="AB87" t="s">
        <v>9</v>
      </c>
      <c r="AC87">
        <v>0</v>
      </c>
      <c r="AD87">
        <v>0</v>
      </c>
      <c r="AE87">
        <v>0</v>
      </c>
      <c r="AF87">
        <v>0</v>
      </c>
      <c r="AG87">
        <v>5</v>
      </c>
      <c r="AH87">
        <v>1</v>
      </c>
      <c r="AI87">
        <v>52050</v>
      </c>
      <c r="AJ87">
        <v>2183</v>
      </c>
      <c r="AK87">
        <v>0</v>
      </c>
      <c r="AL87">
        <v>19</v>
      </c>
      <c r="AO87" s="41"/>
      <c r="AP87" s="41"/>
      <c r="AQ87" t="str">
        <f t="shared" si="2"/>
        <v/>
      </c>
      <c r="AS87" t="str">
        <f t="shared" si="3"/>
        <v>wci_corp</v>
      </c>
    </row>
    <row r="88" spans="2:45">
      <c r="B88" t="s">
        <v>179</v>
      </c>
      <c r="C88" s="31">
        <v>43951</v>
      </c>
      <c r="D88" s="15">
        <v>-250</v>
      </c>
      <c r="E88" s="15">
        <v>0</v>
      </c>
      <c r="F88" s="53" t="s">
        <v>133</v>
      </c>
      <c r="G88" t="s">
        <v>242</v>
      </c>
      <c r="H88" s="41" t="s">
        <v>135</v>
      </c>
      <c r="I88" t="s">
        <v>188</v>
      </c>
      <c r="J88" t="s">
        <v>197</v>
      </c>
      <c r="K88" t="s">
        <v>138</v>
      </c>
      <c r="L88" s="17"/>
      <c r="M88" s="17"/>
      <c r="N88" s="17" t="s">
        <v>189</v>
      </c>
      <c r="O88" s="36"/>
      <c r="P88" s="17"/>
      <c r="Q88" s="17"/>
      <c r="U88" t="s">
        <v>190</v>
      </c>
      <c r="V88" t="s">
        <v>243</v>
      </c>
      <c r="X88" s="31">
        <v>43928</v>
      </c>
      <c r="Y88" s="31">
        <v>43928</v>
      </c>
      <c r="AA88" s="31"/>
      <c r="AB88" t="s">
        <v>9</v>
      </c>
      <c r="AC88">
        <v>0</v>
      </c>
      <c r="AD88">
        <v>0</v>
      </c>
      <c r="AE88">
        <v>0</v>
      </c>
      <c r="AF88">
        <v>0</v>
      </c>
      <c r="AG88">
        <v>5</v>
      </c>
      <c r="AH88">
        <v>1</v>
      </c>
      <c r="AI88">
        <v>56036</v>
      </c>
      <c r="AJ88">
        <v>2183</v>
      </c>
      <c r="AK88">
        <v>0</v>
      </c>
      <c r="AL88">
        <v>19</v>
      </c>
      <c r="AO88" s="41"/>
      <c r="AP88" s="41"/>
      <c r="AQ88" t="str">
        <f t="shared" si="2"/>
        <v/>
      </c>
      <c r="AS88" t="str">
        <f t="shared" si="3"/>
        <v>wci_corp</v>
      </c>
    </row>
    <row r="89" spans="2:45">
      <c r="B89" t="s">
        <v>193</v>
      </c>
      <c r="C89" s="31">
        <v>43951</v>
      </c>
      <c r="D89" s="15">
        <v>-19.13</v>
      </c>
      <c r="E89" s="15">
        <v>0</v>
      </c>
      <c r="F89" s="53" t="s">
        <v>133</v>
      </c>
      <c r="G89" t="s">
        <v>242</v>
      </c>
      <c r="H89" s="41" t="s">
        <v>135</v>
      </c>
      <c r="I89" t="s">
        <v>188</v>
      </c>
      <c r="J89" t="s">
        <v>197</v>
      </c>
      <c r="K89" t="s">
        <v>138</v>
      </c>
      <c r="L89" s="17"/>
      <c r="M89" s="17"/>
      <c r="N89" s="17" t="s">
        <v>189</v>
      </c>
      <c r="O89" s="36"/>
      <c r="P89" s="17"/>
      <c r="Q89" s="17"/>
      <c r="U89" t="s">
        <v>190</v>
      </c>
      <c r="V89" t="s">
        <v>243</v>
      </c>
      <c r="X89" s="31">
        <v>43928</v>
      </c>
      <c r="Y89" s="31">
        <v>43928</v>
      </c>
      <c r="AA89" s="31"/>
      <c r="AB89" t="s">
        <v>9</v>
      </c>
      <c r="AC89">
        <v>0</v>
      </c>
      <c r="AD89">
        <v>0</v>
      </c>
      <c r="AE89">
        <v>0</v>
      </c>
      <c r="AF89">
        <v>0</v>
      </c>
      <c r="AG89">
        <v>5</v>
      </c>
      <c r="AH89">
        <v>1</v>
      </c>
      <c r="AI89">
        <v>56050</v>
      </c>
      <c r="AJ89">
        <v>2183</v>
      </c>
      <c r="AK89">
        <v>0</v>
      </c>
      <c r="AL89">
        <v>19</v>
      </c>
      <c r="AO89" s="41"/>
      <c r="AP89" s="41"/>
      <c r="AQ89" t="str">
        <f t="shared" si="2"/>
        <v/>
      </c>
      <c r="AS89" t="str">
        <f t="shared" si="3"/>
        <v>wci_corp</v>
      </c>
    </row>
    <row r="90" spans="2:45">
      <c r="B90" t="s">
        <v>180</v>
      </c>
      <c r="C90" s="31">
        <v>43951</v>
      </c>
      <c r="D90" s="15">
        <v>-664.66</v>
      </c>
      <c r="E90" s="15">
        <v>0</v>
      </c>
      <c r="F90" s="53" t="s">
        <v>133</v>
      </c>
      <c r="G90" t="s">
        <v>242</v>
      </c>
      <c r="H90" s="41" t="s">
        <v>135</v>
      </c>
      <c r="I90" t="s">
        <v>188</v>
      </c>
      <c r="J90" t="s">
        <v>197</v>
      </c>
      <c r="K90" t="s">
        <v>138</v>
      </c>
      <c r="L90" s="17"/>
      <c r="M90" s="17"/>
      <c r="N90" s="17" t="s">
        <v>189</v>
      </c>
      <c r="O90" s="36"/>
      <c r="P90" s="17"/>
      <c r="Q90" s="17"/>
      <c r="U90" t="s">
        <v>190</v>
      </c>
      <c r="V90" t="s">
        <v>243</v>
      </c>
      <c r="X90" s="31">
        <v>43928</v>
      </c>
      <c r="Y90" s="31">
        <v>43928</v>
      </c>
      <c r="AA90" s="31"/>
      <c r="AB90" t="s">
        <v>9</v>
      </c>
      <c r="AC90">
        <v>0</v>
      </c>
      <c r="AD90">
        <v>0</v>
      </c>
      <c r="AE90">
        <v>0</v>
      </c>
      <c r="AF90">
        <v>0</v>
      </c>
      <c r="AG90">
        <v>5</v>
      </c>
      <c r="AH90">
        <v>1</v>
      </c>
      <c r="AI90">
        <v>70036</v>
      </c>
      <c r="AJ90">
        <v>2183</v>
      </c>
      <c r="AK90">
        <v>0</v>
      </c>
      <c r="AL90">
        <v>19</v>
      </c>
      <c r="AO90" s="41"/>
      <c r="AP90" s="41"/>
      <c r="AQ90" t="str">
        <f t="shared" si="2"/>
        <v/>
      </c>
      <c r="AS90" t="str">
        <f t="shared" si="3"/>
        <v>wci_corp</v>
      </c>
    </row>
    <row r="91" spans="2:45">
      <c r="B91" t="s">
        <v>194</v>
      </c>
      <c r="C91" s="31">
        <v>43951</v>
      </c>
      <c r="D91" s="15">
        <v>-50.85</v>
      </c>
      <c r="E91" s="15">
        <v>0</v>
      </c>
      <c r="F91" s="53" t="s">
        <v>133</v>
      </c>
      <c r="G91" t="s">
        <v>242</v>
      </c>
      <c r="H91" s="41" t="s">
        <v>135</v>
      </c>
      <c r="I91" t="s">
        <v>188</v>
      </c>
      <c r="J91" t="s">
        <v>197</v>
      </c>
      <c r="K91" t="s">
        <v>138</v>
      </c>
      <c r="L91" s="17"/>
      <c r="M91" s="17"/>
      <c r="N91" s="17" t="s">
        <v>189</v>
      </c>
      <c r="O91" s="36"/>
      <c r="P91" s="17"/>
      <c r="Q91" s="17"/>
      <c r="U91" t="s">
        <v>190</v>
      </c>
      <c r="V91" t="s">
        <v>243</v>
      </c>
      <c r="X91" s="31">
        <v>43928</v>
      </c>
      <c r="Y91" s="31">
        <v>43928</v>
      </c>
      <c r="AA91" s="31"/>
      <c r="AB91" t="s">
        <v>9</v>
      </c>
      <c r="AC91">
        <v>0</v>
      </c>
      <c r="AD91">
        <v>0</v>
      </c>
      <c r="AE91">
        <v>0</v>
      </c>
      <c r="AF91">
        <v>0</v>
      </c>
      <c r="AG91">
        <v>5</v>
      </c>
      <c r="AH91">
        <v>1</v>
      </c>
      <c r="AI91">
        <v>70050</v>
      </c>
      <c r="AJ91">
        <v>2183</v>
      </c>
      <c r="AK91">
        <v>0</v>
      </c>
      <c r="AL91">
        <v>19</v>
      </c>
      <c r="AO91" s="41"/>
      <c r="AP91" s="41"/>
      <c r="AQ91" t="str">
        <f t="shared" si="2"/>
        <v/>
      </c>
      <c r="AS91" t="str">
        <f t="shared" si="3"/>
        <v>wci_corp</v>
      </c>
    </row>
    <row r="92" spans="2:45">
      <c r="B92" t="s">
        <v>143</v>
      </c>
      <c r="C92" s="31">
        <v>43951</v>
      </c>
      <c r="D92" s="15">
        <v>-537.69000000000005</v>
      </c>
      <c r="E92" s="15">
        <v>0</v>
      </c>
      <c r="F92" s="53" t="s">
        <v>133</v>
      </c>
      <c r="G92" t="s">
        <v>244</v>
      </c>
      <c r="H92" s="41" t="s">
        <v>135</v>
      </c>
      <c r="I92" t="s">
        <v>196</v>
      </c>
      <c r="J92" t="s">
        <v>146</v>
      </c>
      <c r="K92" t="s">
        <v>138</v>
      </c>
      <c r="L92" s="17"/>
      <c r="M92" s="17"/>
      <c r="N92" s="17" t="s">
        <v>198</v>
      </c>
      <c r="O92" s="36"/>
      <c r="P92" s="17"/>
      <c r="Q92" s="17"/>
      <c r="U92" t="s">
        <v>199</v>
      </c>
      <c r="V92" t="s">
        <v>245</v>
      </c>
      <c r="X92" s="31">
        <v>43928</v>
      </c>
      <c r="Y92" s="31">
        <v>43928</v>
      </c>
      <c r="AA92" s="31"/>
      <c r="AB92" t="s">
        <v>9</v>
      </c>
      <c r="AC92">
        <v>0</v>
      </c>
      <c r="AD92">
        <v>0</v>
      </c>
      <c r="AE92">
        <v>0</v>
      </c>
      <c r="AF92">
        <v>0</v>
      </c>
      <c r="AG92">
        <v>5</v>
      </c>
      <c r="AH92">
        <v>1</v>
      </c>
      <c r="AI92">
        <v>50086</v>
      </c>
      <c r="AJ92">
        <v>2183</v>
      </c>
      <c r="AK92">
        <v>0</v>
      </c>
      <c r="AL92">
        <v>19</v>
      </c>
      <c r="AO92" s="41"/>
      <c r="AP92" s="41"/>
      <c r="AQ92" t="str">
        <f t="shared" si="2"/>
        <v/>
      </c>
      <c r="AS92" t="str">
        <f t="shared" si="3"/>
        <v>wci_corp</v>
      </c>
    </row>
    <row r="93" spans="2:45">
      <c r="B93" t="s">
        <v>200</v>
      </c>
      <c r="C93" s="31">
        <v>43951</v>
      </c>
      <c r="D93" s="15">
        <v>-1718.89</v>
      </c>
      <c r="E93" s="15">
        <v>0</v>
      </c>
      <c r="F93" s="53" t="s">
        <v>133</v>
      </c>
      <c r="G93" t="s">
        <v>244</v>
      </c>
      <c r="H93" s="41" t="s">
        <v>135</v>
      </c>
      <c r="I93" t="s">
        <v>196</v>
      </c>
      <c r="J93" t="s">
        <v>146</v>
      </c>
      <c r="K93" t="s">
        <v>138</v>
      </c>
      <c r="L93" s="17"/>
      <c r="M93" s="17"/>
      <c r="N93" s="17" t="s">
        <v>201</v>
      </c>
      <c r="O93" s="36"/>
      <c r="P93" s="17"/>
      <c r="Q93" s="17"/>
      <c r="U93" t="s">
        <v>199</v>
      </c>
      <c r="V93" t="s">
        <v>245</v>
      </c>
      <c r="X93" s="31">
        <v>43928</v>
      </c>
      <c r="Y93" s="31">
        <v>43928</v>
      </c>
      <c r="AA93" s="31"/>
      <c r="AB93" t="s">
        <v>9</v>
      </c>
      <c r="AC93">
        <v>0</v>
      </c>
      <c r="AD93">
        <v>0</v>
      </c>
      <c r="AE93">
        <v>0</v>
      </c>
      <c r="AF93">
        <v>0</v>
      </c>
      <c r="AG93">
        <v>5</v>
      </c>
      <c r="AH93">
        <v>1</v>
      </c>
      <c r="AI93">
        <v>52146</v>
      </c>
      <c r="AJ93">
        <v>2183</v>
      </c>
      <c r="AK93">
        <v>0</v>
      </c>
      <c r="AL93">
        <v>19</v>
      </c>
      <c r="AO93" s="41"/>
      <c r="AP93" s="41"/>
      <c r="AQ93" t="str">
        <f t="shared" si="2"/>
        <v/>
      </c>
      <c r="AS93" t="str">
        <f t="shared" si="3"/>
        <v>wci_corp</v>
      </c>
    </row>
    <row r="94" spans="2:45">
      <c r="B94" t="s">
        <v>200</v>
      </c>
      <c r="C94" s="31">
        <v>43951</v>
      </c>
      <c r="D94" s="15">
        <v>-1800</v>
      </c>
      <c r="E94" s="15">
        <v>0</v>
      </c>
      <c r="F94" s="53" t="s">
        <v>133</v>
      </c>
      <c r="G94" t="s">
        <v>244</v>
      </c>
      <c r="H94" s="41" t="s">
        <v>135</v>
      </c>
      <c r="I94" t="s">
        <v>196</v>
      </c>
      <c r="J94" t="s">
        <v>146</v>
      </c>
      <c r="K94" t="s">
        <v>138</v>
      </c>
      <c r="L94" s="17"/>
      <c r="M94" s="17"/>
      <c r="N94" s="17" t="s">
        <v>202</v>
      </c>
      <c r="O94" s="36"/>
      <c r="P94" s="17"/>
      <c r="Q94" s="17"/>
      <c r="U94" t="s">
        <v>199</v>
      </c>
      <c r="V94" t="s">
        <v>245</v>
      </c>
      <c r="X94" s="31">
        <v>43928</v>
      </c>
      <c r="Y94" s="31">
        <v>43928</v>
      </c>
      <c r="AA94" s="31"/>
      <c r="AB94" t="s">
        <v>9</v>
      </c>
      <c r="AC94">
        <v>0</v>
      </c>
      <c r="AD94">
        <v>0</v>
      </c>
      <c r="AE94">
        <v>0</v>
      </c>
      <c r="AF94">
        <v>0</v>
      </c>
      <c r="AG94">
        <v>5</v>
      </c>
      <c r="AH94">
        <v>1</v>
      </c>
      <c r="AI94">
        <v>52146</v>
      </c>
      <c r="AJ94">
        <v>2183</v>
      </c>
      <c r="AK94">
        <v>0</v>
      </c>
      <c r="AL94">
        <v>19</v>
      </c>
      <c r="AO94" s="41"/>
      <c r="AP94" s="41"/>
      <c r="AQ94" t="str">
        <f t="shared" si="2"/>
        <v/>
      </c>
      <c r="AS94" t="str">
        <f t="shared" si="3"/>
        <v>wci_corp</v>
      </c>
    </row>
    <row r="95" spans="2:45">
      <c r="B95" t="s">
        <v>185</v>
      </c>
      <c r="C95" s="31">
        <v>43951</v>
      </c>
      <c r="D95" s="15">
        <v>-28.9</v>
      </c>
      <c r="E95" s="15">
        <v>0</v>
      </c>
      <c r="F95" s="53" t="s">
        <v>133</v>
      </c>
      <c r="G95" t="s">
        <v>244</v>
      </c>
      <c r="H95" s="41" t="s">
        <v>135</v>
      </c>
      <c r="I95" t="s">
        <v>196</v>
      </c>
      <c r="J95" t="s">
        <v>146</v>
      </c>
      <c r="K95" t="s">
        <v>138</v>
      </c>
      <c r="L95" s="17"/>
      <c r="M95" s="17"/>
      <c r="N95" s="17" t="s">
        <v>203</v>
      </c>
      <c r="O95" s="36"/>
      <c r="P95" s="17"/>
      <c r="Q95" s="17"/>
      <c r="U95" t="s">
        <v>199</v>
      </c>
      <c r="V95" t="s">
        <v>245</v>
      </c>
      <c r="X95" s="31">
        <v>43928</v>
      </c>
      <c r="Y95" s="31">
        <v>43928</v>
      </c>
      <c r="AA95" s="31"/>
      <c r="AB95" t="s">
        <v>9</v>
      </c>
      <c r="AC95">
        <v>0</v>
      </c>
      <c r="AD95">
        <v>0</v>
      </c>
      <c r="AE95">
        <v>0</v>
      </c>
      <c r="AF95">
        <v>0</v>
      </c>
      <c r="AG95">
        <v>5</v>
      </c>
      <c r="AH95">
        <v>1</v>
      </c>
      <c r="AI95">
        <v>57125</v>
      </c>
      <c r="AJ95">
        <v>2183</v>
      </c>
      <c r="AK95">
        <v>0</v>
      </c>
      <c r="AL95">
        <v>19</v>
      </c>
      <c r="AO95" s="41"/>
      <c r="AP95" s="41"/>
      <c r="AQ95" t="str">
        <f t="shared" si="2"/>
        <v/>
      </c>
      <c r="AS95" t="str">
        <f t="shared" si="3"/>
        <v>wci_corp</v>
      </c>
    </row>
    <row r="96" spans="2:45">
      <c r="B96" t="s">
        <v>204</v>
      </c>
      <c r="C96" s="31">
        <v>43951</v>
      </c>
      <c r="D96" s="15">
        <v>-2978.39</v>
      </c>
      <c r="E96" s="15">
        <v>0</v>
      </c>
      <c r="F96" s="53" t="s">
        <v>133</v>
      </c>
      <c r="G96" t="s">
        <v>244</v>
      </c>
      <c r="H96" s="41" t="s">
        <v>135</v>
      </c>
      <c r="I96" t="s">
        <v>196</v>
      </c>
      <c r="J96" t="s">
        <v>146</v>
      </c>
      <c r="K96" t="s">
        <v>138</v>
      </c>
      <c r="L96" s="17"/>
      <c r="M96" s="17"/>
      <c r="N96" s="17" t="s">
        <v>205</v>
      </c>
      <c r="O96" s="36"/>
      <c r="P96" s="17"/>
      <c r="Q96" s="17"/>
      <c r="U96" t="s">
        <v>199</v>
      </c>
      <c r="V96" t="s">
        <v>245</v>
      </c>
      <c r="X96" s="31">
        <v>43928</v>
      </c>
      <c r="Y96" s="31">
        <v>43928</v>
      </c>
      <c r="AA96" s="31"/>
      <c r="AB96" t="s">
        <v>9</v>
      </c>
      <c r="AC96">
        <v>0</v>
      </c>
      <c r="AD96">
        <v>0</v>
      </c>
      <c r="AE96">
        <v>0</v>
      </c>
      <c r="AF96">
        <v>0</v>
      </c>
      <c r="AG96">
        <v>5</v>
      </c>
      <c r="AH96">
        <v>1</v>
      </c>
      <c r="AI96">
        <v>70320</v>
      </c>
      <c r="AJ96">
        <v>2183</v>
      </c>
      <c r="AK96">
        <v>0</v>
      </c>
      <c r="AL96">
        <v>19</v>
      </c>
      <c r="AO96" s="41"/>
      <c r="AP96" s="41"/>
      <c r="AQ96" t="str">
        <f t="shared" si="2"/>
        <v/>
      </c>
      <c r="AS96" t="str">
        <f t="shared" si="3"/>
        <v>wci_corp</v>
      </c>
    </row>
    <row r="97" spans="2:45">
      <c r="B97" t="s">
        <v>204</v>
      </c>
      <c r="C97" s="31">
        <v>43951</v>
      </c>
      <c r="D97" s="15">
        <v>-2978.38</v>
      </c>
      <c r="E97" s="15">
        <v>0</v>
      </c>
      <c r="F97" s="53" t="s">
        <v>133</v>
      </c>
      <c r="G97" t="s">
        <v>244</v>
      </c>
      <c r="H97" s="41" t="s">
        <v>135</v>
      </c>
      <c r="I97" t="s">
        <v>196</v>
      </c>
      <c r="J97" t="s">
        <v>146</v>
      </c>
      <c r="K97" t="s">
        <v>138</v>
      </c>
      <c r="L97" s="17"/>
      <c r="M97" s="17"/>
      <c r="N97" s="17" t="s">
        <v>206</v>
      </c>
      <c r="O97" s="36"/>
      <c r="P97" s="17"/>
      <c r="Q97" s="17"/>
      <c r="U97" t="s">
        <v>199</v>
      </c>
      <c r="V97" t="s">
        <v>245</v>
      </c>
      <c r="X97" s="31">
        <v>43928</v>
      </c>
      <c r="Y97" s="31">
        <v>43928</v>
      </c>
      <c r="AA97" s="31"/>
      <c r="AB97" t="s">
        <v>9</v>
      </c>
      <c r="AC97">
        <v>0</v>
      </c>
      <c r="AD97">
        <v>0</v>
      </c>
      <c r="AE97">
        <v>0</v>
      </c>
      <c r="AF97">
        <v>0</v>
      </c>
      <c r="AG97">
        <v>5</v>
      </c>
      <c r="AH97">
        <v>1</v>
      </c>
      <c r="AI97">
        <v>70320</v>
      </c>
      <c r="AJ97">
        <v>2183</v>
      </c>
      <c r="AK97">
        <v>0</v>
      </c>
      <c r="AL97">
        <v>19</v>
      </c>
      <c r="AO97" s="41"/>
      <c r="AP97" s="41"/>
      <c r="AQ97" t="str">
        <f t="shared" si="2"/>
        <v/>
      </c>
      <c r="AS97" t="str">
        <f t="shared" si="3"/>
        <v>wci_corp</v>
      </c>
    </row>
    <row r="98" spans="2:45">
      <c r="B98" t="s">
        <v>204</v>
      </c>
      <c r="C98" s="31">
        <v>43951</v>
      </c>
      <c r="D98" s="15">
        <v>-2978.38</v>
      </c>
      <c r="E98" s="15">
        <v>0</v>
      </c>
      <c r="F98" s="53" t="s">
        <v>133</v>
      </c>
      <c r="G98" t="s">
        <v>244</v>
      </c>
      <c r="H98" s="41" t="s">
        <v>135</v>
      </c>
      <c r="I98" t="s">
        <v>196</v>
      </c>
      <c r="J98" t="s">
        <v>146</v>
      </c>
      <c r="K98" t="s">
        <v>138</v>
      </c>
      <c r="L98" s="17"/>
      <c r="M98" s="17"/>
      <c r="N98" s="17" t="s">
        <v>207</v>
      </c>
      <c r="O98" s="36"/>
      <c r="P98" s="17"/>
      <c r="Q98" s="17"/>
      <c r="U98" t="s">
        <v>199</v>
      </c>
      <c r="V98" t="s">
        <v>245</v>
      </c>
      <c r="X98" s="31">
        <v>43928</v>
      </c>
      <c r="Y98" s="31">
        <v>43928</v>
      </c>
      <c r="AA98" s="31"/>
      <c r="AB98" t="s">
        <v>9</v>
      </c>
      <c r="AC98">
        <v>0</v>
      </c>
      <c r="AD98">
        <v>0</v>
      </c>
      <c r="AE98">
        <v>0</v>
      </c>
      <c r="AF98">
        <v>0</v>
      </c>
      <c r="AG98">
        <v>5</v>
      </c>
      <c r="AH98">
        <v>1</v>
      </c>
      <c r="AI98">
        <v>70320</v>
      </c>
      <c r="AJ98">
        <v>2183</v>
      </c>
      <c r="AK98">
        <v>0</v>
      </c>
      <c r="AL98">
        <v>19</v>
      </c>
      <c r="AO98" s="41"/>
      <c r="AP98" s="41"/>
      <c r="AQ98" t="str">
        <f t="shared" si="2"/>
        <v/>
      </c>
      <c r="AS98" t="str">
        <f t="shared" si="3"/>
        <v>wci_corp</v>
      </c>
    </row>
    <row r="99" spans="2:45">
      <c r="B99" t="s">
        <v>143</v>
      </c>
      <c r="C99" s="31">
        <v>43951</v>
      </c>
      <c r="D99" s="15">
        <v>-850.8</v>
      </c>
      <c r="E99" s="15">
        <v>0</v>
      </c>
      <c r="F99" s="53" t="s">
        <v>133</v>
      </c>
      <c r="G99" t="s">
        <v>246</v>
      </c>
      <c r="H99" s="41" t="s">
        <v>135</v>
      </c>
      <c r="I99" t="s">
        <v>209</v>
      </c>
      <c r="J99" t="s">
        <v>197</v>
      </c>
      <c r="K99" t="s">
        <v>138</v>
      </c>
      <c r="L99" s="17"/>
      <c r="M99" s="17"/>
      <c r="N99" s="17" t="s">
        <v>210</v>
      </c>
      <c r="O99" s="36"/>
      <c r="P99" s="17"/>
      <c r="Q99" s="17"/>
      <c r="U99" t="s">
        <v>211</v>
      </c>
      <c r="V99" t="s">
        <v>247</v>
      </c>
      <c r="X99" s="31">
        <v>43928</v>
      </c>
      <c r="Y99" s="31">
        <v>43928</v>
      </c>
      <c r="AA99" s="31"/>
      <c r="AB99" t="s">
        <v>9</v>
      </c>
      <c r="AC99">
        <v>0</v>
      </c>
      <c r="AD99">
        <v>0</v>
      </c>
      <c r="AE99">
        <v>0</v>
      </c>
      <c r="AF99">
        <v>0</v>
      </c>
      <c r="AG99">
        <v>5</v>
      </c>
      <c r="AH99">
        <v>1</v>
      </c>
      <c r="AI99">
        <v>50086</v>
      </c>
      <c r="AJ99">
        <v>2183</v>
      </c>
      <c r="AK99">
        <v>0</v>
      </c>
      <c r="AL99">
        <v>19</v>
      </c>
      <c r="AO99" s="41"/>
      <c r="AP99" s="41"/>
      <c r="AQ99" t="str">
        <f t="shared" si="2"/>
        <v/>
      </c>
      <c r="AS99" t="str">
        <f t="shared" si="3"/>
        <v>wci_corp</v>
      </c>
    </row>
    <row r="100" spans="2:45">
      <c r="B100" t="s">
        <v>152</v>
      </c>
      <c r="C100" s="31">
        <v>43951</v>
      </c>
      <c r="D100" s="15">
        <v>2307.12</v>
      </c>
      <c r="E100" s="15">
        <v>0</v>
      </c>
      <c r="F100" s="53" t="s">
        <v>133</v>
      </c>
      <c r="G100" t="s">
        <v>248</v>
      </c>
      <c r="H100" s="41" t="s">
        <v>135</v>
      </c>
      <c r="I100" t="s">
        <v>217</v>
      </c>
      <c r="J100" t="s">
        <v>197</v>
      </c>
      <c r="K100" t="s">
        <v>138</v>
      </c>
      <c r="L100" s="17"/>
      <c r="M100" s="17"/>
      <c r="N100" s="17" t="s">
        <v>218</v>
      </c>
      <c r="O100" s="36"/>
      <c r="P100" s="17"/>
      <c r="Q100" s="17"/>
      <c r="U100" t="s">
        <v>219</v>
      </c>
      <c r="V100" t="s">
        <v>249</v>
      </c>
      <c r="X100" s="31">
        <v>43928</v>
      </c>
      <c r="Y100" s="31">
        <v>43928</v>
      </c>
      <c r="AA100" s="31"/>
      <c r="AB100" t="s">
        <v>9</v>
      </c>
      <c r="AC100">
        <v>0</v>
      </c>
      <c r="AD100">
        <v>0</v>
      </c>
      <c r="AE100">
        <v>0</v>
      </c>
      <c r="AF100">
        <v>0</v>
      </c>
      <c r="AG100">
        <v>5</v>
      </c>
      <c r="AH100">
        <v>1</v>
      </c>
      <c r="AI100">
        <v>52120</v>
      </c>
      <c r="AJ100">
        <v>2183</v>
      </c>
      <c r="AK100">
        <v>0</v>
      </c>
      <c r="AL100">
        <v>19</v>
      </c>
      <c r="AO100" s="41"/>
      <c r="AP100" s="41"/>
      <c r="AQ100" t="str">
        <f t="shared" si="2"/>
        <v/>
      </c>
      <c r="AS100" t="str">
        <f t="shared" si="3"/>
        <v>wci_corp</v>
      </c>
    </row>
    <row r="101" spans="2:45">
      <c r="B101" t="s">
        <v>165</v>
      </c>
      <c r="C101" s="31">
        <v>43951</v>
      </c>
      <c r="D101" s="15">
        <v>975.94</v>
      </c>
      <c r="E101" s="15">
        <v>0</v>
      </c>
      <c r="F101" s="53" t="s">
        <v>133</v>
      </c>
      <c r="G101" t="s">
        <v>250</v>
      </c>
      <c r="H101" s="41" t="s">
        <v>135</v>
      </c>
      <c r="I101" t="s">
        <v>251</v>
      </c>
      <c r="J101" t="s">
        <v>252</v>
      </c>
      <c r="K101" t="s">
        <v>138</v>
      </c>
      <c r="L101" s="17"/>
      <c r="M101" s="17"/>
      <c r="N101" s="17" t="s">
        <v>253</v>
      </c>
      <c r="O101" s="36"/>
      <c r="P101" s="17"/>
      <c r="Q101" s="17"/>
      <c r="U101" t="s">
        <v>254</v>
      </c>
      <c r="V101" t="s">
        <v>254</v>
      </c>
      <c r="X101" s="31">
        <v>43937</v>
      </c>
      <c r="Y101" s="31">
        <v>43937</v>
      </c>
      <c r="AA101" s="31"/>
      <c r="AB101" t="s">
        <v>9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1</v>
      </c>
      <c r="AI101">
        <v>50036</v>
      </c>
      <c r="AJ101">
        <v>2183</v>
      </c>
      <c r="AK101">
        <v>0</v>
      </c>
      <c r="AL101">
        <v>19</v>
      </c>
      <c r="AO101" s="41"/>
      <c r="AP101" s="41"/>
      <c r="AQ101" t="str">
        <f t="shared" si="2"/>
        <v/>
      </c>
      <c r="AS101" t="str">
        <f t="shared" si="3"/>
        <v>wci_corp</v>
      </c>
    </row>
    <row r="102" spans="2:45">
      <c r="B102" t="s">
        <v>170</v>
      </c>
      <c r="C102" s="31">
        <v>43951</v>
      </c>
      <c r="D102" s="15">
        <v>321.24</v>
      </c>
      <c r="E102" s="15">
        <v>0</v>
      </c>
      <c r="F102" s="53" t="s">
        <v>133</v>
      </c>
      <c r="G102" t="s">
        <v>250</v>
      </c>
      <c r="H102" s="41" t="s">
        <v>135</v>
      </c>
      <c r="I102" t="s">
        <v>251</v>
      </c>
      <c r="J102" t="s">
        <v>252</v>
      </c>
      <c r="K102" t="s">
        <v>138</v>
      </c>
      <c r="L102" s="17"/>
      <c r="M102" s="17"/>
      <c r="N102" s="17" t="s">
        <v>253</v>
      </c>
      <c r="O102" s="36"/>
      <c r="P102" s="17"/>
      <c r="Q102" s="17"/>
      <c r="U102" t="s">
        <v>254</v>
      </c>
      <c r="V102" t="s">
        <v>254</v>
      </c>
      <c r="X102" s="31">
        <v>43937</v>
      </c>
      <c r="Y102" s="31">
        <v>43937</v>
      </c>
      <c r="AA102" s="31"/>
      <c r="AB102" t="s">
        <v>9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1</v>
      </c>
      <c r="AI102">
        <v>50036</v>
      </c>
      <c r="AJ102">
        <v>2183</v>
      </c>
      <c r="AK102">
        <v>100</v>
      </c>
      <c r="AL102">
        <v>19</v>
      </c>
      <c r="AO102" s="41"/>
      <c r="AP102" s="41"/>
      <c r="AQ102" t="str">
        <f t="shared" si="2"/>
        <v/>
      </c>
      <c r="AS102" t="str">
        <f t="shared" si="3"/>
        <v>wci_corp</v>
      </c>
    </row>
    <row r="103" spans="2:45">
      <c r="B103" t="s">
        <v>171</v>
      </c>
      <c r="C103" s="31">
        <v>43951</v>
      </c>
      <c r="D103" s="15">
        <v>308.32</v>
      </c>
      <c r="E103" s="15">
        <v>0</v>
      </c>
      <c r="F103" s="53" t="s">
        <v>133</v>
      </c>
      <c r="G103" t="s">
        <v>250</v>
      </c>
      <c r="H103" s="41" t="s">
        <v>135</v>
      </c>
      <c r="I103" t="s">
        <v>251</v>
      </c>
      <c r="J103" t="s">
        <v>252</v>
      </c>
      <c r="K103" t="s">
        <v>138</v>
      </c>
      <c r="L103" s="17"/>
      <c r="M103" s="17"/>
      <c r="N103" s="17" t="s">
        <v>253</v>
      </c>
      <c r="O103" s="36"/>
      <c r="P103" s="17"/>
      <c r="Q103" s="17"/>
      <c r="U103" t="s">
        <v>254</v>
      </c>
      <c r="V103" t="s">
        <v>254</v>
      </c>
      <c r="X103" s="31">
        <v>43937</v>
      </c>
      <c r="Y103" s="31">
        <v>43937</v>
      </c>
      <c r="AA103" s="31"/>
      <c r="AB103" t="s">
        <v>9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1</v>
      </c>
      <c r="AI103">
        <v>50036</v>
      </c>
      <c r="AJ103">
        <v>2183</v>
      </c>
      <c r="AK103">
        <v>101</v>
      </c>
      <c r="AL103">
        <v>19</v>
      </c>
      <c r="AO103" s="41"/>
      <c r="AP103" s="41"/>
      <c r="AQ103" t="str">
        <f t="shared" si="2"/>
        <v/>
      </c>
      <c r="AS103" t="str">
        <f t="shared" si="3"/>
        <v>wci_corp</v>
      </c>
    </row>
    <row r="104" spans="2:45">
      <c r="B104" t="s">
        <v>172</v>
      </c>
      <c r="C104" s="31">
        <v>43951</v>
      </c>
      <c r="D104" s="15">
        <v>4034.4</v>
      </c>
      <c r="E104" s="15">
        <v>0</v>
      </c>
      <c r="F104" s="53" t="s">
        <v>133</v>
      </c>
      <c r="G104" t="s">
        <v>250</v>
      </c>
      <c r="H104" s="41" t="s">
        <v>135</v>
      </c>
      <c r="I104" t="s">
        <v>251</v>
      </c>
      <c r="J104" t="s">
        <v>252</v>
      </c>
      <c r="K104" t="s">
        <v>138</v>
      </c>
      <c r="L104" s="17"/>
      <c r="M104" s="17"/>
      <c r="N104" s="17" t="s">
        <v>253</v>
      </c>
      <c r="O104" s="36"/>
      <c r="P104" s="17"/>
      <c r="Q104" s="17"/>
      <c r="U104" t="s">
        <v>254</v>
      </c>
      <c r="V104" t="s">
        <v>254</v>
      </c>
      <c r="X104" s="31">
        <v>43937</v>
      </c>
      <c r="Y104" s="31">
        <v>43937</v>
      </c>
      <c r="AA104" s="31"/>
      <c r="AB104" t="s">
        <v>9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1</v>
      </c>
      <c r="AI104">
        <v>50036</v>
      </c>
      <c r="AJ104">
        <v>2183</v>
      </c>
      <c r="AK104">
        <v>200</v>
      </c>
      <c r="AL104">
        <v>19</v>
      </c>
      <c r="AO104" s="41"/>
      <c r="AP104" s="41"/>
      <c r="AQ104" t="str">
        <f t="shared" si="2"/>
        <v/>
      </c>
      <c r="AS104" t="str">
        <f t="shared" si="3"/>
        <v>wci_corp</v>
      </c>
    </row>
    <row r="105" spans="2:45">
      <c r="B105" t="s">
        <v>173</v>
      </c>
      <c r="C105" s="31">
        <v>43951</v>
      </c>
      <c r="D105" s="15">
        <v>1704.24</v>
      </c>
      <c r="E105" s="15">
        <v>0</v>
      </c>
      <c r="F105" s="53" t="s">
        <v>133</v>
      </c>
      <c r="G105" t="s">
        <v>250</v>
      </c>
      <c r="H105" s="41" t="s">
        <v>135</v>
      </c>
      <c r="I105" t="s">
        <v>251</v>
      </c>
      <c r="J105" t="s">
        <v>252</v>
      </c>
      <c r="K105" t="s">
        <v>138</v>
      </c>
      <c r="L105" s="17"/>
      <c r="M105" s="17"/>
      <c r="N105" s="17" t="s">
        <v>253</v>
      </c>
      <c r="O105" s="36"/>
      <c r="P105" s="17"/>
      <c r="Q105" s="17"/>
      <c r="U105" t="s">
        <v>254</v>
      </c>
      <c r="V105" t="s">
        <v>254</v>
      </c>
      <c r="X105" s="31">
        <v>43937</v>
      </c>
      <c r="Y105" s="31">
        <v>43937</v>
      </c>
      <c r="AA105" s="31"/>
      <c r="AB105" t="s">
        <v>9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1</v>
      </c>
      <c r="AI105">
        <v>50036</v>
      </c>
      <c r="AJ105">
        <v>2183</v>
      </c>
      <c r="AK105">
        <v>202</v>
      </c>
      <c r="AL105">
        <v>19</v>
      </c>
      <c r="AO105" s="41"/>
      <c r="AP105" s="41"/>
      <c r="AQ105" t="str">
        <f t="shared" si="2"/>
        <v/>
      </c>
      <c r="AS105" t="str">
        <f t="shared" si="3"/>
        <v>wci_corp</v>
      </c>
    </row>
    <row r="106" spans="2:45">
      <c r="B106" t="s">
        <v>174</v>
      </c>
      <c r="C106" s="31">
        <v>43951</v>
      </c>
      <c r="D106" s="15">
        <v>193.8</v>
      </c>
      <c r="E106" s="15">
        <v>0</v>
      </c>
      <c r="F106" s="53" t="s">
        <v>133</v>
      </c>
      <c r="G106" t="s">
        <v>250</v>
      </c>
      <c r="H106" s="41" t="s">
        <v>135</v>
      </c>
      <c r="I106" t="s">
        <v>251</v>
      </c>
      <c r="J106" t="s">
        <v>252</v>
      </c>
      <c r="K106" t="s">
        <v>138</v>
      </c>
      <c r="L106" s="17"/>
      <c r="M106" s="17"/>
      <c r="N106" s="17" t="s">
        <v>253</v>
      </c>
      <c r="O106" s="36"/>
      <c r="P106" s="17"/>
      <c r="Q106" s="17"/>
      <c r="U106" t="s">
        <v>254</v>
      </c>
      <c r="V106" t="s">
        <v>254</v>
      </c>
      <c r="X106" s="31">
        <v>43937</v>
      </c>
      <c r="Y106" s="31">
        <v>43937</v>
      </c>
      <c r="AA106" s="31"/>
      <c r="AB106" t="s">
        <v>9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1</v>
      </c>
      <c r="AI106">
        <v>50036</v>
      </c>
      <c r="AJ106">
        <v>2183</v>
      </c>
      <c r="AK106">
        <v>206</v>
      </c>
      <c r="AL106">
        <v>19</v>
      </c>
      <c r="AO106" s="41"/>
      <c r="AP106" s="41"/>
      <c r="AQ106" t="str">
        <f t="shared" si="2"/>
        <v/>
      </c>
      <c r="AS106" t="str">
        <f t="shared" si="3"/>
        <v>wci_corp</v>
      </c>
    </row>
    <row r="107" spans="2:45">
      <c r="B107" t="s">
        <v>175</v>
      </c>
      <c r="C107" s="31">
        <v>43951</v>
      </c>
      <c r="D107" s="15">
        <v>2406.7399999999998</v>
      </c>
      <c r="E107" s="15">
        <v>0</v>
      </c>
      <c r="F107" s="53" t="s">
        <v>133</v>
      </c>
      <c r="G107" t="s">
        <v>250</v>
      </c>
      <c r="H107" s="41" t="s">
        <v>135</v>
      </c>
      <c r="I107" t="s">
        <v>251</v>
      </c>
      <c r="J107" t="s">
        <v>252</v>
      </c>
      <c r="K107" t="s">
        <v>138</v>
      </c>
      <c r="L107" s="17"/>
      <c r="M107" s="17"/>
      <c r="N107" s="17" t="s">
        <v>253</v>
      </c>
      <c r="O107" s="36"/>
      <c r="P107" s="17"/>
      <c r="Q107" s="17"/>
      <c r="U107" t="s">
        <v>254</v>
      </c>
      <c r="V107" t="s">
        <v>254</v>
      </c>
      <c r="X107" s="31">
        <v>43937</v>
      </c>
      <c r="Y107" s="31">
        <v>43937</v>
      </c>
      <c r="AA107" s="31"/>
      <c r="AB107" t="s">
        <v>9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1</v>
      </c>
      <c r="AI107">
        <v>50036</v>
      </c>
      <c r="AJ107">
        <v>2183</v>
      </c>
      <c r="AK107">
        <v>210</v>
      </c>
      <c r="AL107">
        <v>19</v>
      </c>
      <c r="AO107" s="41"/>
      <c r="AP107" s="41"/>
      <c r="AQ107" t="str">
        <f t="shared" si="2"/>
        <v/>
      </c>
      <c r="AS107" t="str">
        <f t="shared" si="3"/>
        <v>wci_corp</v>
      </c>
    </row>
    <row r="108" spans="2:45">
      <c r="B108" t="s">
        <v>176</v>
      </c>
      <c r="C108" s="31">
        <v>43951</v>
      </c>
      <c r="D108" s="15">
        <v>690.38</v>
      </c>
      <c r="E108" s="15">
        <v>0</v>
      </c>
      <c r="F108" s="53" t="s">
        <v>133</v>
      </c>
      <c r="G108" t="s">
        <v>250</v>
      </c>
      <c r="H108" s="41" t="s">
        <v>135</v>
      </c>
      <c r="I108" t="s">
        <v>251</v>
      </c>
      <c r="J108" t="s">
        <v>252</v>
      </c>
      <c r="K108" t="s">
        <v>138</v>
      </c>
      <c r="L108" s="17"/>
      <c r="M108" s="17"/>
      <c r="N108" s="17" t="s">
        <v>253</v>
      </c>
      <c r="O108" s="36"/>
      <c r="P108" s="17"/>
      <c r="Q108" s="17"/>
      <c r="U108" t="s">
        <v>254</v>
      </c>
      <c r="V108" t="s">
        <v>254</v>
      </c>
      <c r="X108" s="31">
        <v>43937</v>
      </c>
      <c r="Y108" s="31">
        <v>43937</v>
      </c>
      <c r="AA108" s="31"/>
      <c r="AB108" t="s">
        <v>9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1</v>
      </c>
      <c r="AI108">
        <v>50036</v>
      </c>
      <c r="AJ108">
        <v>2183</v>
      </c>
      <c r="AK108">
        <v>300</v>
      </c>
      <c r="AL108">
        <v>19</v>
      </c>
      <c r="AO108" s="41"/>
      <c r="AP108" s="41"/>
      <c r="AQ108" t="str">
        <f t="shared" si="2"/>
        <v/>
      </c>
      <c r="AS108" t="str">
        <f t="shared" si="3"/>
        <v>wci_corp</v>
      </c>
    </row>
    <row r="109" spans="2:45">
      <c r="B109" t="s">
        <v>177</v>
      </c>
      <c r="C109" s="31">
        <v>43951</v>
      </c>
      <c r="D109" s="15">
        <v>342.86</v>
      </c>
      <c r="E109" s="15">
        <v>0</v>
      </c>
      <c r="F109" s="53" t="s">
        <v>133</v>
      </c>
      <c r="G109" t="s">
        <v>250</v>
      </c>
      <c r="H109" s="41" t="s">
        <v>135</v>
      </c>
      <c r="I109" t="s">
        <v>251</v>
      </c>
      <c r="J109" t="s">
        <v>252</v>
      </c>
      <c r="K109" t="s">
        <v>138</v>
      </c>
      <c r="L109" s="17"/>
      <c r="M109" s="17"/>
      <c r="N109" s="17" t="s">
        <v>253</v>
      </c>
      <c r="O109" s="36"/>
      <c r="P109" s="17"/>
      <c r="Q109" s="17"/>
      <c r="U109" t="s">
        <v>254</v>
      </c>
      <c r="V109" t="s">
        <v>254</v>
      </c>
      <c r="X109" s="31">
        <v>43937</v>
      </c>
      <c r="Y109" s="31">
        <v>43937</v>
      </c>
      <c r="AA109" s="31"/>
      <c r="AB109" t="s">
        <v>9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1</v>
      </c>
      <c r="AI109">
        <v>50036</v>
      </c>
      <c r="AJ109">
        <v>2183</v>
      </c>
      <c r="AK109">
        <v>320</v>
      </c>
      <c r="AL109">
        <v>19</v>
      </c>
      <c r="AO109" s="41"/>
      <c r="AP109" s="41"/>
      <c r="AQ109" t="str">
        <f t="shared" si="2"/>
        <v/>
      </c>
      <c r="AS109" t="str">
        <f t="shared" si="3"/>
        <v>wci_corp</v>
      </c>
    </row>
    <row r="110" spans="2:45">
      <c r="B110" t="s">
        <v>255</v>
      </c>
      <c r="C110" s="31">
        <v>43951</v>
      </c>
      <c r="D110" s="15">
        <v>1536.96</v>
      </c>
      <c r="E110" s="15">
        <v>0</v>
      </c>
      <c r="F110" s="53" t="s">
        <v>133</v>
      </c>
      <c r="G110" t="s">
        <v>250</v>
      </c>
      <c r="H110" s="41" t="s">
        <v>135</v>
      </c>
      <c r="I110" t="s">
        <v>251</v>
      </c>
      <c r="J110" t="s">
        <v>252</v>
      </c>
      <c r="K110" t="s">
        <v>138</v>
      </c>
      <c r="L110" s="17"/>
      <c r="M110" s="17"/>
      <c r="N110" s="17" t="s">
        <v>256</v>
      </c>
      <c r="O110" s="36"/>
      <c r="P110" s="17"/>
      <c r="Q110" s="17"/>
      <c r="U110" t="s">
        <v>254</v>
      </c>
      <c r="V110" t="s">
        <v>254</v>
      </c>
      <c r="X110" s="31">
        <v>43937</v>
      </c>
      <c r="Y110" s="31">
        <v>43937</v>
      </c>
      <c r="AA110" s="31"/>
      <c r="AB110" t="s">
        <v>9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1</v>
      </c>
      <c r="AI110">
        <v>50065</v>
      </c>
      <c r="AJ110">
        <v>2183</v>
      </c>
      <c r="AK110">
        <v>0</v>
      </c>
      <c r="AL110">
        <v>19</v>
      </c>
      <c r="AO110" s="41"/>
      <c r="AP110" s="41"/>
      <c r="AQ110" t="str">
        <f t="shared" si="2"/>
        <v/>
      </c>
      <c r="AS110" t="str">
        <f t="shared" si="3"/>
        <v>wci_corp</v>
      </c>
    </row>
    <row r="111" spans="2:45">
      <c r="B111" t="s">
        <v>255</v>
      </c>
      <c r="C111" s="31">
        <v>43951</v>
      </c>
      <c r="D111" s="15">
        <v>800</v>
      </c>
      <c r="E111" s="15">
        <v>0</v>
      </c>
      <c r="F111" s="53" t="s">
        <v>133</v>
      </c>
      <c r="G111" t="s">
        <v>250</v>
      </c>
      <c r="H111" s="41" t="s">
        <v>135</v>
      </c>
      <c r="I111" t="s">
        <v>251</v>
      </c>
      <c r="J111" t="s">
        <v>252</v>
      </c>
      <c r="K111" t="s">
        <v>138</v>
      </c>
      <c r="L111" s="17"/>
      <c r="M111" s="17"/>
      <c r="N111" s="17" t="s">
        <v>256</v>
      </c>
      <c r="O111" s="36"/>
      <c r="P111" s="17"/>
      <c r="Q111" s="17"/>
      <c r="U111" t="s">
        <v>254</v>
      </c>
      <c r="V111" t="s">
        <v>254</v>
      </c>
      <c r="X111" s="31">
        <v>43937</v>
      </c>
      <c r="Y111" s="31">
        <v>43937</v>
      </c>
      <c r="AA111" s="31"/>
      <c r="AB111" t="s">
        <v>9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1</v>
      </c>
      <c r="AI111">
        <v>50065</v>
      </c>
      <c r="AJ111">
        <v>2183</v>
      </c>
      <c r="AK111">
        <v>0</v>
      </c>
      <c r="AL111">
        <v>19</v>
      </c>
      <c r="AO111" s="41"/>
      <c r="AP111" s="41"/>
      <c r="AQ111" t="str">
        <f t="shared" si="2"/>
        <v/>
      </c>
      <c r="AS111" t="str">
        <f t="shared" si="3"/>
        <v>wci_corp</v>
      </c>
    </row>
    <row r="112" spans="2:45">
      <c r="B112" t="s">
        <v>178</v>
      </c>
      <c r="C112" s="31">
        <v>43951</v>
      </c>
      <c r="D112" s="15">
        <v>2153.98</v>
      </c>
      <c r="E112" s="15">
        <v>0</v>
      </c>
      <c r="F112" s="53" t="s">
        <v>133</v>
      </c>
      <c r="G112" t="s">
        <v>250</v>
      </c>
      <c r="H112" s="41" t="s">
        <v>135</v>
      </c>
      <c r="I112" t="s">
        <v>251</v>
      </c>
      <c r="J112" t="s">
        <v>252</v>
      </c>
      <c r="K112" t="s">
        <v>138</v>
      </c>
      <c r="L112" s="17"/>
      <c r="M112" s="17"/>
      <c r="N112" s="17" t="s">
        <v>253</v>
      </c>
      <c r="O112" s="36"/>
      <c r="P112" s="17"/>
      <c r="Q112" s="17"/>
      <c r="U112" t="s">
        <v>254</v>
      </c>
      <c r="V112" t="s">
        <v>254</v>
      </c>
      <c r="X112" s="31">
        <v>43937</v>
      </c>
      <c r="Y112" s="31">
        <v>43937</v>
      </c>
      <c r="AA112" s="31"/>
      <c r="AB112" t="s">
        <v>9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1</v>
      </c>
      <c r="AI112">
        <v>52036</v>
      </c>
      <c r="AJ112">
        <v>2183</v>
      </c>
      <c r="AK112">
        <v>0</v>
      </c>
      <c r="AL112">
        <v>19</v>
      </c>
      <c r="AO112" s="41"/>
      <c r="AP112" s="41"/>
      <c r="AQ112" t="str">
        <f t="shared" si="2"/>
        <v/>
      </c>
      <c r="AS112" t="str">
        <f t="shared" si="3"/>
        <v>wci_corp</v>
      </c>
    </row>
    <row r="113" spans="2:45">
      <c r="B113" t="s">
        <v>179</v>
      </c>
      <c r="C113" s="31">
        <v>43951</v>
      </c>
      <c r="D113" s="15">
        <v>1250</v>
      </c>
      <c r="E113" s="15">
        <v>0</v>
      </c>
      <c r="F113" s="53" t="s">
        <v>133</v>
      </c>
      <c r="G113" t="s">
        <v>250</v>
      </c>
      <c r="H113" s="41" t="s">
        <v>135</v>
      </c>
      <c r="I113" t="s">
        <v>251</v>
      </c>
      <c r="J113" t="s">
        <v>252</v>
      </c>
      <c r="K113" t="s">
        <v>138</v>
      </c>
      <c r="L113" s="17"/>
      <c r="M113" s="17"/>
      <c r="N113" s="17" t="s">
        <v>253</v>
      </c>
      <c r="O113" s="36"/>
      <c r="P113" s="17"/>
      <c r="Q113" s="17"/>
      <c r="U113" t="s">
        <v>254</v>
      </c>
      <c r="V113" t="s">
        <v>254</v>
      </c>
      <c r="X113" s="31">
        <v>43937</v>
      </c>
      <c r="Y113" s="31">
        <v>43937</v>
      </c>
      <c r="AA113" s="31"/>
      <c r="AB113" t="s">
        <v>9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1</v>
      </c>
      <c r="AI113">
        <v>56036</v>
      </c>
      <c r="AJ113">
        <v>2183</v>
      </c>
      <c r="AK113">
        <v>0</v>
      </c>
      <c r="AL113">
        <v>19</v>
      </c>
      <c r="AO113" s="41"/>
      <c r="AP113" s="41"/>
      <c r="AQ113" t="str">
        <f t="shared" si="2"/>
        <v/>
      </c>
      <c r="AS113" t="str">
        <f t="shared" si="3"/>
        <v>wci_corp</v>
      </c>
    </row>
    <row r="114" spans="2:45">
      <c r="B114" t="s">
        <v>180</v>
      </c>
      <c r="C114" s="31">
        <v>43951</v>
      </c>
      <c r="D114" s="15">
        <v>3004.26</v>
      </c>
      <c r="E114" s="15">
        <v>0</v>
      </c>
      <c r="F114" s="53" t="s">
        <v>133</v>
      </c>
      <c r="G114" t="s">
        <v>250</v>
      </c>
      <c r="H114" s="41" t="s">
        <v>135</v>
      </c>
      <c r="I114" t="s">
        <v>251</v>
      </c>
      <c r="J114" t="s">
        <v>252</v>
      </c>
      <c r="K114" t="s">
        <v>138</v>
      </c>
      <c r="L114" s="17"/>
      <c r="M114" s="17"/>
      <c r="N114" s="17" t="s">
        <v>253</v>
      </c>
      <c r="O114" s="36"/>
      <c r="P114" s="17"/>
      <c r="Q114" s="17"/>
      <c r="U114" t="s">
        <v>254</v>
      </c>
      <c r="V114" t="s">
        <v>254</v>
      </c>
      <c r="X114" s="31">
        <v>43937</v>
      </c>
      <c r="Y114" s="31">
        <v>43937</v>
      </c>
      <c r="AA114" s="31"/>
      <c r="AB114" t="s">
        <v>9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1</v>
      </c>
      <c r="AI114">
        <v>70036</v>
      </c>
      <c r="AJ114">
        <v>2183</v>
      </c>
      <c r="AK114">
        <v>0</v>
      </c>
      <c r="AL114">
        <v>19</v>
      </c>
      <c r="AO114" s="41"/>
      <c r="AP114" s="41"/>
      <c r="AQ114" t="str">
        <f t="shared" si="2"/>
        <v/>
      </c>
      <c r="AS114" t="str">
        <f t="shared" si="3"/>
        <v>wci_corp</v>
      </c>
    </row>
    <row r="115" spans="2:45">
      <c r="B115" t="s">
        <v>257</v>
      </c>
      <c r="C115" s="31">
        <v>43951</v>
      </c>
      <c r="D115" s="15">
        <v>164.16</v>
      </c>
      <c r="E115" s="15">
        <v>0</v>
      </c>
      <c r="F115" s="53" t="s">
        <v>133</v>
      </c>
      <c r="G115" t="s">
        <v>250</v>
      </c>
      <c r="H115" s="41" t="s">
        <v>135</v>
      </c>
      <c r="I115" t="s">
        <v>251</v>
      </c>
      <c r="J115" t="s">
        <v>252</v>
      </c>
      <c r="K115" t="s">
        <v>138</v>
      </c>
      <c r="L115" s="17"/>
      <c r="M115" s="17"/>
      <c r="N115" s="17" t="s">
        <v>253</v>
      </c>
      <c r="O115" s="36"/>
      <c r="P115" s="17"/>
      <c r="Q115" s="17"/>
      <c r="U115" t="s">
        <v>254</v>
      </c>
      <c r="V115" t="s">
        <v>254</v>
      </c>
      <c r="X115" s="31">
        <v>43937</v>
      </c>
      <c r="Y115" s="31">
        <v>43937</v>
      </c>
      <c r="AA115" s="31"/>
      <c r="AB115" t="s">
        <v>9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1</v>
      </c>
      <c r="AI115">
        <v>70036</v>
      </c>
      <c r="AJ115">
        <v>2183</v>
      </c>
      <c r="AK115">
        <v>700</v>
      </c>
      <c r="AL115">
        <v>19</v>
      </c>
      <c r="AO115" s="41"/>
      <c r="AP115" s="41"/>
      <c r="AQ115" t="str">
        <f t="shared" si="2"/>
        <v/>
      </c>
      <c r="AS115" t="str">
        <f t="shared" si="3"/>
        <v>wci_corp</v>
      </c>
    </row>
    <row r="116" spans="2:45">
      <c r="B116" t="s">
        <v>200</v>
      </c>
      <c r="C116" s="31">
        <v>43951</v>
      </c>
      <c r="D116" s="15">
        <v>2268.16</v>
      </c>
      <c r="E116" s="15">
        <v>0</v>
      </c>
      <c r="F116" s="53" t="s">
        <v>133</v>
      </c>
      <c r="G116" t="s">
        <v>258</v>
      </c>
      <c r="H116" s="41" t="s">
        <v>135</v>
      </c>
      <c r="I116" t="s">
        <v>221</v>
      </c>
      <c r="J116" t="s">
        <v>230</v>
      </c>
      <c r="K116" t="s">
        <v>138</v>
      </c>
      <c r="L116" s="17" t="s">
        <v>223</v>
      </c>
      <c r="M116" s="17"/>
      <c r="N116" s="17" t="s">
        <v>224</v>
      </c>
      <c r="O116" s="36">
        <v>43934</v>
      </c>
      <c r="P116" s="17" t="s">
        <v>259</v>
      </c>
      <c r="Q116" s="17">
        <v>654961502</v>
      </c>
      <c r="R116" t="s">
        <v>260</v>
      </c>
      <c r="U116" t="s">
        <v>261</v>
      </c>
      <c r="V116" t="s">
        <v>262</v>
      </c>
      <c r="W116">
        <v>2183</v>
      </c>
      <c r="X116" s="31">
        <v>43951</v>
      </c>
      <c r="Y116" s="31">
        <v>43951</v>
      </c>
      <c r="Z116">
        <v>2268.16</v>
      </c>
      <c r="AA116" s="31">
        <v>43964</v>
      </c>
      <c r="AB116" t="s">
        <v>9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1</v>
      </c>
      <c r="AI116">
        <v>52146</v>
      </c>
      <c r="AJ116">
        <v>2183</v>
      </c>
      <c r="AK116">
        <v>0</v>
      </c>
      <c r="AL116">
        <v>19</v>
      </c>
      <c r="AO116" s="41"/>
      <c r="AP116" s="41"/>
      <c r="AQ116" t="str">
        <f t="shared" si="2"/>
        <v>VO05396702</v>
      </c>
      <c r="AS116" t="str">
        <f t="shared" si="3"/>
        <v>wci_corp</v>
      </c>
    </row>
    <row r="117" spans="2:45">
      <c r="B117" t="s">
        <v>263</v>
      </c>
      <c r="C117" s="31">
        <v>43951</v>
      </c>
      <c r="D117" s="15">
        <v>800</v>
      </c>
      <c r="E117" s="15">
        <v>0</v>
      </c>
      <c r="F117" s="53" t="s">
        <v>133</v>
      </c>
      <c r="G117" t="s">
        <v>264</v>
      </c>
      <c r="H117" s="41" t="s">
        <v>135</v>
      </c>
      <c r="I117" t="s">
        <v>265</v>
      </c>
      <c r="J117" t="s">
        <v>266</v>
      </c>
      <c r="K117" t="s">
        <v>138</v>
      </c>
      <c r="L117" s="17"/>
      <c r="M117" s="17"/>
      <c r="N117" s="17" t="s">
        <v>256</v>
      </c>
      <c r="O117" s="36"/>
      <c r="P117" s="17"/>
      <c r="Q117" s="17"/>
      <c r="U117" t="s">
        <v>267</v>
      </c>
      <c r="V117" t="s">
        <v>267</v>
      </c>
      <c r="X117" s="31">
        <v>43951</v>
      </c>
      <c r="Y117" s="31">
        <v>43951</v>
      </c>
      <c r="AA117" s="31"/>
      <c r="AB117" t="s">
        <v>9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1</v>
      </c>
      <c r="AI117">
        <v>50020</v>
      </c>
      <c r="AJ117">
        <v>2183</v>
      </c>
      <c r="AK117">
        <v>0</v>
      </c>
      <c r="AL117">
        <v>19</v>
      </c>
      <c r="AO117" s="41"/>
      <c r="AP117" s="41"/>
      <c r="AQ117" t="str">
        <f t="shared" si="2"/>
        <v/>
      </c>
      <c r="AS117" t="str">
        <f t="shared" si="3"/>
        <v>wci_corp</v>
      </c>
    </row>
    <row r="118" spans="2:45">
      <c r="B118" t="s">
        <v>263</v>
      </c>
      <c r="C118" s="31">
        <v>43951</v>
      </c>
      <c r="D118" s="15">
        <v>1536.96</v>
      </c>
      <c r="E118" s="15">
        <v>0</v>
      </c>
      <c r="F118" s="53" t="s">
        <v>133</v>
      </c>
      <c r="G118" t="s">
        <v>264</v>
      </c>
      <c r="H118" s="41" t="s">
        <v>135</v>
      </c>
      <c r="I118" t="s">
        <v>265</v>
      </c>
      <c r="J118" t="s">
        <v>266</v>
      </c>
      <c r="K118" t="s">
        <v>138</v>
      </c>
      <c r="L118" s="17"/>
      <c r="M118" s="17"/>
      <c r="N118" s="17" t="s">
        <v>256</v>
      </c>
      <c r="O118" s="36"/>
      <c r="P118" s="17"/>
      <c r="Q118" s="17"/>
      <c r="U118" t="s">
        <v>267</v>
      </c>
      <c r="V118" t="s">
        <v>267</v>
      </c>
      <c r="X118" s="31">
        <v>43951</v>
      </c>
      <c r="Y118" s="31">
        <v>43951</v>
      </c>
      <c r="AA118" s="31"/>
      <c r="AB118" t="s">
        <v>9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1</v>
      </c>
      <c r="AI118">
        <v>50020</v>
      </c>
      <c r="AJ118">
        <v>2183</v>
      </c>
      <c r="AK118">
        <v>0</v>
      </c>
      <c r="AL118">
        <v>19</v>
      </c>
      <c r="AO118" s="41"/>
      <c r="AP118" s="41"/>
      <c r="AQ118" t="str">
        <f t="shared" si="2"/>
        <v/>
      </c>
      <c r="AS118" t="str">
        <f t="shared" si="3"/>
        <v>wci_corp</v>
      </c>
    </row>
    <row r="119" spans="2:45">
      <c r="B119" t="s">
        <v>255</v>
      </c>
      <c r="C119" s="31">
        <v>43951</v>
      </c>
      <c r="D119" s="15">
        <v>-800</v>
      </c>
      <c r="E119" s="15">
        <v>0</v>
      </c>
      <c r="F119" s="53" t="s">
        <v>133</v>
      </c>
      <c r="G119" t="s">
        <v>264</v>
      </c>
      <c r="H119" s="41" t="s">
        <v>135</v>
      </c>
      <c r="I119" t="s">
        <v>265</v>
      </c>
      <c r="J119" t="s">
        <v>266</v>
      </c>
      <c r="K119" t="s">
        <v>138</v>
      </c>
      <c r="L119" s="17"/>
      <c r="M119" s="17"/>
      <c r="N119" s="17" t="s">
        <v>256</v>
      </c>
      <c r="O119" s="36"/>
      <c r="P119" s="17"/>
      <c r="Q119" s="17"/>
      <c r="U119" t="s">
        <v>267</v>
      </c>
      <c r="V119" t="s">
        <v>267</v>
      </c>
      <c r="X119" s="31">
        <v>43951</v>
      </c>
      <c r="Y119" s="31">
        <v>43951</v>
      </c>
      <c r="AA119" s="31"/>
      <c r="AB119" t="s">
        <v>9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1</v>
      </c>
      <c r="AI119">
        <v>50065</v>
      </c>
      <c r="AJ119">
        <v>2183</v>
      </c>
      <c r="AK119">
        <v>0</v>
      </c>
      <c r="AL119">
        <v>19</v>
      </c>
      <c r="AO119" s="41"/>
      <c r="AP119" s="41"/>
      <c r="AQ119" t="str">
        <f t="shared" si="2"/>
        <v/>
      </c>
      <c r="AS119" t="str">
        <f t="shared" si="3"/>
        <v>wci_corp</v>
      </c>
    </row>
    <row r="120" spans="2:45">
      <c r="B120" t="s">
        <v>255</v>
      </c>
      <c r="C120" s="31">
        <v>43951</v>
      </c>
      <c r="D120" s="15">
        <v>-1536.96</v>
      </c>
      <c r="E120" s="15">
        <v>0</v>
      </c>
      <c r="F120" s="53" t="s">
        <v>133</v>
      </c>
      <c r="G120" t="s">
        <v>264</v>
      </c>
      <c r="H120" s="41" t="s">
        <v>135</v>
      </c>
      <c r="I120" t="s">
        <v>265</v>
      </c>
      <c r="J120" t="s">
        <v>266</v>
      </c>
      <c r="K120" t="s">
        <v>138</v>
      </c>
      <c r="L120" s="17"/>
      <c r="M120" s="17"/>
      <c r="N120" s="17" t="s">
        <v>256</v>
      </c>
      <c r="O120" s="36"/>
      <c r="P120" s="17"/>
      <c r="Q120" s="17"/>
      <c r="U120" t="s">
        <v>267</v>
      </c>
      <c r="V120" t="s">
        <v>267</v>
      </c>
      <c r="X120" s="31">
        <v>43951</v>
      </c>
      <c r="Y120" s="31">
        <v>43951</v>
      </c>
      <c r="AA120" s="31"/>
      <c r="AB120" t="s">
        <v>9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1</v>
      </c>
      <c r="AI120">
        <v>50065</v>
      </c>
      <c r="AJ120">
        <v>2183</v>
      </c>
      <c r="AK120">
        <v>0</v>
      </c>
      <c r="AL120">
        <v>19</v>
      </c>
      <c r="AO120" s="41"/>
      <c r="AP120" s="41"/>
      <c r="AQ120" t="str">
        <f t="shared" si="2"/>
        <v/>
      </c>
      <c r="AS120" t="str">
        <f t="shared" si="3"/>
        <v>wci_corp</v>
      </c>
    </row>
    <row r="121" spans="2:45">
      <c r="B121" t="s">
        <v>268</v>
      </c>
      <c r="C121" s="31">
        <v>43951</v>
      </c>
      <c r="D121" s="15">
        <v>260</v>
      </c>
      <c r="E121" s="15">
        <v>0</v>
      </c>
      <c r="F121" s="53" t="s">
        <v>133</v>
      </c>
      <c r="G121" t="s">
        <v>264</v>
      </c>
      <c r="H121" s="41" t="s">
        <v>135</v>
      </c>
      <c r="I121" t="s">
        <v>265</v>
      </c>
      <c r="J121" t="s">
        <v>266</v>
      </c>
      <c r="K121" t="s">
        <v>138</v>
      </c>
      <c r="L121" s="17"/>
      <c r="M121" s="17"/>
      <c r="N121" s="17" t="s">
        <v>139</v>
      </c>
      <c r="O121" s="36"/>
      <c r="P121" s="17"/>
      <c r="Q121" s="17"/>
      <c r="U121" t="s">
        <v>267</v>
      </c>
      <c r="V121" t="s">
        <v>267</v>
      </c>
      <c r="X121" s="31">
        <v>43951</v>
      </c>
      <c r="Y121" s="31">
        <v>43951</v>
      </c>
      <c r="AA121" s="31"/>
      <c r="AB121" t="s">
        <v>9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1</v>
      </c>
      <c r="AI121">
        <v>70020</v>
      </c>
      <c r="AJ121">
        <v>2183</v>
      </c>
      <c r="AK121">
        <v>0</v>
      </c>
      <c r="AL121">
        <v>19</v>
      </c>
      <c r="AO121" s="41"/>
      <c r="AP121" s="41"/>
      <c r="AQ121" t="str">
        <f t="shared" si="2"/>
        <v/>
      </c>
      <c r="AS121" t="str">
        <f t="shared" si="3"/>
        <v>wci_corp</v>
      </c>
    </row>
    <row r="122" spans="2:45">
      <c r="B122" t="s">
        <v>132</v>
      </c>
      <c r="C122" s="31">
        <v>43951</v>
      </c>
      <c r="D122" s="15">
        <v>-260</v>
      </c>
      <c r="E122" s="15">
        <v>0</v>
      </c>
      <c r="F122" s="53" t="s">
        <v>133</v>
      </c>
      <c r="G122" t="s">
        <v>264</v>
      </c>
      <c r="H122" s="41" t="s">
        <v>135</v>
      </c>
      <c r="I122" t="s">
        <v>265</v>
      </c>
      <c r="J122" t="s">
        <v>266</v>
      </c>
      <c r="K122" t="s">
        <v>138</v>
      </c>
      <c r="L122" s="17"/>
      <c r="M122" s="17"/>
      <c r="N122" s="17" t="s">
        <v>139</v>
      </c>
      <c r="O122" s="36"/>
      <c r="P122" s="17"/>
      <c r="Q122" s="17"/>
      <c r="U122" t="s">
        <v>267</v>
      </c>
      <c r="V122" t="s">
        <v>267</v>
      </c>
      <c r="X122" s="31">
        <v>43951</v>
      </c>
      <c r="Y122" s="31">
        <v>43951</v>
      </c>
      <c r="AA122" s="31"/>
      <c r="AB122" t="s">
        <v>9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1</v>
      </c>
      <c r="AI122">
        <v>70065</v>
      </c>
      <c r="AJ122">
        <v>2183</v>
      </c>
      <c r="AK122">
        <v>0</v>
      </c>
      <c r="AL122">
        <v>19</v>
      </c>
      <c r="AO122" s="41"/>
      <c r="AP122" s="41"/>
      <c r="AQ122" t="str">
        <f t="shared" si="2"/>
        <v/>
      </c>
      <c r="AS122" t="str">
        <f t="shared" si="3"/>
        <v>wci_corp</v>
      </c>
    </row>
    <row r="123" spans="2:45">
      <c r="B123" t="s">
        <v>143</v>
      </c>
      <c r="C123" s="31">
        <v>43951</v>
      </c>
      <c r="D123" s="15">
        <v>2.12</v>
      </c>
      <c r="E123" s="15">
        <v>0</v>
      </c>
      <c r="F123" s="53" t="s">
        <v>133</v>
      </c>
      <c r="G123" t="s">
        <v>269</v>
      </c>
      <c r="H123" s="41" t="s">
        <v>135</v>
      </c>
      <c r="I123" t="s">
        <v>221</v>
      </c>
      <c r="J123" t="s">
        <v>222</v>
      </c>
      <c r="K123" t="s">
        <v>138</v>
      </c>
      <c r="L123" s="17" t="s">
        <v>270</v>
      </c>
      <c r="M123" s="17"/>
      <c r="N123" s="17" t="s">
        <v>271</v>
      </c>
      <c r="O123" s="36">
        <v>43943</v>
      </c>
      <c r="P123" s="17" t="s">
        <v>272</v>
      </c>
      <c r="Q123" s="17">
        <v>66008</v>
      </c>
      <c r="R123" t="s">
        <v>273</v>
      </c>
      <c r="U123" t="s">
        <v>274</v>
      </c>
      <c r="V123" t="s">
        <v>275</v>
      </c>
      <c r="W123">
        <v>2183</v>
      </c>
      <c r="X123" s="31">
        <v>43952</v>
      </c>
      <c r="Y123" s="31">
        <v>43952</v>
      </c>
      <c r="Z123">
        <v>22.5</v>
      </c>
      <c r="AA123" s="31">
        <v>44008</v>
      </c>
      <c r="AB123" t="s">
        <v>9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1</v>
      </c>
      <c r="AI123">
        <v>50086</v>
      </c>
      <c r="AJ123">
        <v>2183</v>
      </c>
      <c r="AK123">
        <v>0</v>
      </c>
      <c r="AL123">
        <v>19</v>
      </c>
      <c r="AO123" s="41"/>
      <c r="AP123" s="41"/>
      <c r="AQ123" t="str">
        <f t="shared" si="2"/>
        <v>VO05398376</v>
      </c>
      <c r="AS123" t="str">
        <f t="shared" si="3"/>
        <v>wci_corp</v>
      </c>
    </row>
    <row r="124" spans="2:45">
      <c r="B124" t="s">
        <v>143</v>
      </c>
      <c r="C124" s="31">
        <v>43951</v>
      </c>
      <c r="D124" s="15">
        <v>22.5</v>
      </c>
      <c r="E124" s="15">
        <v>0</v>
      </c>
      <c r="F124" s="53" t="s">
        <v>133</v>
      </c>
      <c r="G124" t="s">
        <v>269</v>
      </c>
      <c r="H124" s="41" t="s">
        <v>135</v>
      </c>
      <c r="I124" t="s">
        <v>221</v>
      </c>
      <c r="J124" t="s">
        <v>222</v>
      </c>
      <c r="K124" t="s">
        <v>138</v>
      </c>
      <c r="L124" s="17" t="s">
        <v>270</v>
      </c>
      <c r="M124" s="17"/>
      <c r="N124" s="17" t="s">
        <v>271</v>
      </c>
      <c r="O124" s="36">
        <v>43943</v>
      </c>
      <c r="P124" s="17" t="s">
        <v>272</v>
      </c>
      <c r="Q124" s="17">
        <v>66008</v>
      </c>
      <c r="R124" t="s">
        <v>273</v>
      </c>
      <c r="U124" t="s">
        <v>274</v>
      </c>
      <c r="V124" t="s">
        <v>275</v>
      </c>
      <c r="W124">
        <v>2183</v>
      </c>
      <c r="X124" s="31">
        <v>43952</v>
      </c>
      <c r="Y124" s="31">
        <v>43952</v>
      </c>
      <c r="Z124">
        <v>22.5</v>
      </c>
      <c r="AA124" s="31">
        <v>44008</v>
      </c>
      <c r="AB124" t="s">
        <v>9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1</v>
      </c>
      <c r="AI124">
        <v>50086</v>
      </c>
      <c r="AJ124">
        <v>2183</v>
      </c>
      <c r="AK124">
        <v>0</v>
      </c>
      <c r="AL124">
        <v>19</v>
      </c>
      <c r="AO124" s="41"/>
      <c r="AP124" s="41"/>
      <c r="AQ124" t="str">
        <f t="shared" si="2"/>
        <v>VO05398376</v>
      </c>
      <c r="AS124" t="str">
        <f t="shared" si="3"/>
        <v>wci_corp</v>
      </c>
    </row>
    <row r="125" spans="2:45">
      <c r="B125" t="s">
        <v>263</v>
      </c>
      <c r="C125" s="31">
        <v>43951</v>
      </c>
      <c r="D125" s="15">
        <v>906.4</v>
      </c>
      <c r="E125" s="15">
        <v>0</v>
      </c>
      <c r="F125" s="53" t="s">
        <v>133</v>
      </c>
      <c r="G125" t="s">
        <v>276</v>
      </c>
      <c r="H125" s="41" t="s">
        <v>135</v>
      </c>
      <c r="I125" t="s">
        <v>277</v>
      </c>
      <c r="J125" t="s">
        <v>137</v>
      </c>
      <c r="K125" t="s">
        <v>138</v>
      </c>
      <c r="L125" s="17"/>
      <c r="M125" s="17"/>
      <c r="N125" s="17" t="s">
        <v>278</v>
      </c>
      <c r="O125" s="36"/>
      <c r="P125" s="17"/>
      <c r="Q125" s="17"/>
      <c r="U125" t="s">
        <v>279</v>
      </c>
      <c r="V125" t="s">
        <v>279</v>
      </c>
      <c r="X125" s="31">
        <v>43952</v>
      </c>
      <c r="Y125" s="31">
        <v>43952</v>
      </c>
      <c r="AA125" s="31"/>
      <c r="AB125" t="s">
        <v>9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1</v>
      </c>
      <c r="AI125">
        <v>50020</v>
      </c>
      <c r="AJ125">
        <v>2183</v>
      </c>
      <c r="AK125">
        <v>0</v>
      </c>
      <c r="AL125">
        <v>19</v>
      </c>
      <c r="AO125" s="41"/>
      <c r="AP125" s="41"/>
      <c r="AQ125" t="str">
        <f t="shared" si="2"/>
        <v/>
      </c>
      <c r="AS125" t="str">
        <f t="shared" si="3"/>
        <v>wci_corp</v>
      </c>
    </row>
    <row r="126" spans="2:45">
      <c r="B126" t="s">
        <v>165</v>
      </c>
      <c r="C126" s="31">
        <v>43951</v>
      </c>
      <c r="D126" s="15">
        <v>817.9</v>
      </c>
      <c r="E126" s="15">
        <v>0</v>
      </c>
      <c r="F126" s="53" t="s">
        <v>133</v>
      </c>
      <c r="G126" t="s">
        <v>276</v>
      </c>
      <c r="H126" s="41" t="s">
        <v>135</v>
      </c>
      <c r="I126" t="s">
        <v>277</v>
      </c>
      <c r="J126" t="s">
        <v>137</v>
      </c>
      <c r="K126" t="s">
        <v>138</v>
      </c>
      <c r="L126" s="17"/>
      <c r="M126" s="17"/>
      <c r="N126" s="17" t="s">
        <v>280</v>
      </c>
      <c r="O126" s="36"/>
      <c r="P126" s="17"/>
      <c r="Q126" s="17"/>
      <c r="U126" t="s">
        <v>279</v>
      </c>
      <c r="V126" t="s">
        <v>279</v>
      </c>
      <c r="X126" s="31">
        <v>43952</v>
      </c>
      <c r="Y126" s="31">
        <v>43952</v>
      </c>
      <c r="AA126" s="31"/>
      <c r="AB126" t="s">
        <v>9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1</v>
      </c>
      <c r="AI126">
        <v>50036</v>
      </c>
      <c r="AJ126">
        <v>2183</v>
      </c>
      <c r="AK126">
        <v>0</v>
      </c>
      <c r="AL126">
        <v>19</v>
      </c>
      <c r="AO126" s="41"/>
      <c r="AP126" s="41"/>
      <c r="AQ126" t="str">
        <f t="shared" si="2"/>
        <v/>
      </c>
      <c r="AS126" t="str">
        <f t="shared" si="3"/>
        <v>wci_corp</v>
      </c>
    </row>
    <row r="127" spans="2:45">
      <c r="B127" t="s">
        <v>170</v>
      </c>
      <c r="C127" s="31">
        <v>43951</v>
      </c>
      <c r="D127" s="15">
        <v>293</v>
      </c>
      <c r="E127" s="15">
        <v>0</v>
      </c>
      <c r="F127" s="53" t="s">
        <v>133</v>
      </c>
      <c r="G127" t="s">
        <v>276</v>
      </c>
      <c r="H127" s="41" t="s">
        <v>135</v>
      </c>
      <c r="I127" t="s">
        <v>277</v>
      </c>
      <c r="J127" t="s">
        <v>137</v>
      </c>
      <c r="K127" t="s">
        <v>138</v>
      </c>
      <c r="L127" s="17"/>
      <c r="M127" s="17"/>
      <c r="N127" s="17" t="s">
        <v>280</v>
      </c>
      <c r="O127" s="36"/>
      <c r="P127" s="17"/>
      <c r="Q127" s="17"/>
      <c r="U127" t="s">
        <v>279</v>
      </c>
      <c r="V127" t="s">
        <v>279</v>
      </c>
      <c r="X127" s="31">
        <v>43952</v>
      </c>
      <c r="Y127" s="31">
        <v>43952</v>
      </c>
      <c r="AA127" s="31"/>
      <c r="AB127" t="s">
        <v>9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1</v>
      </c>
      <c r="AI127">
        <v>50036</v>
      </c>
      <c r="AJ127">
        <v>2183</v>
      </c>
      <c r="AK127">
        <v>100</v>
      </c>
      <c r="AL127">
        <v>19</v>
      </c>
      <c r="AO127" s="41"/>
      <c r="AP127" s="41"/>
      <c r="AQ127" t="str">
        <f t="shared" si="2"/>
        <v/>
      </c>
      <c r="AS127" t="str">
        <f t="shared" si="3"/>
        <v>wci_corp</v>
      </c>
    </row>
    <row r="128" spans="2:45">
      <c r="B128" t="s">
        <v>171</v>
      </c>
      <c r="C128" s="31">
        <v>43951</v>
      </c>
      <c r="D128" s="15">
        <v>258.48</v>
      </c>
      <c r="E128" s="15">
        <v>0</v>
      </c>
      <c r="F128" s="53" t="s">
        <v>133</v>
      </c>
      <c r="G128" t="s">
        <v>276</v>
      </c>
      <c r="H128" s="41" t="s">
        <v>135</v>
      </c>
      <c r="I128" t="s">
        <v>277</v>
      </c>
      <c r="J128" t="s">
        <v>137</v>
      </c>
      <c r="K128" t="s">
        <v>138</v>
      </c>
      <c r="L128" s="17"/>
      <c r="M128" s="17"/>
      <c r="N128" s="17" t="s">
        <v>280</v>
      </c>
      <c r="O128" s="36"/>
      <c r="P128" s="17"/>
      <c r="Q128" s="17"/>
      <c r="U128" t="s">
        <v>279</v>
      </c>
      <c r="V128" t="s">
        <v>279</v>
      </c>
      <c r="X128" s="31">
        <v>43952</v>
      </c>
      <c r="Y128" s="31">
        <v>43952</v>
      </c>
      <c r="AA128" s="31"/>
      <c r="AB128" t="s">
        <v>9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1</v>
      </c>
      <c r="AI128">
        <v>50036</v>
      </c>
      <c r="AJ128">
        <v>2183</v>
      </c>
      <c r="AK128">
        <v>101</v>
      </c>
      <c r="AL128">
        <v>19</v>
      </c>
      <c r="AO128" s="41"/>
      <c r="AP128" s="41"/>
      <c r="AQ128" t="str">
        <f t="shared" si="2"/>
        <v/>
      </c>
      <c r="AS128" t="str">
        <f t="shared" si="3"/>
        <v>wci_corp</v>
      </c>
    </row>
    <row r="129" spans="2:45">
      <c r="B129" t="s">
        <v>172</v>
      </c>
      <c r="C129" s="31">
        <v>43951</v>
      </c>
      <c r="D129" s="15">
        <v>3940.32</v>
      </c>
      <c r="E129" s="15">
        <v>0</v>
      </c>
      <c r="F129" s="53" t="s">
        <v>133</v>
      </c>
      <c r="G129" t="s">
        <v>276</v>
      </c>
      <c r="H129" s="41" t="s">
        <v>135</v>
      </c>
      <c r="I129" t="s">
        <v>277</v>
      </c>
      <c r="J129" t="s">
        <v>137</v>
      </c>
      <c r="K129" t="s">
        <v>138</v>
      </c>
      <c r="L129" s="17"/>
      <c r="M129" s="17"/>
      <c r="N129" s="17" t="s">
        <v>280</v>
      </c>
      <c r="O129" s="36"/>
      <c r="P129" s="17"/>
      <c r="Q129" s="17"/>
      <c r="U129" t="s">
        <v>279</v>
      </c>
      <c r="V129" t="s">
        <v>279</v>
      </c>
      <c r="X129" s="31">
        <v>43952</v>
      </c>
      <c r="Y129" s="31">
        <v>43952</v>
      </c>
      <c r="AA129" s="31"/>
      <c r="AB129" t="s">
        <v>9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1</v>
      </c>
      <c r="AI129">
        <v>50036</v>
      </c>
      <c r="AJ129">
        <v>2183</v>
      </c>
      <c r="AK129">
        <v>200</v>
      </c>
      <c r="AL129">
        <v>19</v>
      </c>
      <c r="AO129" s="41"/>
      <c r="AP129" s="41"/>
      <c r="AQ129" t="str">
        <f t="shared" si="2"/>
        <v/>
      </c>
      <c r="AS129" t="str">
        <f t="shared" si="3"/>
        <v>wci_corp</v>
      </c>
    </row>
    <row r="130" spans="2:45">
      <c r="B130" t="s">
        <v>173</v>
      </c>
      <c r="C130" s="31">
        <v>43951</v>
      </c>
      <c r="D130" s="15">
        <v>1673.26</v>
      </c>
      <c r="E130" s="15">
        <v>0</v>
      </c>
      <c r="F130" s="53" t="s">
        <v>133</v>
      </c>
      <c r="G130" t="s">
        <v>276</v>
      </c>
      <c r="H130" s="41" t="s">
        <v>135</v>
      </c>
      <c r="I130" t="s">
        <v>277</v>
      </c>
      <c r="J130" t="s">
        <v>137</v>
      </c>
      <c r="K130" t="s">
        <v>138</v>
      </c>
      <c r="L130" s="17"/>
      <c r="M130" s="17"/>
      <c r="N130" s="17" t="s">
        <v>280</v>
      </c>
      <c r="O130" s="36"/>
      <c r="P130" s="17"/>
      <c r="Q130" s="17"/>
      <c r="U130" t="s">
        <v>279</v>
      </c>
      <c r="V130" t="s">
        <v>279</v>
      </c>
      <c r="X130" s="31">
        <v>43952</v>
      </c>
      <c r="Y130" s="31">
        <v>43952</v>
      </c>
      <c r="AA130" s="31"/>
      <c r="AB130" t="s">
        <v>9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1</v>
      </c>
      <c r="AI130">
        <v>50036</v>
      </c>
      <c r="AJ130">
        <v>2183</v>
      </c>
      <c r="AK130">
        <v>202</v>
      </c>
      <c r="AL130">
        <v>19</v>
      </c>
      <c r="AO130" s="41"/>
      <c r="AP130" s="41"/>
      <c r="AQ130" t="str">
        <f t="shared" si="2"/>
        <v/>
      </c>
      <c r="AS130" t="str">
        <f t="shared" si="3"/>
        <v>wci_corp</v>
      </c>
    </row>
    <row r="131" spans="2:45">
      <c r="B131" t="s">
        <v>174</v>
      </c>
      <c r="C131" s="31">
        <v>43951</v>
      </c>
      <c r="D131" s="15">
        <v>194.24</v>
      </c>
      <c r="E131" s="15">
        <v>0</v>
      </c>
      <c r="F131" s="53" t="s">
        <v>133</v>
      </c>
      <c r="G131" t="s">
        <v>276</v>
      </c>
      <c r="H131" s="41" t="s">
        <v>135</v>
      </c>
      <c r="I131" t="s">
        <v>277</v>
      </c>
      <c r="J131" t="s">
        <v>137</v>
      </c>
      <c r="K131" t="s">
        <v>138</v>
      </c>
      <c r="L131" s="17"/>
      <c r="M131" s="17"/>
      <c r="N131" s="17" t="s">
        <v>280</v>
      </c>
      <c r="O131" s="36"/>
      <c r="P131" s="17"/>
      <c r="Q131" s="17"/>
      <c r="U131" t="s">
        <v>279</v>
      </c>
      <c r="V131" t="s">
        <v>279</v>
      </c>
      <c r="X131" s="31">
        <v>43952</v>
      </c>
      <c r="Y131" s="31">
        <v>43952</v>
      </c>
      <c r="AA131" s="31"/>
      <c r="AB131" t="s">
        <v>9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1</v>
      </c>
      <c r="AI131">
        <v>50036</v>
      </c>
      <c r="AJ131">
        <v>2183</v>
      </c>
      <c r="AK131">
        <v>206</v>
      </c>
      <c r="AL131">
        <v>19</v>
      </c>
      <c r="AO131" s="41"/>
      <c r="AP131" s="41"/>
      <c r="AQ131" t="str">
        <f t="shared" si="2"/>
        <v/>
      </c>
      <c r="AS131" t="str">
        <f t="shared" si="3"/>
        <v>wci_corp</v>
      </c>
    </row>
    <row r="132" spans="2:45">
      <c r="B132" t="s">
        <v>175</v>
      </c>
      <c r="C132" s="31">
        <v>43951</v>
      </c>
      <c r="D132" s="15">
        <v>2842.46</v>
      </c>
      <c r="E132" s="15">
        <v>0</v>
      </c>
      <c r="F132" s="53" t="s">
        <v>133</v>
      </c>
      <c r="G132" t="s">
        <v>276</v>
      </c>
      <c r="H132" s="41" t="s">
        <v>135</v>
      </c>
      <c r="I132" t="s">
        <v>277</v>
      </c>
      <c r="J132" t="s">
        <v>137</v>
      </c>
      <c r="K132" t="s">
        <v>138</v>
      </c>
      <c r="L132" s="17"/>
      <c r="M132" s="17"/>
      <c r="N132" s="17" t="s">
        <v>280</v>
      </c>
      <c r="O132" s="36"/>
      <c r="P132" s="17"/>
      <c r="Q132" s="17"/>
      <c r="U132" t="s">
        <v>279</v>
      </c>
      <c r="V132" t="s">
        <v>279</v>
      </c>
      <c r="X132" s="31">
        <v>43952</v>
      </c>
      <c r="Y132" s="31">
        <v>43952</v>
      </c>
      <c r="AA132" s="31"/>
      <c r="AB132" t="s">
        <v>9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1</v>
      </c>
      <c r="AI132">
        <v>50036</v>
      </c>
      <c r="AJ132">
        <v>2183</v>
      </c>
      <c r="AK132">
        <v>210</v>
      </c>
      <c r="AL132">
        <v>19</v>
      </c>
      <c r="AO132" s="41"/>
      <c r="AP132" s="41"/>
      <c r="AQ132" t="str">
        <f t="shared" si="2"/>
        <v/>
      </c>
      <c r="AS132" t="str">
        <f t="shared" si="3"/>
        <v>wci_corp</v>
      </c>
    </row>
    <row r="133" spans="2:45">
      <c r="B133" t="s">
        <v>176</v>
      </c>
      <c r="C133" s="31">
        <v>43951</v>
      </c>
      <c r="D133" s="15">
        <v>636.08000000000004</v>
      </c>
      <c r="E133" s="15">
        <v>0</v>
      </c>
      <c r="F133" s="53" t="s">
        <v>133</v>
      </c>
      <c r="G133" t="s">
        <v>276</v>
      </c>
      <c r="H133" s="41" t="s">
        <v>135</v>
      </c>
      <c r="I133" t="s">
        <v>277</v>
      </c>
      <c r="J133" t="s">
        <v>137</v>
      </c>
      <c r="K133" t="s">
        <v>138</v>
      </c>
      <c r="L133" s="17"/>
      <c r="M133" s="17"/>
      <c r="N133" s="17" t="s">
        <v>280</v>
      </c>
      <c r="O133" s="36"/>
      <c r="P133" s="17"/>
      <c r="Q133" s="17"/>
      <c r="U133" t="s">
        <v>279</v>
      </c>
      <c r="V133" t="s">
        <v>279</v>
      </c>
      <c r="X133" s="31">
        <v>43952</v>
      </c>
      <c r="Y133" s="31">
        <v>43952</v>
      </c>
      <c r="AA133" s="31"/>
      <c r="AB133" t="s">
        <v>9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1</v>
      </c>
      <c r="AI133">
        <v>50036</v>
      </c>
      <c r="AJ133">
        <v>2183</v>
      </c>
      <c r="AK133">
        <v>300</v>
      </c>
      <c r="AL133">
        <v>19</v>
      </c>
      <c r="AO133" s="41"/>
      <c r="AP133" s="41"/>
      <c r="AQ133" t="str">
        <f t="shared" si="2"/>
        <v/>
      </c>
      <c r="AS133" t="str">
        <f t="shared" si="3"/>
        <v>wci_corp</v>
      </c>
    </row>
    <row r="134" spans="2:45">
      <c r="B134" t="s">
        <v>177</v>
      </c>
      <c r="C134" s="31">
        <v>43951</v>
      </c>
      <c r="D134" s="15">
        <v>253.8</v>
      </c>
      <c r="E134" s="15">
        <v>0</v>
      </c>
      <c r="F134" s="53" t="s">
        <v>133</v>
      </c>
      <c r="G134" t="s">
        <v>276</v>
      </c>
      <c r="H134" s="41" t="s">
        <v>135</v>
      </c>
      <c r="I134" t="s">
        <v>277</v>
      </c>
      <c r="J134" t="s">
        <v>137</v>
      </c>
      <c r="K134" t="s">
        <v>138</v>
      </c>
      <c r="L134" s="17"/>
      <c r="M134" s="17"/>
      <c r="N134" s="17" t="s">
        <v>280</v>
      </c>
      <c r="O134" s="36"/>
      <c r="P134" s="17"/>
      <c r="Q134" s="17"/>
      <c r="U134" t="s">
        <v>279</v>
      </c>
      <c r="V134" t="s">
        <v>279</v>
      </c>
      <c r="X134" s="31">
        <v>43952</v>
      </c>
      <c r="Y134" s="31">
        <v>43952</v>
      </c>
      <c r="AA134" s="31"/>
      <c r="AB134" t="s">
        <v>9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1</v>
      </c>
      <c r="AI134">
        <v>50036</v>
      </c>
      <c r="AJ134">
        <v>2183</v>
      </c>
      <c r="AK134">
        <v>320</v>
      </c>
      <c r="AL134">
        <v>19</v>
      </c>
      <c r="AO134" s="41"/>
      <c r="AP134" s="41"/>
      <c r="AQ134" t="str">
        <f t="shared" si="2"/>
        <v/>
      </c>
      <c r="AS134" t="str">
        <f t="shared" si="3"/>
        <v>wci_corp</v>
      </c>
    </row>
    <row r="135" spans="2:45">
      <c r="B135" t="s">
        <v>178</v>
      </c>
      <c r="C135" s="31">
        <v>43951</v>
      </c>
      <c r="D135" s="15">
        <v>2263.86</v>
      </c>
      <c r="E135" s="15">
        <v>0</v>
      </c>
      <c r="F135" s="53" t="s">
        <v>133</v>
      </c>
      <c r="G135" t="s">
        <v>276</v>
      </c>
      <c r="H135" s="41" t="s">
        <v>135</v>
      </c>
      <c r="I135" t="s">
        <v>277</v>
      </c>
      <c r="J135" t="s">
        <v>137</v>
      </c>
      <c r="K135" t="s">
        <v>138</v>
      </c>
      <c r="L135" s="17"/>
      <c r="M135" s="17"/>
      <c r="N135" s="17" t="s">
        <v>280</v>
      </c>
      <c r="O135" s="36"/>
      <c r="P135" s="17"/>
      <c r="Q135" s="17"/>
      <c r="U135" t="s">
        <v>279</v>
      </c>
      <c r="V135" t="s">
        <v>279</v>
      </c>
      <c r="X135" s="31">
        <v>43952</v>
      </c>
      <c r="Y135" s="31">
        <v>43952</v>
      </c>
      <c r="AA135" s="31"/>
      <c r="AB135" t="s">
        <v>9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1</v>
      </c>
      <c r="AI135">
        <v>52036</v>
      </c>
      <c r="AJ135">
        <v>2183</v>
      </c>
      <c r="AK135">
        <v>0</v>
      </c>
      <c r="AL135">
        <v>19</v>
      </c>
      <c r="AO135" s="41"/>
      <c r="AP135" s="41"/>
      <c r="AQ135" t="str">
        <f t="shared" si="2"/>
        <v/>
      </c>
      <c r="AS135" t="str">
        <f t="shared" si="3"/>
        <v>wci_corp</v>
      </c>
    </row>
    <row r="136" spans="2:45">
      <c r="B136" t="s">
        <v>179</v>
      </c>
      <c r="C136" s="31">
        <v>43951</v>
      </c>
      <c r="D136" s="15">
        <v>1250</v>
      </c>
      <c r="E136" s="15">
        <v>0</v>
      </c>
      <c r="F136" s="53" t="s">
        <v>133</v>
      </c>
      <c r="G136" t="s">
        <v>276</v>
      </c>
      <c r="H136" s="41" t="s">
        <v>135</v>
      </c>
      <c r="I136" t="s">
        <v>277</v>
      </c>
      <c r="J136" t="s">
        <v>137</v>
      </c>
      <c r="K136" t="s">
        <v>138</v>
      </c>
      <c r="L136" s="17"/>
      <c r="M136" s="17"/>
      <c r="N136" s="17" t="s">
        <v>280</v>
      </c>
      <c r="O136" s="36"/>
      <c r="P136" s="17"/>
      <c r="Q136" s="17"/>
      <c r="U136" t="s">
        <v>279</v>
      </c>
      <c r="V136" t="s">
        <v>279</v>
      </c>
      <c r="X136" s="31">
        <v>43952</v>
      </c>
      <c r="Y136" s="31">
        <v>43952</v>
      </c>
      <c r="AA136" s="31"/>
      <c r="AB136" t="s">
        <v>9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1</v>
      </c>
      <c r="AI136">
        <v>56036</v>
      </c>
      <c r="AJ136">
        <v>2183</v>
      </c>
      <c r="AK136">
        <v>0</v>
      </c>
      <c r="AL136">
        <v>19</v>
      </c>
      <c r="AO136" s="41"/>
      <c r="AP136" s="41"/>
      <c r="AQ136" t="str">
        <f t="shared" si="2"/>
        <v/>
      </c>
      <c r="AS136" t="str">
        <f t="shared" si="3"/>
        <v>wci_corp</v>
      </c>
    </row>
    <row r="137" spans="2:45">
      <c r="B137" t="s">
        <v>180</v>
      </c>
      <c r="C137" s="31">
        <v>43951</v>
      </c>
      <c r="D137" s="15">
        <v>2832.14</v>
      </c>
      <c r="E137" s="15">
        <v>0</v>
      </c>
      <c r="F137" s="53" t="s">
        <v>133</v>
      </c>
      <c r="G137" t="s">
        <v>276</v>
      </c>
      <c r="H137" s="41" t="s">
        <v>135</v>
      </c>
      <c r="I137" t="s">
        <v>277</v>
      </c>
      <c r="J137" t="s">
        <v>137</v>
      </c>
      <c r="K137" t="s">
        <v>138</v>
      </c>
      <c r="L137" s="17"/>
      <c r="M137" s="17"/>
      <c r="N137" s="17" t="s">
        <v>280</v>
      </c>
      <c r="O137" s="36"/>
      <c r="P137" s="17"/>
      <c r="Q137" s="17"/>
      <c r="U137" t="s">
        <v>279</v>
      </c>
      <c r="V137" t="s">
        <v>279</v>
      </c>
      <c r="X137" s="31">
        <v>43952</v>
      </c>
      <c r="Y137" s="31">
        <v>43952</v>
      </c>
      <c r="AA137" s="31"/>
      <c r="AB137" t="s">
        <v>9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1</v>
      </c>
      <c r="AI137">
        <v>70036</v>
      </c>
      <c r="AJ137">
        <v>2183</v>
      </c>
      <c r="AK137">
        <v>0</v>
      </c>
      <c r="AL137">
        <v>19</v>
      </c>
      <c r="AO137" s="41"/>
      <c r="AP137" s="41"/>
      <c r="AQ137" t="str">
        <f t="shared" si="2"/>
        <v/>
      </c>
      <c r="AS137" t="str">
        <f t="shared" si="3"/>
        <v>wci_corp</v>
      </c>
    </row>
    <row r="138" spans="2:45">
      <c r="B138" t="s">
        <v>257</v>
      </c>
      <c r="C138" s="31">
        <v>43951</v>
      </c>
      <c r="D138" s="15">
        <v>158.04</v>
      </c>
      <c r="E138" s="15">
        <v>0</v>
      </c>
      <c r="F138" s="53" t="s">
        <v>133</v>
      </c>
      <c r="G138" t="s">
        <v>276</v>
      </c>
      <c r="H138" s="41" t="s">
        <v>135</v>
      </c>
      <c r="I138" t="s">
        <v>277</v>
      </c>
      <c r="J138" t="s">
        <v>137</v>
      </c>
      <c r="K138" t="s">
        <v>138</v>
      </c>
      <c r="L138" s="17"/>
      <c r="M138" s="17"/>
      <c r="N138" s="17" t="s">
        <v>280</v>
      </c>
      <c r="O138" s="36"/>
      <c r="P138" s="17"/>
      <c r="Q138" s="17"/>
      <c r="U138" t="s">
        <v>279</v>
      </c>
      <c r="V138" t="s">
        <v>279</v>
      </c>
      <c r="X138" s="31">
        <v>43952</v>
      </c>
      <c r="Y138" s="31">
        <v>43952</v>
      </c>
      <c r="AA138" s="31"/>
      <c r="AB138" t="s">
        <v>9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1</v>
      </c>
      <c r="AI138">
        <v>70036</v>
      </c>
      <c r="AJ138">
        <v>2183</v>
      </c>
      <c r="AK138">
        <v>700</v>
      </c>
      <c r="AL138">
        <v>19</v>
      </c>
      <c r="AO138" s="41"/>
      <c r="AP138" s="41"/>
      <c r="AQ138" t="str">
        <f t="shared" si="2"/>
        <v/>
      </c>
      <c r="AS138" t="str">
        <f t="shared" si="3"/>
        <v>wci_corp</v>
      </c>
    </row>
    <row r="139" spans="2:45">
      <c r="B139" t="s">
        <v>143</v>
      </c>
      <c r="C139" s="31">
        <v>43951</v>
      </c>
      <c r="D139" s="15">
        <v>850.8</v>
      </c>
      <c r="E139" s="15">
        <v>0</v>
      </c>
      <c r="F139" s="53" t="s">
        <v>133</v>
      </c>
      <c r="G139" t="s">
        <v>281</v>
      </c>
      <c r="H139" s="41" t="s">
        <v>135</v>
      </c>
      <c r="I139" t="s">
        <v>282</v>
      </c>
      <c r="J139" t="s">
        <v>266</v>
      </c>
      <c r="K139" t="s">
        <v>138</v>
      </c>
      <c r="L139" s="17"/>
      <c r="M139" s="17"/>
      <c r="N139" s="17" t="s">
        <v>210</v>
      </c>
      <c r="O139" s="36"/>
      <c r="P139" s="17"/>
      <c r="Q139" s="17"/>
      <c r="U139" t="s">
        <v>283</v>
      </c>
      <c r="V139" t="s">
        <v>283</v>
      </c>
      <c r="X139" s="31">
        <v>43955</v>
      </c>
      <c r="Y139" s="31">
        <v>43955</v>
      </c>
      <c r="AA139" s="31"/>
      <c r="AB139" t="s">
        <v>9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1</v>
      </c>
      <c r="AI139">
        <v>50086</v>
      </c>
      <c r="AJ139">
        <v>2183</v>
      </c>
      <c r="AK139">
        <v>0</v>
      </c>
      <c r="AL139">
        <v>19</v>
      </c>
      <c r="AO139" s="41"/>
      <c r="AP139" s="41"/>
      <c r="AQ139" t="str">
        <f t="shared" si="2"/>
        <v/>
      </c>
      <c r="AS139" t="str">
        <f t="shared" si="3"/>
        <v>wci_corp</v>
      </c>
    </row>
    <row r="140" spans="2:45">
      <c r="B140" t="s">
        <v>143</v>
      </c>
      <c r="C140" s="31">
        <v>43951</v>
      </c>
      <c r="D140" s="15">
        <v>537.69000000000005</v>
      </c>
      <c r="E140" s="15">
        <v>0</v>
      </c>
      <c r="F140" s="53" t="s">
        <v>133</v>
      </c>
      <c r="G140" t="s">
        <v>281</v>
      </c>
      <c r="H140" s="41" t="s">
        <v>135</v>
      </c>
      <c r="I140" t="s">
        <v>282</v>
      </c>
      <c r="J140" t="s">
        <v>266</v>
      </c>
      <c r="K140" t="s">
        <v>138</v>
      </c>
      <c r="L140" s="17"/>
      <c r="M140" s="17"/>
      <c r="N140" s="17" t="s">
        <v>147</v>
      </c>
      <c r="O140" s="36"/>
      <c r="P140" s="17"/>
      <c r="Q140" s="17"/>
      <c r="U140" t="s">
        <v>283</v>
      </c>
      <c r="V140" t="s">
        <v>283</v>
      </c>
      <c r="X140" s="31">
        <v>43955</v>
      </c>
      <c r="Y140" s="31">
        <v>43955</v>
      </c>
      <c r="AA140" s="31"/>
      <c r="AB140" t="s">
        <v>9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1</v>
      </c>
      <c r="AI140">
        <v>50086</v>
      </c>
      <c r="AJ140">
        <v>2183</v>
      </c>
      <c r="AK140">
        <v>0</v>
      </c>
      <c r="AL140">
        <v>19</v>
      </c>
      <c r="AO140" s="41"/>
      <c r="AP140" s="41"/>
      <c r="AQ140" t="str">
        <f t="shared" si="2"/>
        <v/>
      </c>
      <c r="AS140" t="str">
        <f t="shared" si="3"/>
        <v>wci_corp</v>
      </c>
    </row>
    <row r="141" spans="2:45">
      <c r="B141" t="s">
        <v>143</v>
      </c>
      <c r="C141" s="31">
        <v>43951</v>
      </c>
      <c r="D141" s="15">
        <v>0.24</v>
      </c>
      <c r="E141" s="15">
        <v>0</v>
      </c>
      <c r="F141" s="53" t="s">
        <v>133</v>
      </c>
      <c r="G141" t="s">
        <v>281</v>
      </c>
      <c r="H141" s="41" t="s">
        <v>135</v>
      </c>
      <c r="I141" t="s">
        <v>282</v>
      </c>
      <c r="J141" t="s">
        <v>266</v>
      </c>
      <c r="K141" t="s">
        <v>138</v>
      </c>
      <c r="L141" s="17"/>
      <c r="M141" s="17"/>
      <c r="N141" s="17" t="s">
        <v>149</v>
      </c>
      <c r="O141" s="36"/>
      <c r="P141" s="17"/>
      <c r="Q141" s="17"/>
      <c r="U141" t="s">
        <v>283</v>
      </c>
      <c r="V141" t="s">
        <v>283</v>
      </c>
      <c r="X141" s="31">
        <v>43955</v>
      </c>
      <c r="Y141" s="31">
        <v>43955</v>
      </c>
      <c r="AA141" s="31"/>
      <c r="AB141" t="s">
        <v>9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1</v>
      </c>
      <c r="AI141">
        <v>50086</v>
      </c>
      <c r="AJ141">
        <v>2183</v>
      </c>
      <c r="AK141">
        <v>0</v>
      </c>
      <c r="AL141">
        <v>19</v>
      </c>
      <c r="AO141" s="41"/>
      <c r="AP141" s="41"/>
      <c r="AQ141" t="str">
        <f t="shared" si="2"/>
        <v/>
      </c>
      <c r="AS141" t="str">
        <f t="shared" si="3"/>
        <v>wci_corp</v>
      </c>
    </row>
    <row r="142" spans="2:45">
      <c r="B142" t="s">
        <v>143</v>
      </c>
      <c r="C142" s="31">
        <v>43951</v>
      </c>
      <c r="D142" s="15">
        <v>65.34</v>
      </c>
      <c r="E142" s="15">
        <v>0</v>
      </c>
      <c r="F142" s="53" t="s">
        <v>133</v>
      </c>
      <c r="G142" t="s">
        <v>281</v>
      </c>
      <c r="H142" s="41" t="s">
        <v>135</v>
      </c>
      <c r="I142" t="s">
        <v>282</v>
      </c>
      <c r="J142" t="s">
        <v>266</v>
      </c>
      <c r="K142" t="s">
        <v>138</v>
      </c>
      <c r="L142" s="17"/>
      <c r="M142" s="17"/>
      <c r="N142" s="17" t="s">
        <v>149</v>
      </c>
      <c r="O142" s="36"/>
      <c r="P142" s="17"/>
      <c r="Q142" s="17"/>
      <c r="U142" t="s">
        <v>283</v>
      </c>
      <c r="V142" t="s">
        <v>283</v>
      </c>
      <c r="X142" s="31">
        <v>43955</v>
      </c>
      <c r="Y142" s="31">
        <v>43955</v>
      </c>
      <c r="AA142" s="31"/>
      <c r="AB142" t="s">
        <v>9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1</v>
      </c>
      <c r="AI142">
        <v>50086</v>
      </c>
      <c r="AJ142">
        <v>2183</v>
      </c>
      <c r="AK142">
        <v>0</v>
      </c>
      <c r="AL142">
        <v>19</v>
      </c>
      <c r="AO142" s="41"/>
      <c r="AP142" s="41"/>
      <c r="AQ142" t="str">
        <f t="shared" si="2"/>
        <v/>
      </c>
      <c r="AS142" t="str">
        <f t="shared" si="3"/>
        <v>wci_corp</v>
      </c>
    </row>
    <row r="143" spans="2:45">
      <c r="B143" t="s">
        <v>150</v>
      </c>
      <c r="C143" s="31">
        <v>43951</v>
      </c>
      <c r="D143" s="15">
        <v>136.75</v>
      </c>
      <c r="E143" s="15">
        <v>0</v>
      </c>
      <c r="F143" s="53" t="s">
        <v>133</v>
      </c>
      <c r="G143" t="s">
        <v>281</v>
      </c>
      <c r="H143" s="41" t="s">
        <v>135</v>
      </c>
      <c r="I143" t="s">
        <v>282</v>
      </c>
      <c r="J143" t="s">
        <v>266</v>
      </c>
      <c r="K143" t="s">
        <v>138</v>
      </c>
      <c r="L143" s="17"/>
      <c r="M143" s="17"/>
      <c r="N143" s="17" t="s">
        <v>284</v>
      </c>
      <c r="O143" s="36"/>
      <c r="P143" s="17"/>
      <c r="Q143" s="17"/>
      <c r="U143" t="s">
        <v>283</v>
      </c>
      <c r="V143" t="s">
        <v>283</v>
      </c>
      <c r="X143" s="31">
        <v>43955</v>
      </c>
      <c r="Y143" s="31">
        <v>43955</v>
      </c>
      <c r="AA143" s="31"/>
      <c r="AB143" t="s">
        <v>9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1</v>
      </c>
      <c r="AI143">
        <v>52086</v>
      </c>
      <c r="AJ143">
        <v>2183</v>
      </c>
      <c r="AK143">
        <v>0</v>
      </c>
      <c r="AL143">
        <v>19</v>
      </c>
      <c r="AO143" s="41"/>
      <c r="AP143" s="41"/>
      <c r="AQ143" t="str">
        <f t="shared" si="2"/>
        <v/>
      </c>
      <c r="AS143" t="str">
        <f t="shared" si="3"/>
        <v>wci_corp</v>
      </c>
    </row>
    <row r="144" spans="2:45">
      <c r="B144" t="s">
        <v>152</v>
      </c>
      <c r="C144" s="31">
        <v>43951</v>
      </c>
      <c r="D144" s="15">
        <v>844.29</v>
      </c>
      <c r="E144" s="15">
        <v>0</v>
      </c>
      <c r="F144" s="53" t="s">
        <v>133</v>
      </c>
      <c r="G144" t="s">
        <v>281</v>
      </c>
      <c r="H144" s="41" t="s">
        <v>135</v>
      </c>
      <c r="I144" t="s">
        <v>282</v>
      </c>
      <c r="J144" t="s">
        <v>266</v>
      </c>
      <c r="K144" t="s">
        <v>138</v>
      </c>
      <c r="L144" s="17"/>
      <c r="M144" s="17"/>
      <c r="N144" s="17" t="s">
        <v>285</v>
      </c>
      <c r="O144" s="36"/>
      <c r="P144" s="17"/>
      <c r="Q144" s="17"/>
      <c r="U144" t="s">
        <v>283</v>
      </c>
      <c r="V144" t="s">
        <v>283</v>
      </c>
      <c r="X144" s="31">
        <v>43955</v>
      </c>
      <c r="Y144" s="31">
        <v>43955</v>
      </c>
      <c r="AA144" s="31"/>
      <c r="AB144" t="s">
        <v>9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1</v>
      </c>
      <c r="AI144">
        <v>52120</v>
      </c>
      <c r="AJ144">
        <v>2183</v>
      </c>
      <c r="AK144">
        <v>0</v>
      </c>
      <c r="AL144">
        <v>19</v>
      </c>
      <c r="AO144" s="41"/>
      <c r="AP144" s="41"/>
      <c r="AQ144" t="str">
        <f t="shared" si="2"/>
        <v/>
      </c>
      <c r="AS144" t="str">
        <f t="shared" si="3"/>
        <v>wci_corp</v>
      </c>
    </row>
    <row r="145" spans="2:45">
      <c r="B145" t="s">
        <v>156</v>
      </c>
      <c r="C145" s="31">
        <v>43951</v>
      </c>
      <c r="D145" s="15">
        <v>28.43</v>
      </c>
      <c r="E145" s="15">
        <v>0</v>
      </c>
      <c r="F145" s="53" t="s">
        <v>133</v>
      </c>
      <c r="G145" t="s">
        <v>281</v>
      </c>
      <c r="H145" s="41" t="s">
        <v>135</v>
      </c>
      <c r="I145" t="s">
        <v>282</v>
      </c>
      <c r="J145" t="s">
        <v>266</v>
      </c>
      <c r="K145" t="s">
        <v>138</v>
      </c>
      <c r="L145" s="17"/>
      <c r="M145" s="17"/>
      <c r="N145" s="17" t="s">
        <v>184</v>
      </c>
      <c r="O145" s="36"/>
      <c r="P145" s="17"/>
      <c r="Q145" s="17"/>
      <c r="U145" t="s">
        <v>283</v>
      </c>
      <c r="V145" t="s">
        <v>283</v>
      </c>
      <c r="X145" s="31">
        <v>43955</v>
      </c>
      <c r="Y145" s="31">
        <v>43955</v>
      </c>
      <c r="AA145" s="31"/>
      <c r="AB145" t="s">
        <v>9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1</v>
      </c>
      <c r="AI145">
        <v>52125</v>
      </c>
      <c r="AJ145">
        <v>2183</v>
      </c>
      <c r="AK145">
        <v>0</v>
      </c>
      <c r="AL145">
        <v>19</v>
      </c>
      <c r="AO145" s="41"/>
      <c r="AP145" s="41"/>
      <c r="AQ145" t="str">
        <f t="shared" si="2"/>
        <v/>
      </c>
      <c r="AS145" t="str">
        <f t="shared" si="3"/>
        <v>wci_corp</v>
      </c>
    </row>
    <row r="146" spans="2:45">
      <c r="B146" t="s">
        <v>156</v>
      </c>
      <c r="C146" s="31">
        <v>43951</v>
      </c>
      <c r="D146" s="15">
        <v>242.46</v>
      </c>
      <c r="E146" s="15">
        <v>0</v>
      </c>
      <c r="F146" s="53" t="s">
        <v>133</v>
      </c>
      <c r="G146" t="s">
        <v>281</v>
      </c>
      <c r="H146" s="41" t="s">
        <v>135</v>
      </c>
      <c r="I146" t="s">
        <v>282</v>
      </c>
      <c r="J146" t="s">
        <v>266</v>
      </c>
      <c r="K146" t="s">
        <v>138</v>
      </c>
      <c r="L146" s="17"/>
      <c r="M146" s="17"/>
      <c r="N146" s="17" t="s">
        <v>157</v>
      </c>
      <c r="O146" s="36"/>
      <c r="P146" s="17"/>
      <c r="Q146" s="17"/>
      <c r="U146" t="s">
        <v>283</v>
      </c>
      <c r="V146" t="s">
        <v>283</v>
      </c>
      <c r="X146" s="31">
        <v>43955</v>
      </c>
      <c r="Y146" s="31">
        <v>43955</v>
      </c>
      <c r="AA146" s="31"/>
      <c r="AB146" t="s">
        <v>9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1</v>
      </c>
      <c r="AI146">
        <v>52125</v>
      </c>
      <c r="AJ146">
        <v>2183</v>
      </c>
      <c r="AK146">
        <v>0</v>
      </c>
      <c r="AL146">
        <v>19</v>
      </c>
      <c r="AO146" s="41"/>
      <c r="AP146" s="41"/>
      <c r="AQ146" t="str">
        <f t="shared" si="2"/>
        <v/>
      </c>
      <c r="AS146" t="str">
        <f t="shared" si="3"/>
        <v>wci_corp</v>
      </c>
    </row>
    <row r="147" spans="2:45">
      <c r="B147" t="s">
        <v>156</v>
      </c>
      <c r="C147" s="31">
        <v>43951</v>
      </c>
      <c r="D147" s="15">
        <v>22.55</v>
      </c>
      <c r="E147" s="15">
        <v>0</v>
      </c>
      <c r="F147" s="53" t="s">
        <v>133</v>
      </c>
      <c r="G147" t="s">
        <v>281</v>
      </c>
      <c r="H147" s="41" t="s">
        <v>135</v>
      </c>
      <c r="I147" t="s">
        <v>282</v>
      </c>
      <c r="J147" t="s">
        <v>266</v>
      </c>
      <c r="K147" t="s">
        <v>138</v>
      </c>
      <c r="L147" s="17"/>
      <c r="M147" s="17"/>
      <c r="N147" s="17" t="s">
        <v>157</v>
      </c>
      <c r="O147" s="36"/>
      <c r="P147" s="17"/>
      <c r="Q147" s="17"/>
      <c r="U147" t="s">
        <v>283</v>
      </c>
      <c r="V147" t="s">
        <v>283</v>
      </c>
      <c r="X147" s="31">
        <v>43955</v>
      </c>
      <c r="Y147" s="31">
        <v>43955</v>
      </c>
      <c r="AA147" s="31"/>
      <c r="AB147" t="s">
        <v>9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1</v>
      </c>
      <c r="AI147">
        <v>52125</v>
      </c>
      <c r="AJ147">
        <v>2183</v>
      </c>
      <c r="AK147">
        <v>0</v>
      </c>
      <c r="AL147">
        <v>19</v>
      </c>
      <c r="AO147" s="41"/>
      <c r="AP147" s="41"/>
      <c r="AQ147" t="str">
        <f t="shared" si="2"/>
        <v/>
      </c>
      <c r="AS147" t="str">
        <f t="shared" si="3"/>
        <v>wci_corp</v>
      </c>
    </row>
    <row r="148" spans="2:45">
      <c r="B148" t="s">
        <v>185</v>
      </c>
      <c r="C148" s="31">
        <v>43951</v>
      </c>
      <c r="D148" s="15">
        <v>92.84</v>
      </c>
      <c r="E148" s="15">
        <v>0</v>
      </c>
      <c r="F148" s="53" t="s">
        <v>133</v>
      </c>
      <c r="G148" t="s">
        <v>281</v>
      </c>
      <c r="H148" s="41" t="s">
        <v>135</v>
      </c>
      <c r="I148" t="s">
        <v>282</v>
      </c>
      <c r="J148" t="s">
        <v>266</v>
      </c>
      <c r="K148" t="s">
        <v>138</v>
      </c>
      <c r="L148" s="17"/>
      <c r="M148" s="17"/>
      <c r="N148" s="17" t="s">
        <v>186</v>
      </c>
      <c r="O148" s="36"/>
      <c r="P148" s="17"/>
      <c r="Q148" s="17"/>
      <c r="U148" t="s">
        <v>283</v>
      </c>
      <c r="V148" t="s">
        <v>283</v>
      </c>
      <c r="X148" s="31">
        <v>43955</v>
      </c>
      <c r="Y148" s="31">
        <v>43955</v>
      </c>
      <c r="AA148" s="31"/>
      <c r="AB148" t="s">
        <v>9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1</v>
      </c>
      <c r="AI148">
        <v>57125</v>
      </c>
      <c r="AJ148">
        <v>2183</v>
      </c>
      <c r="AK148">
        <v>0</v>
      </c>
      <c r="AL148">
        <v>19</v>
      </c>
      <c r="AO148" s="41"/>
      <c r="AP148" s="41"/>
      <c r="AQ148" t="str">
        <f t="shared" si="2"/>
        <v/>
      </c>
      <c r="AS148" t="str">
        <f t="shared" si="3"/>
        <v>wci_corp</v>
      </c>
    </row>
    <row r="149" spans="2:45">
      <c r="B149" t="s">
        <v>185</v>
      </c>
      <c r="C149" s="31">
        <v>43951</v>
      </c>
      <c r="D149" s="15">
        <v>28.9</v>
      </c>
      <c r="E149" s="15">
        <v>0</v>
      </c>
      <c r="F149" s="53" t="s">
        <v>133</v>
      </c>
      <c r="G149" t="s">
        <v>281</v>
      </c>
      <c r="H149" s="41" t="s">
        <v>135</v>
      </c>
      <c r="I149" t="s">
        <v>282</v>
      </c>
      <c r="J149" t="s">
        <v>266</v>
      </c>
      <c r="K149" t="s">
        <v>138</v>
      </c>
      <c r="L149" s="17"/>
      <c r="M149" s="17"/>
      <c r="N149" s="17" t="s">
        <v>186</v>
      </c>
      <c r="O149" s="36"/>
      <c r="P149" s="17"/>
      <c r="Q149" s="17"/>
      <c r="U149" t="s">
        <v>283</v>
      </c>
      <c r="V149" t="s">
        <v>283</v>
      </c>
      <c r="X149" s="31">
        <v>43955</v>
      </c>
      <c r="Y149" s="31">
        <v>43955</v>
      </c>
      <c r="AA149" s="31"/>
      <c r="AB149" t="s">
        <v>9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1</v>
      </c>
      <c r="AI149">
        <v>57125</v>
      </c>
      <c r="AJ149">
        <v>2183</v>
      </c>
      <c r="AK149">
        <v>0</v>
      </c>
      <c r="AL149">
        <v>19</v>
      </c>
      <c r="AO149" s="41"/>
      <c r="AP149" s="41"/>
      <c r="AQ149" t="str">
        <f t="shared" ref="AQ149:AQ212" si="4">IF(LEFT(U149,2)="VO",U149,"")</f>
        <v/>
      </c>
      <c r="AS149" t="str">
        <f t="shared" ref="AS149:AS212" si="5">IF(RIGHT(K149,2)="IC",IF(OR(AB149="wci_canada",AB149="wci_can_corp"),"wci_can_Corp","wci_corp"),AB149)</f>
        <v>wci_corp</v>
      </c>
    </row>
    <row r="150" spans="2:45">
      <c r="B150" t="s">
        <v>204</v>
      </c>
      <c r="C150" s="31">
        <v>43951</v>
      </c>
      <c r="D150" s="15">
        <v>2847.42</v>
      </c>
      <c r="E150" s="15">
        <v>0</v>
      </c>
      <c r="F150" s="53" t="s">
        <v>133</v>
      </c>
      <c r="G150" t="s">
        <v>281</v>
      </c>
      <c r="H150" s="41" t="s">
        <v>135</v>
      </c>
      <c r="I150" t="s">
        <v>282</v>
      </c>
      <c r="J150" t="s">
        <v>266</v>
      </c>
      <c r="K150" t="s">
        <v>138</v>
      </c>
      <c r="L150" s="17"/>
      <c r="M150" s="17"/>
      <c r="N150" s="17" t="s">
        <v>286</v>
      </c>
      <c r="O150" s="36"/>
      <c r="P150" s="17"/>
      <c r="Q150" s="17"/>
      <c r="U150" t="s">
        <v>283</v>
      </c>
      <c r="V150" t="s">
        <v>283</v>
      </c>
      <c r="X150" s="31">
        <v>43955</v>
      </c>
      <c r="Y150" s="31">
        <v>43955</v>
      </c>
      <c r="AA150" s="31"/>
      <c r="AB150" t="s">
        <v>9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1</v>
      </c>
      <c r="AI150">
        <v>70320</v>
      </c>
      <c r="AJ150">
        <v>2183</v>
      </c>
      <c r="AK150">
        <v>0</v>
      </c>
      <c r="AL150">
        <v>19</v>
      </c>
      <c r="AO150" s="41"/>
      <c r="AP150" s="41"/>
      <c r="AQ150" t="str">
        <f t="shared" si="4"/>
        <v/>
      </c>
      <c r="AS150" t="str">
        <f t="shared" si="5"/>
        <v>wci_corp</v>
      </c>
    </row>
    <row r="151" spans="2:45">
      <c r="B151" t="s">
        <v>204</v>
      </c>
      <c r="C151" s="31">
        <v>43951</v>
      </c>
      <c r="D151" s="15">
        <v>2847.44</v>
      </c>
      <c r="E151" s="15">
        <v>0</v>
      </c>
      <c r="F151" s="53" t="s">
        <v>133</v>
      </c>
      <c r="G151" t="s">
        <v>281</v>
      </c>
      <c r="H151" s="41" t="s">
        <v>135</v>
      </c>
      <c r="I151" t="s">
        <v>282</v>
      </c>
      <c r="J151" t="s">
        <v>266</v>
      </c>
      <c r="K151" t="s">
        <v>138</v>
      </c>
      <c r="L151" s="17"/>
      <c r="M151" s="17"/>
      <c r="N151" s="17" t="s">
        <v>286</v>
      </c>
      <c r="O151" s="36"/>
      <c r="P151" s="17"/>
      <c r="Q151" s="17"/>
      <c r="U151" t="s">
        <v>283</v>
      </c>
      <c r="V151" t="s">
        <v>283</v>
      </c>
      <c r="X151" s="31">
        <v>43955</v>
      </c>
      <c r="Y151" s="31">
        <v>43955</v>
      </c>
      <c r="AA151" s="31"/>
      <c r="AB151" t="s">
        <v>9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1</v>
      </c>
      <c r="AI151">
        <v>70320</v>
      </c>
      <c r="AJ151">
        <v>2183</v>
      </c>
      <c r="AK151">
        <v>0</v>
      </c>
      <c r="AL151">
        <v>19</v>
      </c>
      <c r="AO151" s="41"/>
      <c r="AP151" s="41"/>
      <c r="AQ151" t="str">
        <f t="shared" si="4"/>
        <v/>
      </c>
      <c r="AS151" t="str">
        <f t="shared" si="5"/>
        <v>wci_corp</v>
      </c>
    </row>
    <row r="152" spans="2:45">
      <c r="B152" t="s">
        <v>204</v>
      </c>
      <c r="C152" s="31">
        <v>43951</v>
      </c>
      <c r="D152" s="15">
        <v>2847.42</v>
      </c>
      <c r="E152" s="15">
        <v>0</v>
      </c>
      <c r="F152" s="53" t="s">
        <v>133</v>
      </c>
      <c r="G152" t="s">
        <v>281</v>
      </c>
      <c r="H152" s="41" t="s">
        <v>135</v>
      </c>
      <c r="I152" t="s">
        <v>282</v>
      </c>
      <c r="J152" t="s">
        <v>266</v>
      </c>
      <c r="K152" t="s">
        <v>138</v>
      </c>
      <c r="L152" s="17"/>
      <c r="M152" s="17"/>
      <c r="N152" s="17" t="s">
        <v>286</v>
      </c>
      <c r="O152" s="36"/>
      <c r="P152" s="17"/>
      <c r="Q152" s="17"/>
      <c r="U152" t="s">
        <v>283</v>
      </c>
      <c r="V152" t="s">
        <v>283</v>
      </c>
      <c r="X152" s="31">
        <v>43955</v>
      </c>
      <c r="Y152" s="31">
        <v>43955</v>
      </c>
      <c r="AA152" s="31"/>
      <c r="AB152" t="s">
        <v>9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1</v>
      </c>
      <c r="AI152">
        <v>70320</v>
      </c>
      <c r="AJ152">
        <v>2183</v>
      </c>
      <c r="AK152">
        <v>0</v>
      </c>
      <c r="AL152">
        <v>19</v>
      </c>
      <c r="AO152" s="41"/>
      <c r="AP152" s="41"/>
      <c r="AQ152" t="str">
        <f t="shared" si="4"/>
        <v/>
      </c>
      <c r="AS152" t="str">
        <f t="shared" si="5"/>
        <v>wci_corp</v>
      </c>
    </row>
    <row r="153" spans="2:45">
      <c r="B153" t="s">
        <v>165</v>
      </c>
      <c r="C153" s="31">
        <v>43951</v>
      </c>
      <c r="D153" s="15">
        <v>4378.38</v>
      </c>
      <c r="E153" s="15">
        <v>0</v>
      </c>
      <c r="F153" s="53" t="s">
        <v>133</v>
      </c>
      <c r="G153" t="s">
        <v>287</v>
      </c>
      <c r="H153" s="41" t="s">
        <v>135</v>
      </c>
      <c r="I153" t="s">
        <v>288</v>
      </c>
      <c r="J153" t="s">
        <v>137</v>
      </c>
      <c r="K153" t="s">
        <v>138</v>
      </c>
      <c r="L153" s="17"/>
      <c r="M153" s="17"/>
      <c r="N153" s="17" t="s">
        <v>289</v>
      </c>
      <c r="O153" s="36"/>
      <c r="P153" s="17"/>
      <c r="Q153" s="17"/>
      <c r="U153" t="s">
        <v>290</v>
      </c>
      <c r="V153" t="s">
        <v>290</v>
      </c>
      <c r="X153" s="31">
        <v>43957</v>
      </c>
      <c r="Y153" s="31">
        <v>43957</v>
      </c>
      <c r="AA153" s="31"/>
      <c r="AB153" t="s">
        <v>9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1</v>
      </c>
      <c r="AI153">
        <v>50036</v>
      </c>
      <c r="AJ153">
        <v>2183</v>
      </c>
      <c r="AK153">
        <v>0</v>
      </c>
      <c r="AL153">
        <v>19</v>
      </c>
      <c r="AO153" s="41"/>
      <c r="AP153" s="41"/>
      <c r="AQ153" t="str">
        <f t="shared" si="4"/>
        <v/>
      </c>
      <c r="AS153" t="str">
        <f t="shared" si="5"/>
        <v>wci_corp</v>
      </c>
    </row>
    <row r="154" spans="2:45">
      <c r="B154" t="s">
        <v>191</v>
      </c>
      <c r="C154" s="31">
        <v>43951</v>
      </c>
      <c r="D154" s="15">
        <v>334.95</v>
      </c>
      <c r="E154" s="15">
        <v>0</v>
      </c>
      <c r="F154" s="53" t="s">
        <v>133</v>
      </c>
      <c r="G154" t="s">
        <v>287</v>
      </c>
      <c r="H154" s="41" t="s">
        <v>135</v>
      </c>
      <c r="I154" t="s">
        <v>288</v>
      </c>
      <c r="J154" t="s">
        <v>137</v>
      </c>
      <c r="K154" t="s">
        <v>138</v>
      </c>
      <c r="L154" s="17"/>
      <c r="M154" s="17"/>
      <c r="N154" s="17" t="s">
        <v>289</v>
      </c>
      <c r="O154" s="36"/>
      <c r="P154" s="17"/>
      <c r="Q154" s="17"/>
      <c r="U154" t="s">
        <v>290</v>
      </c>
      <c r="V154" t="s">
        <v>290</v>
      </c>
      <c r="X154" s="31">
        <v>43957</v>
      </c>
      <c r="Y154" s="31">
        <v>43957</v>
      </c>
      <c r="AA154" s="31"/>
      <c r="AB154" t="s">
        <v>9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1</v>
      </c>
      <c r="AI154">
        <v>50050</v>
      </c>
      <c r="AJ154">
        <v>2183</v>
      </c>
      <c r="AK154">
        <v>0</v>
      </c>
      <c r="AL154">
        <v>19</v>
      </c>
      <c r="AO154" s="41"/>
      <c r="AP154" s="41"/>
      <c r="AQ154" t="str">
        <f t="shared" si="4"/>
        <v/>
      </c>
      <c r="AS154" t="str">
        <f t="shared" si="5"/>
        <v>wci_corp</v>
      </c>
    </row>
    <row r="155" spans="2:45">
      <c r="B155" t="s">
        <v>178</v>
      </c>
      <c r="C155" s="31">
        <v>43951</v>
      </c>
      <c r="D155" s="15">
        <v>909.62</v>
      </c>
      <c r="E155" s="15">
        <v>0</v>
      </c>
      <c r="F155" s="53" t="s">
        <v>133</v>
      </c>
      <c r="G155" t="s">
        <v>287</v>
      </c>
      <c r="H155" s="41" t="s">
        <v>135</v>
      </c>
      <c r="I155" t="s">
        <v>288</v>
      </c>
      <c r="J155" t="s">
        <v>137</v>
      </c>
      <c r="K155" t="s">
        <v>138</v>
      </c>
      <c r="L155" s="17"/>
      <c r="M155" s="17"/>
      <c r="N155" s="17" t="s">
        <v>289</v>
      </c>
      <c r="O155" s="36"/>
      <c r="P155" s="17"/>
      <c r="Q155" s="17"/>
      <c r="U155" t="s">
        <v>290</v>
      </c>
      <c r="V155" t="s">
        <v>290</v>
      </c>
      <c r="X155" s="31">
        <v>43957</v>
      </c>
      <c r="Y155" s="31">
        <v>43957</v>
      </c>
      <c r="AA155" s="31"/>
      <c r="AB155" t="s">
        <v>9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1</v>
      </c>
      <c r="AI155">
        <v>52036</v>
      </c>
      <c r="AJ155">
        <v>2183</v>
      </c>
      <c r="AK155">
        <v>0</v>
      </c>
      <c r="AL155">
        <v>19</v>
      </c>
      <c r="AO155" s="41"/>
      <c r="AP155" s="41"/>
      <c r="AQ155" t="str">
        <f t="shared" si="4"/>
        <v/>
      </c>
      <c r="AS155" t="str">
        <f t="shared" si="5"/>
        <v>wci_corp</v>
      </c>
    </row>
    <row r="156" spans="2:45">
      <c r="B156" t="s">
        <v>192</v>
      </c>
      <c r="C156" s="31">
        <v>43951</v>
      </c>
      <c r="D156" s="15">
        <v>69.59</v>
      </c>
      <c r="E156" s="15">
        <v>0</v>
      </c>
      <c r="F156" s="53" t="s">
        <v>133</v>
      </c>
      <c r="G156" t="s">
        <v>287</v>
      </c>
      <c r="H156" s="41" t="s">
        <v>135</v>
      </c>
      <c r="I156" t="s">
        <v>288</v>
      </c>
      <c r="J156" t="s">
        <v>137</v>
      </c>
      <c r="K156" t="s">
        <v>138</v>
      </c>
      <c r="L156" s="17"/>
      <c r="M156" s="17"/>
      <c r="N156" s="17" t="s">
        <v>289</v>
      </c>
      <c r="O156" s="36"/>
      <c r="P156" s="17"/>
      <c r="Q156" s="17"/>
      <c r="U156" t="s">
        <v>290</v>
      </c>
      <c r="V156" t="s">
        <v>290</v>
      </c>
      <c r="X156" s="31">
        <v>43957</v>
      </c>
      <c r="Y156" s="31">
        <v>43957</v>
      </c>
      <c r="AA156" s="31"/>
      <c r="AB156" t="s">
        <v>9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1</v>
      </c>
      <c r="AI156">
        <v>52050</v>
      </c>
      <c r="AJ156">
        <v>2183</v>
      </c>
      <c r="AK156">
        <v>0</v>
      </c>
      <c r="AL156">
        <v>19</v>
      </c>
      <c r="AO156" s="41"/>
      <c r="AP156" s="41"/>
      <c r="AQ156" t="str">
        <f t="shared" si="4"/>
        <v/>
      </c>
      <c r="AS156" t="str">
        <f t="shared" si="5"/>
        <v>wci_corp</v>
      </c>
    </row>
    <row r="157" spans="2:45">
      <c r="B157" t="s">
        <v>179</v>
      </c>
      <c r="C157" s="31">
        <v>43951</v>
      </c>
      <c r="D157" s="15">
        <v>500</v>
      </c>
      <c r="E157" s="15">
        <v>0</v>
      </c>
      <c r="F157" s="53" t="s">
        <v>133</v>
      </c>
      <c r="G157" t="s">
        <v>287</v>
      </c>
      <c r="H157" s="41" t="s">
        <v>135</v>
      </c>
      <c r="I157" t="s">
        <v>288</v>
      </c>
      <c r="J157" t="s">
        <v>137</v>
      </c>
      <c r="K157" t="s">
        <v>138</v>
      </c>
      <c r="L157" s="17"/>
      <c r="M157" s="17"/>
      <c r="N157" s="17" t="s">
        <v>289</v>
      </c>
      <c r="O157" s="36"/>
      <c r="P157" s="17"/>
      <c r="Q157" s="17"/>
      <c r="U157" t="s">
        <v>290</v>
      </c>
      <c r="V157" t="s">
        <v>290</v>
      </c>
      <c r="X157" s="31">
        <v>43957</v>
      </c>
      <c r="Y157" s="31">
        <v>43957</v>
      </c>
      <c r="AA157" s="31"/>
      <c r="AB157" t="s">
        <v>9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1</v>
      </c>
      <c r="AI157">
        <v>56036</v>
      </c>
      <c r="AJ157">
        <v>2183</v>
      </c>
      <c r="AK157">
        <v>0</v>
      </c>
      <c r="AL157">
        <v>19</v>
      </c>
      <c r="AO157" s="41"/>
      <c r="AP157" s="41"/>
      <c r="AQ157" t="str">
        <f t="shared" si="4"/>
        <v/>
      </c>
      <c r="AS157" t="str">
        <f t="shared" si="5"/>
        <v>wci_corp</v>
      </c>
    </row>
    <row r="158" spans="2:45">
      <c r="B158" t="s">
        <v>193</v>
      </c>
      <c r="C158" s="31">
        <v>43951</v>
      </c>
      <c r="D158" s="15">
        <v>38.25</v>
      </c>
      <c r="E158" s="15">
        <v>0</v>
      </c>
      <c r="F158" s="53" t="s">
        <v>133</v>
      </c>
      <c r="G158" t="s">
        <v>287</v>
      </c>
      <c r="H158" s="41" t="s">
        <v>135</v>
      </c>
      <c r="I158" t="s">
        <v>288</v>
      </c>
      <c r="J158" t="s">
        <v>137</v>
      </c>
      <c r="K158" t="s">
        <v>138</v>
      </c>
      <c r="L158" s="17"/>
      <c r="M158" s="17"/>
      <c r="N158" s="17" t="s">
        <v>289</v>
      </c>
      <c r="O158" s="36"/>
      <c r="P158" s="17"/>
      <c r="Q158" s="17"/>
      <c r="U158" t="s">
        <v>290</v>
      </c>
      <c r="V158" t="s">
        <v>290</v>
      </c>
      <c r="X158" s="31">
        <v>43957</v>
      </c>
      <c r="Y158" s="31">
        <v>43957</v>
      </c>
      <c r="AA158" s="31"/>
      <c r="AB158" t="s">
        <v>9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1</v>
      </c>
      <c r="AI158">
        <v>56050</v>
      </c>
      <c r="AJ158">
        <v>2183</v>
      </c>
      <c r="AK158">
        <v>0</v>
      </c>
      <c r="AL158">
        <v>19</v>
      </c>
      <c r="AO158" s="41"/>
      <c r="AP158" s="41"/>
      <c r="AQ158" t="str">
        <f t="shared" si="4"/>
        <v/>
      </c>
      <c r="AS158" t="str">
        <f t="shared" si="5"/>
        <v>wci_corp</v>
      </c>
    </row>
    <row r="159" spans="2:45">
      <c r="B159" t="s">
        <v>180</v>
      </c>
      <c r="C159" s="31">
        <v>43951</v>
      </c>
      <c r="D159" s="15">
        <v>1214.3399999999999</v>
      </c>
      <c r="E159" s="15">
        <v>0</v>
      </c>
      <c r="F159" s="53" t="s">
        <v>133</v>
      </c>
      <c r="G159" t="s">
        <v>287</v>
      </c>
      <c r="H159" s="41" t="s">
        <v>135</v>
      </c>
      <c r="I159" t="s">
        <v>288</v>
      </c>
      <c r="J159" t="s">
        <v>137</v>
      </c>
      <c r="K159" t="s">
        <v>138</v>
      </c>
      <c r="L159" s="17"/>
      <c r="M159" s="17"/>
      <c r="N159" s="17" t="s">
        <v>289</v>
      </c>
      <c r="O159" s="36"/>
      <c r="P159" s="17"/>
      <c r="Q159" s="17"/>
      <c r="U159" t="s">
        <v>290</v>
      </c>
      <c r="V159" t="s">
        <v>290</v>
      </c>
      <c r="X159" s="31">
        <v>43957</v>
      </c>
      <c r="Y159" s="31">
        <v>43957</v>
      </c>
      <c r="AA159" s="31"/>
      <c r="AB159" t="s">
        <v>9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1</v>
      </c>
      <c r="AI159">
        <v>70036</v>
      </c>
      <c r="AJ159">
        <v>2183</v>
      </c>
      <c r="AK159">
        <v>0</v>
      </c>
      <c r="AL159">
        <v>19</v>
      </c>
      <c r="AO159" s="41"/>
      <c r="AP159" s="41"/>
      <c r="AQ159" t="str">
        <f t="shared" si="4"/>
        <v/>
      </c>
      <c r="AS159" t="str">
        <f t="shared" si="5"/>
        <v>wci_corp</v>
      </c>
    </row>
    <row r="160" spans="2:45">
      <c r="B160" t="s">
        <v>194</v>
      </c>
      <c r="C160" s="31">
        <v>43951</v>
      </c>
      <c r="D160" s="15">
        <v>92.9</v>
      </c>
      <c r="E160" s="15">
        <v>0</v>
      </c>
      <c r="F160" s="53" t="s">
        <v>133</v>
      </c>
      <c r="G160" t="s">
        <v>287</v>
      </c>
      <c r="H160" s="41" t="s">
        <v>135</v>
      </c>
      <c r="I160" t="s">
        <v>288</v>
      </c>
      <c r="J160" t="s">
        <v>137</v>
      </c>
      <c r="K160" t="s">
        <v>138</v>
      </c>
      <c r="L160" s="17"/>
      <c r="M160" s="17"/>
      <c r="N160" s="17" t="s">
        <v>289</v>
      </c>
      <c r="O160" s="36"/>
      <c r="P160" s="17"/>
      <c r="Q160" s="17"/>
      <c r="U160" t="s">
        <v>290</v>
      </c>
      <c r="V160" t="s">
        <v>290</v>
      </c>
      <c r="X160" s="31">
        <v>43957</v>
      </c>
      <c r="Y160" s="31">
        <v>43957</v>
      </c>
      <c r="AA160" s="31"/>
      <c r="AB160" t="s">
        <v>9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1</v>
      </c>
      <c r="AI160">
        <v>70050</v>
      </c>
      <c r="AJ160">
        <v>2183</v>
      </c>
      <c r="AK160">
        <v>0</v>
      </c>
      <c r="AL160">
        <v>19</v>
      </c>
      <c r="AO160" s="41"/>
      <c r="AP160" s="41"/>
      <c r="AQ160" t="str">
        <f t="shared" si="4"/>
        <v/>
      </c>
      <c r="AS160" t="str">
        <f t="shared" si="5"/>
        <v>wci_corp</v>
      </c>
    </row>
    <row r="161" spans="2:45">
      <c r="B161" t="s">
        <v>143</v>
      </c>
      <c r="C161" s="31">
        <v>43951</v>
      </c>
      <c r="D161" s="15">
        <v>260.95999999999998</v>
      </c>
      <c r="E161" s="15">
        <v>0</v>
      </c>
      <c r="F161" s="53" t="s">
        <v>133</v>
      </c>
      <c r="G161" t="s">
        <v>291</v>
      </c>
      <c r="H161" s="41" t="s">
        <v>135</v>
      </c>
      <c r="I161" t="s">
        <v>292</v>
      </c>
      <c r="J161" t="s">
        <v>137</v>
      </c>
      <c r="K161" t="s">
        <v>138</v>
      </c>
      <c r="L161" s="17"/>
      <c r="M161" s="17"/>
      <c r="N161" s="17" t="s">
        <v>292</v>
      </c>
      <c r="O161" s="36"/>
      <c r="P161" s="17"/>
      <c r="Q161" s="17"/>
      <c r="U161" t="s">
        <v>293</v>
      </c>
      <c r="V161" t="s">
        <v>293</v>
      </c>
      <c r="X161" s="31">
        <v>43957</v>
      </c>
      <c r="Y161" s="31">
        <v>43957</v>
      </c>
      <c r="AA161" s="31"/>
      <c r="AB161" t="s">
        <v>9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1</v>
      </c>
      <c r="AI161">
        <v>50086</v>
      </c>
      <c r="AJ161">
        <v>2183</v>
      </c>
      <c r="AK161">
        <v>0</v>
      </c>
      <c r="AL161">
        <v>19</v>
      </c>
      <c r="AO161" s="41"/>
      <c r="AP161" s="41"/>
      <c r="AQ161" t="str">
        <f t="shared" si="4"/>
        <v/>
      </c>
      <c r="AS161" t="str">
        <f t="shared" si="5"/>
        <v>wci_corp</v>
      </c>
    </row>
    <row r="162" spans="2:45">
      <c r="B162" t="s">
        <v>185</v>
      </c>
      <c r="C162" s="31">
        <v>43951</v>
      </c>
      <c r="D162" s="15">
        <v>451.04</v>
      </c>
      <c r="E162" s="15">
        <v>0</v>
      </c>
      <c r="F162" s="53" t="s">
        <v>133</v>
      </c>
      <c r="G162" t="s">
        <v>291</v>
      </c>
      <c r="H162" s="41" t="s">
        <v>135</v>
      </c>
      <c r="I162" t="s">
        <v>292</v>
      </c>
      <c r="J162" t="s">
        <v>137</v>
      </c>
      <c r="K162" t="s">
        <v>138</v>
      </c>
      <c r="L162" s="17"/>
      <c r="M162" s="17"/>
      <c r="N162" s="17" t="s">
        <v>292</v>
      </c>
      <c r="O162" s="36"/>
      <c r="P162" s="17"/>
      <c r="Q162" s="17"/>
      <c r="U162" t="s">
        <v>293</v>
      </c>
      <c r="V162" t="s">
        <v>293</v>
      </c>
      <c r="X162" s="31">
        <v>43957</v>
      </c>
      <c r="Y162" s="31">
        <v>43957</v>
      </c>
      <c r="AA162" s="31"/>
      <c r="AB162" t="s">
        <v>9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1</v>
      </c>
      <c r="AI162">
        <v>57125</v>
      </c>
      <c r="AJ162">
        <v>2183</v>
      </c>
      <c r="AK162">
        <v>0</v>
      </c>
      <c r="AL162">
        <v>19</v>
      </c>
      <c r="AO162" s="41"/>
      <c r="AP162" s="41"/>
      <c r="AQ162" t="str">
        <f t="shared" si="4"/>
        <v/>
      </c>
      <c r="AS162" t="str">
        <f t="shared" si="5"/>
        <v>wci_corp</v>
      </c>
    </row>
    <row r="163" spans="2:45">
      <c r="B163" t="s">
        <v>200</v>
      </c>
      <c r="C163" s="31">
        <v>43951</v>
      </c>
      <c r="D163" s="15">
        <v>-6214.11</v>
      </c>
      <c r="E163" s="15">
        <v>0</v>
      </c>
      <c r="F163" s="53" t="s">
        <v>133</v>
      </c>
      <c r="G163" t="s">
        <v>294</v>
      </c>
      <c r="H163" s="41" t="s">
        <v>135</v>
      </c>
      <c r="I163" t="s">
        <v>295</v>
      </c>
      <c r="J163" t="s">
        <v>137</v>
      </c>
      <c r="K163" t="s">
        <v>138</v>
      </c>
      <c r="L163" s="17"/>
      <c r="M163" s="17"/>
      <c r="N163" s="17" t="s">
        <v>296</v>
      </c>
      <c r="O163" s="36"/>
      <c r="P163" s="17"/>
      <c r="Q163" s="17"/>
      <c r="U163" t="s">
        <v>297</v>
      </c>
      <c r="V163" t="s">
        <v>297</v>
      </c>
      <c r="X163" s="31">
        <v>43957</v>
      </c>
      <c r="Y163" s="31">
        <v>43957</v>
      </c>
      <c r="AA163" s="31"/>
      <c r="AB163" t="s">
        <v>9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1</v>
      </c>
      <c r="AI163">
        <v>52146</v>
      </c>
      <c r="AJ163">
        <v>2183</v>
      </c>
      <c r="AK163">
        <v>0</v>
      </c>
      <c r="AL163">
        <v>19</v>
      </c>
      <c r="AO163" s="41"/>
      <c r="AP163" s="41"/>
      <c r="AQ163" t="str">
        <f t="shared" si="4"/>
        <v/>
      </c>
      <c r="AS163" t="str">
        <f t="shared" si="5"/>
        <v>wci_corp</v>
      </c>
    </row>
    <row r="164" spans="2:45">
      <c r="B164" t="s">
        <v>200</v>
      </c>
      <c r="C164" s="31">
        <v>43951</v>
      </c>
      <c r="D164" s="15">
        <v>1134.0999999999999</v>
      </c>
      <c r="E164" s="15">
        <v>0</v>
      </c>
      <c r="F164" s="53" t="s">
        <v>133</v>
      </c>
      <c r="G164" t="s">
        <v>298</v>
      </c>
      <c r="H164" s="41" t="s">
        <v>135</v>
      </c>
      <c r="I164" t="s">
        <v>299</v>
      </c>
      <c r="J164" t="s">
        <v>137</v>
      </c>
      <c r="K164" t="s">
        <v>138</v>
      </c>
      <c r="L164" s="17"/>
      <c r="M164" s="17"/>
      <c r="N164" s="17" t="s">
        <v>300</v>
      </c>
      <c r="O164" s="36"/>
      <c r="P164" s="17"/>
      <c r="Q164" s="17"/>
      <c r="U164" t="s">
        <v>301</v>
      </c>
      <c r="V164" t="s">
        <v>301</v>
      </c>
      <c r="X164" s="31">
        <v>43957</v>
      </c>
      <c r="Y164" s="31">
        <v>43957</v>
      </c>
      <c r="AA164" s="31"/>
      <c r="AB164" t="s">
        <v>9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1</v>
      </c>
      <c r="AI164">
        <v>52146</v>
      </c>
      <c r="AJ164">
        <v>2183</v>
      </c>
      <c r="AK164">
        <v>0</v>
      </c>
      <c r="AL164">
        <v>19</v>
      </c>
      <c r="AO164" s="41"/>
      <c r="AP164" s="41"/>
      <c r="AQ164" t="str">
        <f t="shared" si="4"/>
        <v/>
      </c>
      <c r="AS164" t="str">
        <f t="shared" si="5"/>
        <v>wci_corp</v>
      </c>
    </row>
    <row r="165" spans="2:45">
      <c r="B165" t="s">
        <v>200</v>
      </c>
      <c r="C165" s="31">
        <v>43951</v>
      </c>
      <c r="D165" s="15">
        <v>1200</v>
      </c>
      <c r="E165" s="15">
        <v>0</v>
      </c>
      <c r="F165" s="53" t="s">
        <v>133</v>
      </c>
      <c r="G165" t="s">
        <v>298</v>
      </c>
      <c r="H165" s="41" t="s">
        <v>135</v>
      </c>
      <c r="I165" t="s">
        <v>299</v>
      </c>
      <c r="J165" t="s">
        <v>137</v>
      </c>
      <c r="K165" t="s">
        <v>138</v>
      </c>
      <c r="L165" s="17"/>
      <c r="M165" s="17"/>
      <c r="N165" s="17" t="s">
        <v>302</v>
      </c>
      <c r="O165" s="36"/>
      <c r="P165" s="17"/>
      <c r="Q165" s="17"/>
      <c r="U165" t="s">
        <v>301</v>
      </c>
      <c r="V165" t="s">
        <v>301</v>
      </c>
      <c r="X165" s="31">
        <v>43957</v>
      </c>
      <c r="Y165" s="31">
        <v>43957</v>
      </c>
      <c r="AA165" s="31"/>
      <c r="AB165" t="s">
        <v>9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1</v>
      </c>
      <c r="AI165">
        <v>52146</v>
      </c>
      <c r="AJ165">
        <v>2183</v>
      </c>
      <c r="AK165">
        <v>0</v>
      </c>
      <c r="AL165">
        <v>19</v>
      </c>
      <c r="AO165" s="41"/>
      <c r="AP165" s="41"/>
      <c r="AQ165" t="str">
        <f t="shared" si="4"/>
        <v/>
      </c>
      <c r="AS165" t="str">
        <f t="shared" si="5"/>
        <v>wci_corp</v>
      </c>
    </row>
    <row r="166" spans="2:45">
      <c r="B166" t="s">
        <v>161</v>
      </c>
      <c r="C166" s="31">
        <v>43951</v>
      </c>
      <c r="D166" s="15">
        <v>538.17999999999995</v>
      </c>
      <c r="E166" s="15">
        <v>0</v>
      </c>
      <c r="F166" s="53" t="s">
        <v>133</v>
      </c>
      <c r="G166" t="s">
        <v>298</v>
      </c>
      <c r="H166" s="41" t="s">
        <v>135</v>
      </c>
      <c r="I166" t="s">
        <v>299</v>
      </c>
      <c r="J166" t="s">
        <v>137</v>
      </c>
      <c r="K166" t="s">
        <v>138</v>
      </c>
      <c r="L166" s="17"/>
      <c r="M166" s="17"/>
      <c r="N166" s="17" t="s">
        <v>303</v>
      </c>
      <c r="O166" s="36"/>
      <c r="P166" s="17"/>
      <c r="Q166" s="17"/>
      <c r="U166" t="s">
        <v>301</v>
      </c>
      <c r="V166" t="s">
        <v>301</v>
      </c>
      <c r="X166" s="31">
        <v>43957</v>
      </c>
      <c r="Y166" s="31">
        <v>43957</v>
      </c>
      <c r="AA166" s="31"/>
      <c r="AB166" t="s">
        <v>9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1</v>
      </c>
      <c r="AI166">
        <v>70210</v>
      </c>
      <c r="AJ166">
        <v>2183</v>
      </c>
      <c r="AK166">
        <v>0</v>
      </c>
      <c r="AL166">
        <v>19</v>
      </c>
      <c r="AO166" s="41"/>
      <c r="AP166" s="41"/>
      <c r="AQ166" t="str">
        <f t="shared" si="4"/>
        <v/>
      </c>
      <c r="AS166" t="str">
        <f t="shared" si="5"/>
        <v>wci_corp</v>
      </c>
    </row>
    <row r="167" spans="2:45">
      <c r="B167" t="s">
        <v>143</v>
      </c>
      <c r="C167" s="31">
        <v>43951</v>
      </c>
      <c r="D167" s="15">
        <v>132.91999999999999</v>
      </c>
      <c r="E167" s="15">
        <v>0</v>
      </c>
      <c r="F167" s="53" t="s">
        <v>133</v>
      </c>
      <c r="G167" t="s">
        <v>304</v>
      </c>
      <c r="H167" s="41" t="s">
        <v>135</v>
      </c>
      <c r="I167" t="s">
        <v>182</v>
      </c>
      <c r="J167" t="s">
        <v>137</v>
      </c>
      <c r="K167" t="s">
        <v>138</v>
      </c>
      <c r="L167" s="17"/>
      <c r="M167" s="17"/>
      <c r="N167" s="17" t="s">
        <v>147</v>
      </c>
      <c r="O167" s="36"/>
      <c r="P167" s="17"/>
      <c r="Q167" s="17"/>
      <c r="U167" t="s">
        <v>305</v>
      </c>
      <c r="V167" t="s">
        <v>305</v>
      </c>
      <c r="X167" s="31">
        <v>43957</v>
      </c>
      <c r="Y167" s="31">
        <v>43957</v>
      </c>
      <c r="AA167" s="31"/>
      <c r="AB167" t="s">
        <v>9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1</v>
      </c>
      <c r="AI167">
        <v>50086</v>
      </c>
      <c r="AJ167">
        <v>2183</v>
      </c>
      <c r="AK167">
        <v>0</v>
      </c>
      <c r="AL167">
        <v>19</v>
      </c>
      <c r="AO167" s="41"/>
      <c r="AP167" s="41"/>
      <c r="AQ167" t="str">
        <f t="shared" si="4"/>
        <v/>
      </c>
      <c r="AS167" t="str">
        <f t="shared" si="5"/>
        <v>wci_corp</v>
      </c>
    </row>
    <row r="168" spans="2:45">
      <c r="B168" t="s">
        <v>152</v>
      </c>
      <c r="C168" s="31">
        <v>43951</v>
      </c>
      <c r="D168" s="15">
        <v>-2307.12</v>
      </c>
      <c r="E168" s="15">
        <v>0</v>
      </c>
      <c r="F168" s="53" t="s">
        <v>133</v>
      </c>
      <c r="G168" t="s">
        <v>306</v>
      </c>
      <c r="H168" s="41" t="s">
        <v>135</v>
      </c>
      <c r="I168" t="s">
        <v>307</v>
      </c>
      <c r="J168" t="s">
        <v>137</v>
      </c>
      <c r="K168" t="s">
        <v>138</v>
      </c>
      <c r="L168" s="17"/>
      <c r="M168" s="17"/>
      <c r="N168" s="17" t="s">
        <v>218</v>
      </c>
      <c r="O168" s="36"/>
      <c r="P168" s="17"/>
      <c r="Q168" s="17"/>
      <c r="U168" t="s">
        <v>308</v>
      </c>
      <c r="V168" t="s">
        <v>308</v>
      </c>
      <c r="X168" s="31">
        <v>43958</v>
      </c>
      <c r="Y168" s="31">
        <v>43958</v>
      </c>
      <c r="AA168" s="31"/>
      <c r="AB168" t="s">
        <v>9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1</v>
      </c>
      <c r="AI168">
        <v>52120</v>
      </c>
      <c r="AJ168">
        <v>2183</v>
      </c>
      <c r="AK168">
        <v>0</v>
      </c>
      <c r="AL168">
        <v>19</v>
      </c>
      <c r="AO168" s="41"/>
      <c r="AP168" s="41"/>
      <c r="AQ168" t="str">
        <f t="shared" si="4"/>
        <v/>
      </c>
      <c r="AS168" t="str">
        <f t="shared" si="5"/>
        <v>wci_corp</v>
      </c>
    </row>
    <row r="169" spans="2:45">
      <c r="B169" t="s">
        <v>143</v>
      </c>
      <c r="C169" s="31">
        <v>43980</v>
      </c>
      <c r="D169" s="15">
        <v>10.58</v>
      </c>
      <c r="E169" s="15">
        <v>0</v>
      </c>
      <c r="F169" s="53" t="s">
        <v>133</v>
      </c>
      <c r="G169" t="s">
        <v>309</v>
      </c>
      <c r="H169" s="41" t="s">
        <v>135</v>
      </c>
      <c r="I169" t="s">
        <v>221</v>
      </c>
      <c r="J169" t="s">
        <v>230</v>
      </c>
      <c r="K169" t="s">
        <v>138</v>
      </c>
      <c r="L169" s="17" t="s">
        <v>270</v>
      </c>
      <c r="M169" s="17"/>
      <c r="N169" s="17" t="s">
        <v>271</v>
      </c>
      <c r="O169" s="36">
        <v>43969</v>
      </c>
      <c r="P169" s="17" t="s">
        <v>310</v>
      </c>
      <c r="Q169" s="17">
        <v>66264</v>
      </c>
      <c r="R169" t="s">
        <v>311</v>
      </c>
      <c r="U169" t="s">
        <v>312</v>
      </c>
      <c r="V169" t="s">
        <v>313</v>
      </c>
      <c r="W169">
        <v>2183</v>
      </c>
      <c r="X169" s="31">
        <v>43980</v>
      </c>
      <c r="Y169" s="31">
        <v>43980</v>
      </c>
      <c r="Z169">
        <v>112.5</v>
      </c>
      <c r="AA169" s="31">
        <v>44034</v>
      </c>
      <c r="AB169" t="s">
        <v>9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1</v>
      </c>
      <c r="AI169">
        <v>50086</v>
      </c>
      <c r="AJ169">
        <v>2183</v>
      </c>
      <c r="AK169">
        <v>0</v>
      </c>
      <c r="AL169">
        <v>19</v>
      </c>
      <c r="AO169" s="41"/>
      <c r="AP169" s="41"/>
      <c r="AQ169" t="str">
        <f t="shared" si="4"/>
        <v>VO05422163</v>
      </c>
      <c r="AS169" t="str">
        <f t="shared" si="5"/>
        <v>wci_corp</v>
      </c>
    </row>
    <row r="170" spans="2:45">
      <c r="B170" t="s">
        <v>143</v>
      </c>
      <c r="C170" s="31">
        <v>43980</v>
      </c>
      <c r="D170" s="15">
        <v>112.5</v>
      </c>
      <c r="E170" s="15">
        <v>0</v>
      </c>
      <c r="F170" s="53" t="s">
        <v>133</v>
      </c>
      <c r="G170" t="s">
        <v>309</v>
      </c>
      <c r="H170" s="41" t="s">
        <v>135</v>
      </c>
      <c r="I170" t="s">
        <v>221</v>
      </c>
      <c r="J170" t="s">
        <v>230</v>
      </c>
      <c r="K170" t="s">
        <v>138</v>
      </c>
      <c r="L170" s="17" t="s">
        <v>270</v>
      </c>
      <c r="M170" s="17"/>
      <c r="N170" s="17" t="s">
        <v>271</v>
      </c>
      <c r="O170" s="36">
        <v>43969</v>
      </c>
      <c r="P170" s="17" t="s">
        <v>310</v>
      </c>
      <c r="Q170" s="17">
        <v>66264</v>
      </c>
      <c r="R170" t="s">
        <v>311</v>
      </c>
      <c r="U170" t="s">
        <v>312</v>
      </c>
      <c r="V170" t="s">
        <v>313</v>
      </c>
      <c r="W170">
        <v>2183</v>
      </c>
      <c r="X170" s="31">
        <v>43980</v>
      </c>
      <c r="Y170" s="31">
        <v>43980</v>
      </c>
      <c r="Z170">
        <v>112.5</v>
      </c>
      <c r="AA170" s="31">
        <v>44034</v>
      </c>
      <c r="AB170" t="s">
        <v>9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1</v>
      </c>
      <c r="AI170">
        <v>50086</v>
      </c>
      <c r="AJ170">
        <v>2183</v>
      </c>
      <c r="AK170">
        <v>0</v>
      </c>
      <c r="AL170">
        <v>19</v>
      </c>
      <c r="AO170" s="41"/>
      <c r="AP170" s="41"/>
      <c r="AQ170" t="str">
        <f t="shared" si="4"/>
        <v>VO05422163</v>
      </c>
      <c r="AS170" t="str">
        <f t="shared" si="5"/>
        <v>wci_corp</v>
      </c>
    </row>
    <row r="171" spans="2:45">
      <c r="B171" t="s">
        <v>165</v>
      </c>
      <c r="C171" s="31">
        <v>43982</v>
      </c>
      <c r="D171" s="15">
        <v>-4378.38</v>
      </c>
      <c r="E171" s="15">
        <v>0</v>
      </c>
      <c r="F171" s="53" t="s">
        <v>133</v>
      </c>
      <c r="G171" t="s">
        <v>314</v>
      </c>
      <c r="H171" s="41" t="s">
        <v>135</v>
      </c>
      <c r="I171" t="s">
        <v>288</v>
      </c>
      <c r="J171" t="s">
        <v>137</v>
      </c>
      <c r="K171" t="s">
        <v>138</v>
      </c>
      <c r="L171" s="17"/>
      <c r="M171" s="17"/>
      <c r="N171" s="17" t="s">
        <v>289</v>
      </c>
      <c r="O171" s="36"/>
      <c r="P171" s="17"/>
      <c r="Q171" s="17"/>
      <c r="U171" t="s">
        <v>290</v>
      </c>
      <c r="V171" t="s">
        <v>315</v>
      </c>
      <c r="X171" s="31">
        <v>43957</v>
      </c>
      <c r="Y171" s="31">
        <v>43957</v>
      </c>
      <c r="AA171" s="31"/>
      <c r="AB171" t="s">
        <v>9</v>
      </c>
      <c r="AC171">
        <v>0</v>
      </c>
      <c r="AD171">
        <v>0</v>
      </c>
      <c r="AE171">
        <v>0</v>
      </c>
      <c r="AF171">
        <v>0</v>
      </c>
      <c r="AG171">
        <v>5</v>
      </c>
      <c r="AH171">
        <v>1</v>
      </c>
      <c r="AI171">
        <v>50036</v>
      </c>
      <c r="AJ171">
        <v>2183</v>
      </c>
      <c r="AK171">
        <v>0</v>
      </c>
      <c r="AL171">
        <v>19</v>
      </c>
      <c r="AO171" s="41"/>
      <c r="AP171" s="41"/>
      <c r="AQ171" t="str">
        <f t="shared" si="4"/>
        <v/>
      </c>
      <c r="AS171" t="str">
        <f t="shared" si="5"/>
        <v>wci_corp</v>
      </c>
    </row>
    <row r="172" spans="2:45">
      <c r="B172" t="s">
        <v>191</v>
      </c>
      <c r="C172" s="31">
        <v>43982</v>
      </c>
      <c r="D172" s="15">
        <v>-334.95</v>
      </c>
      <c r="E172" s="15">
        <v>0</v>
      </c>
      <c r="F172" s="53" t="s">
        <v>133</v>
      </c>
      <c r="G172" t="s">
        <v>314</v>
      </c>
      <c r="H172" s="41" t="s">
        <v>135</v>
      </c>
      <c r="I172" t="s">
        <v>288</v>
      </c>
      <c r="J172" t="s">
        <v>137</v>
      </c>
      <c r="K172" t="s">
        <v>138</v>
      </c>
      <c r="L172" s="17"/>
      <c r="M172" s="17"/>
      <c r="N172" s="17" t="s">
        <v>289</v>
      </c>
      <c r="O172" s="36"/>
      <c r="P172" s="17"/>
      <c r="Q172" s="17"/>
      <c r="U172" t="s">
        <v>290</v>
      </c>
      <c r="V172" t="s">
        <v>315</v>
      </c>
      <c r="X172" s="31">
        <v>43957</v>
      </c>
      <c r="Y172" s="31">
        <v>43957</v>
      </c>
      <c r="AA172" s="31"/>
      <c r="AB172" t="s">
        <v>9</v>
      </c>
      <c r="AC172">
        <v>0</v>
      </c>
      <c r="AD172">
        <v>0</v>
      </c>
      <c r="AE172">
        <v>0</v>
      </c>
      <c r="AF172">
        <v>0</v>
      </c>
      <c r="AG172">
        <v>5</v>
      </c>
      <c r="AH172">
        <v>1</v>
      </c>
      <c r="AI172">
        <v>50050</v>
      </c>
      <c r="AJ172">
        <v>2183</v>
      </c>
      <c r="AK172">
        <v>0</v>
      </c>
      <c r="AL172">
        <v>19</v>
      </c>
      <c r="AO172" s="41"/>
      <c r="AP172" s="41"/>
      <c r="AQ172" t="str">
        <f t="shared" si="4"/>
        <v/>
      </c>
      <c r="AS172" t="str">
        <f t="shared" si="5"/>
        <v>wci_corp</v>
      </c>
    </row>
    <row r="173" spans="2:45">
      <c r="B173" t="s">
        <v>178</v>
      </c>
      <c r="C173" s="31">
        <v>43982</v>
      </c>
      <c r="D173" s="15">
        <v>-909.62</v>
      </c>
      <c r="E173" s="15">
        <v>0</v>
      </c>
      <c r="F173" s="53" t="s">
        <v>133</v>
      </c>
      <c r="G173" t="s">
        <v>314</v>
      </c>
      <c r="H173" s="41" t="s">
        <v>135</v>
      </c>
      <c r="I173" t="s">
        <v>288</v>
      </c>
      <c r="J173" t="s">
        <v>137</v>
      </c>
      <c r="K173" t="s">
        <v>138</v>
      </c>
      <c r="L173" s="17"/>
      <c r="M173" s="17"/>
      <c r="N173" s="17" t="s">
        <v>289</v>
      </c>
      <c r="O173" s="36"/>
      <c r="P173" s="17"/>
      <c r="Q173" s="17"/>
      <c r="U173" t="s">
        <v>290</v>
      </c>
      <c r="V173" t="s">
        <v>315</v>
      </c>
      <c r="X173" s="31">
        <v>43957</v>
      </c>
      <c r="Y173" s="31">
        <v>43957</v>
      </c>
      <c r="AA173" s="31"/>
      <c r="AB173" t="s">
        <v>9</v>
      </c>
      <c r="AC173">
        <v>0</v>
      </c>
      <c r="AD173">
        <v>0</v>
      </c>
      <c r="AE173">
        <v>0</v>
      </c>
      <c r="AF173">
        <v>0</v>
      </c>
      <c r="AG173">
        <v>5</v>
      </c>
      <c r="AH173">
        <v>1</v>
      </c>
      <c r="AI173">
        <v>52036</v>
      </c>
      <c r="AJ173">
        <v>2183</v>
      </c>
      <c r="AK173">
        <v>0</v>
      </c>
      <c r="AL173">
        <v>19</v>
      </c>
      <c r="AO173" s="41"/>
      <c r="AP173" s="41"/>
      <c r="AQ173" t="str">
        <f t="shared" si="4"/>
        <v/>
      </c>
      <c r="AS173" t="str">
        <f t="shared" si="5"/>
        <v>wci_corp</v>
      </c>
    </row>
    <row r="174" spans="2:45">
      <c r="B174" t="s">
        <v>192</v>
      </c>
      <c r="C174" s="31">
        <v>43982</v>
      </c>
      <c r="D174" s="15">
        <v>-69.59</v>
      </c>
      <c r="E174" s="15">
        <v>0</v>
      </c>
      <c r="F174" s="53" t="s">
        <v>133</v>
      </c>
      <c r="G174" t="s">
        <v>314</v>
      </c>
      <c r="H174" s="41" t="s">
        <v>135</v>
      </c>
      <c r="I174" t="s">
        <v>288</v>
      </c>
      <c r="J174" t="s">
        <v>137</v>
      </c>
      <c r="K174" t="s">
        <v>138</v>
      </c>
      <c r="L174" s="17"/>
      <c r="M174" s="17"/>
      <c r="N174" s="17" t="s">
        <v>289</v>
      </c>
      <c r="O174" s="36"/>
      <c r="P174" s="17"/>
      <c r="Q174" s="17"/>
      <c r="U174" t="s">
        <v>290</v>
      </c>
      <c r="V174" t="s">
        <v>315</v>
      </c>
      <c r="X174" s="31">
        <v>43957</v>
      </c>
      <c r="Y174" s="31">
        <v>43957</v>
      </c>
      <c r="AA174" s="31"/>
      <c r="AB174" t="s">
        <v>9</v>
      </c>
      <c r="AC174">
        <v>0</v>
      </c>
      <c r="AD174">
        <v>0</v>
      </c>
      <c r="AE174">
        <v>0</v>
      </c>
      <c r="AF174">
        <v>0</v>
      </c>
      <c r="AG174">
        <v>5</v>
      </c>
      <c r="AH174">
        <v>1</v>
      </c>
      <c r="AI174">
        <v>52050</v>
      </c>
      <c r="AJ174">
        <v>2183</v>
      </c>
      <c r="AK174">
        <v>0</v>
      </c>
      <c r="AL174">
        <v>19</v>
      </c>
      <c r="AO174" s="41"/>
      <c r="AP174" s="41"/>
      <c r="AQ174" t="str">
        <f t="shared" si="4"/>
        <v/>
      </c>
      <c r="AS174" t="str">
        <f t="shared" si="5"/>
        <v>wci_corp</v>
      </c>
    </row>
    <row r="175" spans="2:45">
      <c r="B175" t="s">
        <v>179</v>
      </c>
      <c r="C175" s="31">
        <v>43982</v>
      </c>
      <c r="D175" s="15">
        <v>-500</v>
      </c>
      <c r="E175" s="15">
        <v>0</v>
      </c>
      <c r="F175" s="53" t="s">
        <v>133</v>
      </c>
      <c r="G175" t="s">
        <v>314</v>
      </c>
      <c r="H175" s="41" t="s">
        <v>135</v>
      </c>
      <c r="I175" t="s">
        <v>288</v>
      </c>
      <c r="J175" t="s">
        <v>137</v>
      </c>
      <c r="K175" t="s">
        <v>138</v>
      </c>
      <c r="L175" s="17"/>
      <c r="M175" s="17"/>
      <c r="N175" s="17" t="s">
        <v>289</v>
      </c>
      <c r="O175" s="36"/>
      <c r="P175" s="17"/>
      <c r="Q175" s="17"/>
      <c r="U175" t="s">
        <v>290</v>
      </c>
      <c r="V175" t="s">
        <v>315</v>
      </c>
      <c r="X175" s="31">
        <v>43957</v>
      </c>
      <c r="Y175" s="31">
        <v>43957</v>
      </c>
      <c r="AA175" s="31"/>
      <c r="AB175" t="s">
        <v>9</v>
      </c>
      <c r="AC175">
        <v>0</v>
      </c>
      <c r="AD175">
        <v>0</v>
      </c>
      <c r="AE175">
        <v>0</v>
      </c>
      <c r="AF175">
        <v>0</v>
      </c>
      <c r="AG175">
        <v>5</v>
      </c>
      <c r="AH175">
        <v>1</v>
      </c>
      <c r="AI175">
        <v>56036</v>
      </c>
      <c r="AJ175">
        <v>2183</v>
      </c>
      <c r="AK175">
        <v>0</v>
      </c>
      <c r="AL175">
        <v>19</v>
      </c>
      <c r="AO175" s="41"/>
      <c r="AP175" s="41"/>
      <c r="AQ175" t="str">
        <f t="shared" si="4"/>
        <v/>
      </c>
      <c r="AS175" t="str">
        <f t="shared" si="5"/>
        <v>wci_corp</v>
      </c>
    </row>
    <row r="176" spans="2:45">
      <c r="B176" t="s">
        <v>193</v>
      </c>
      <c r="C176" s="31">
        <v>43982</v>
      </c>
      <c r="D176" s="15">
        <v>-38.25</v>
      </c>
      <c r="E176" s="15">
        <v>0</v>
      </c>
      <c r="F176" s="53" t="s">
        <v>133</v>
      </c>
      <c r="G176" t="s">
        <v>314</v>
      </c>
      <c r="H176" s="41" t="s">
        <v>135</v>
      </c>
      <c r="I176" t="s">
        <v>288</v>
      </c>
      <c r="J176" t="s">
        <v>137</v>
      </c>
      <c r="K176" t="s">
        <v>138</v>
      </c>
      <c r="L176" s="17"/>
      <c r="M176" s="17"/>
      <c r="N176" s="17" t="s">
        <v>289</v>
      </c>
      <c r="O176" s="36"/>
      <c r="P176" s="17"/>
      <c r="Q176" s="17"/>
      <c r="U176" t="s">
        <v>290</v>
      </c>
      <c r="V176" t="s">
        <v>315</v>
      </c>
      <c r="X176" s="31">
        <v>43957</v>
      </c>
      <c r="Y176" s="31">
        <v>43957</v>
      </c>
      <c r="AA176" s="31"/>
      <c r="AB176" t="s">
        <v>9</v>
      </c>
      <c r="AC176">
        <v>0</v>
      </c>
      <c r="AD176">
        <v>0</v>
      </c>
      <c r="AE176">
        <v>0</v>
      </c>
      <c r="AF176">
        <v>0</v>
      </c>
      <c r="AG176">
        <v>5</v>
      </c>
      <c r="AH176">
        <v>1</v>
      </c>
      <c r="AI176">
        <v>56050</v>
      </c>
      <c r="AJ176">
        <v>2183</v>
      </c>
      <c r="AK176">
        <v>0</v>
      </c>
      <c r="AL176">
        <v>19</v>
      </c>
      <c r="AO176" s="41"/>
      <c r="AP176" s="41"/>
      <c r="AQ176" t="str">
        <f t="shared" si="4"/>
        <v/>
      </c>
      <c r="AS176" t="str">
        <f t="shared" si="5"/>
        <v>wci_corp</v>
      </c>
    </row>
    <row r="177" spans="2:45">
      <c r="B177" t="s">
        <v>180</v>
      </c>
      <c r="C177" s="31">
        <v>43982</v>
      </c>
      <c r="D177" s="15">
        <v>-1214.3399999999999</v>
      </c>
      <c r="E177" s="15">
        <v>0</v>
      </c>
      <c r="F177" s="53" t="s">
        <v>133</v>
      </c>
      <c r="G177" t="s">
        <v>314</v>
      </c>
      <c r="H177" s="41" t="s">
        <v>135</v>
      </c>
      <c r="I177" t="s">
        <v>288</v>
      </c>
      <c r="J177" t="s">
        <v>137</v>
      </c>
      <c r="K177" t="s">
        <v>138</v>
      </c>
      <c r="L177" s="17"/>
      <c r="M177" s="17"/>
      <c r="N177" s="17" t="s">
        <v>289</v>
      </c>
      <c r="O177" s="36"/>
      <c r="P177" s="17"/>
      <c r="Q177" s="17"/>
      <c r="U177" t="s">
        <v>290</v>
      </c>
      <c r="V177" t="s">
        <v>315</v>
      </c>
      <c r="X177" s="31">
        <v>43957</v>
      </c>
      <c r="Y177" s="31">
        <v>43957</v>
      </c>
      <c r="AA177" s="31"/>
      <c r="AB177" t="s">
        <v>9</v>
      </c>
      <c r="AC177">
        <v>0</v>
      </c>
      <c r="AD177">
        <v>0</v>
      </c>
      <c r="AE177">
        <v>0</v>
      </c>
      <c r="AF177">
        <v>0</v>
      </c>
      <c r="AG177">
        <v>5</v>
      </c>
      <c r="AH177">
        <v>1</v>
      </c>
      <c r="AI177">
        <v>70036</v>
      </c>
      <c r="AJ177">
        <v>2183</v>
      </c>
      <c r="AK177">
        <v>0</v>
      </c>
      <c r="AL177">
        <v>19</v>
      </c>
      <c r="AO177" s="41"/>
      <c r="AP177" s="41"/>
      <c r="AQ177" t="str">
        <f t="shared" si="4"/>
        <v/>
      </c>
      <c r="AS177" t="str">
        <f t="shared" si="5"/>
        <v>wci_corp</v>
      </c>
    </row>
    <row r="178" spans="2:45">
      <c r="B178" t="s">
        <v>194</v>
      </c>
      <c r="C178" s="31">
        <v>43982</v>
      </c>
      <c r="D178" s="15">
        <v>-92.9</v>
      </c>
      <c r="E178" s="15">
        <v>0</v>
      </c>
      <c r="F178" s="53" t="s">
        <v>133</v>
      </c>
      <c r="G178" t="s">
        <v>314</v>
      </c>
      <c r="H178" s="41" t="s">
        <v>135</v>
      </c>
      <c r="I178" t="s">
        <v>288</v>
      </c>
      <c r="J178" t="s">
        <v>137</v>
      </c>
      <c r="K178" t="s">
        <v>138</v>
      </c>
      <c r="L178" s="17"/>
      <c r="M178" s="17"/>
      <c r="N178" s="17" t="s">
        <v>289</v>
      </c>
      <c r="O178" s="36"/>
      <c r="P178" s="17"/>
      <c r="Q178" s="17"/>
      <c r="U178" t="s">
        <v>290</v>
      </c>
      <c r="V178" t="s">
        <v>315</v>
      </c>
      <c r="X178" s="31">
        <v>43957</v>
      </c>
      <c r="Y178" s="31">
        <v>43957</v>
      </c>
      <c r="AA178" s="31"/>
      <c r="AB178" t="s">
        <v>9</v>
      </c>
      <c r="AC178">
        <v>0</v>
      </c>
      <c r="AD178">
        <v>0</v>
      </c>
      <c r="AE178">
        <v>0</v>
      </c>
      <c r="AF178">
        <v>0</v>
      </c>
      <c r="AG178">
        <v>5</v>
      </c>
      <c r="AH178">
        <v>1</v>
      </c>
      <c r="AI178">
        <v>70050</v>
      </c>
      <c r="AJ178">
        <v>2183</v>
      </c>
      <c r="AK178">
        <v>0</v>
      </c>
      <c r="AL178">
        <v>19</v>
      </c>
      <c r="AO178" s="41"/>
      <c r="AP178" s="41"/>
      <c r="AQ178" t="str">
        <f t="shared" si="4"/>
        <v/>
      </c>
      <c r="AS178" t="str">
        <f t="shared" si="5"/>
        <v>wci_corp</v>
      </c>
    </row>
    <row r="179" spans="2:45">
      <c r="B179" t="s">
        <v>200</v>
      </c>
      <c r="C179" s="31">
        <v>43982</v>
      </c>
      <c r="D179" s="15">
        <v>-1134.0999999999999</v>
      </c>
      <c r="E179" s="15">
        <v>0</v>
      </c>
      <c r="F179" s="53" t="s">
        <v>133</v>
      </c>
      <c r="G179" t="s">
        <v>316</v>
      </c>
      <c r="H179" s="41" t="s">
        <v>135</v>
      </c>
      <c r="I179" t="s">
        <v>299</v>
      </c>
      <c r="J179" t="s">
        <v>137</v>
      </c>
      <c r="K179" t="s">
        <v>138</v>
      </c>
      <c r="L179" s="17"/>
      <c r="M179" s="17"/>
      <c r="N179" s="17" t="s">
        <v>300</v>
      </c>
      <c r="O179" s="36"/>
      <c r="P179" s="17"/>
      <c r="Q179" s="17"/>
      <c r="U179" t="s">
        <v>301</v>
      </c>
      <c r="V179" t="s">
        <v>317</v>
      </c>
      <c r="X179" s="31">
        <v>43957</v>
      </c>
      <c r="Y179" s="31">
        <v>43957</v>
      </c>
      <c r="AA179" s="31"/>
      <c r="AB179" t="s">
        <v>9</v>
      </c>
      <c r="AC179">
        <v>0</v>
      </c>
      <c r="AD179">
        <v>0</v>
      </c>
      <c r="AE179">
        <v>0</v>
      </c>
      <c r="AF179">
        <v>0</v>
      </c>
      <c r="AG179">
        <v>5</v>
      </c>
      <c r="AH179">
        <v>1</v>
      </c>
      <c r="AI179">
        <v>52146</v>
      </c>
      <c r="AJ179">
        <v>2183</v>
      </c>
      <c r="AK179">
        <v>0</v>
      </c>
      <c r="AL179">
        <v>19</v>
      </c>
      <c r="AO179" s="41"/>
      <c r="AP179" s="41"/>
      <c r="AQ179" t="str">
        <f t="shared" si="4"/>
        <v/>
      </c>
      <c r="AS179" t="str">
        <f t="shared" si="5"/>
        <v>wci_corp</v>
      </c>
    </row>
    <row r="180" spans="2:45">
      <c r="B180" t="s">
        <v>200</v>
      </c>
      <c r="C180" s="31">
        <v>43982</v>
      </c>
      <c r="D180" s="15">
        <v>-1200</v>
      </c>
      <c r="E180" s="15">
        <v>0</v>
      </c>
      <c r="F180" s="53" t="s">
        <v>133</v>
      </c>
      <c r="G180" t="s">
        <v>316</v>
      </c>
      <c r="H180" s="41" t="s">
        <v>135</v>
      </c>
      <c r="I180" t="s">
        <v>299</v>
      </c>
      <c r="J180" t="s">
        <v>137</v>
      </c>
      <c r="K180" t="s">
        <v>138</v>
      </c>
      <c r="L180" s="17"/>
      <c r="M180" s="17"/>
      <c r="N180" s="17" t="s">
        <v>302</v>
      </c>
      <c r="O180" s="36"/>
      <c r="P180" s="17"/>
      <c r="Q180" s="17"/>
      <c r="U180" t="s">
        <v>301</v>
      </c>
      <c r="V180" t="s">
        <v>317</v>
      </c>
      <c r="X180" s="31">
        <v>43957</v>
      </c>
      <c r="Y180" s="31">
        <v>43957</v>
      </c>
      <c r="AA180" s="31"/>
      <c r="AB180" t="s">
        <v>9</v>
      </c>
      <c r="AC180">
        <v>0</v>
      </c>
      <c r="AD180">
        <v>0</v>
      </c>
      <c r="AE180">
        <v>0</v>
      </c>
      <c r="AF180">
        <v>0</v>
      </c>
      <c r="AG180">
        <v>5</v>
      </c>
      <c r="AH180">
        <v>1</v>
      </c>
      <c r="AI180">
        <v>52146</v>
      </c>
      <c r="AJ180">
        <v>2183</v>
      </c>
      <c r="AK180">
        <v>0</v>
      </c>
      <c r="AL180">
        <v>19</v>
      </c>
      <c r="AO180" s="41"/>
      <c r="AP180" s="41"/>
      <c r="AQ180" t="str">
        <f t="shared" si="4"/>
        <v/>
      </c>
      <c r="AS180" t="str">
        <f t="shared" si="5"/>
        <v>wci_corp</v>
      </c>
    </row>
    <row r="181" spans="2:45">
      <c r="B181" t="s">
        <v>161</v>
      </c>
      <c r="C181" s="31">
        <v>43982</v>
      </c>
      <c r="D181" s="15">
        <v>-538.17999999999995</v>
      </c>
      <c r="E181" s="15">
        <v>0</v>
      </c>
      <c r="F181" s="53" t="s">
        <v>133</v>
      </c>
      <c r="G181" t="s">
        <v>316</v>
      </c>
      <c r="H181" s="41" t="s">
        <v>135</v>
      </c>
      <c r="I181" t="s">
        <v>299</v>
      </c>
      <c r="J181" t="s">
        <v>137</v>
      </c>
      <c r="K181" t="s">
        <v>138</v>
      </c>
      <c r="L181" s="17"/>
      <c r="M181" s="17"/>
      <c r="N181" s="17" t="s">
        <v>303</v>
      </c>
      <c r="O181" s="36"/>
      <c r="P181" s="17"/>
      <c r="Q181" s="17"/>
      <c r="U181" t="s">
        <v>301</v>
      </c>
      <c r="V181" t="s">
        <v>317</v>
      </c>
      <c r="X181" s="31">
        <v>43957</v>
      </c>
      <c r="Y181" s="31">
        <v>43957</v>
      </c>
      <c r="AA181" s="31"/>
      <c r="AB181" t="s">
        <v>9</v>
      </c>
      <c r="AC181">
        <v>0</v>
      </c>
      <c r="AD181">
        <v>0</v>
      </c>
      <c r="AE181">
        <v>0</v>
      </c>
      <c r="AF181">
        <v>0</v>
      </c>
      <c r="AG181">
        <v>5</v>
      </c>
      <c r="AH181">
        <v>1</v>
      </c>
      <c r="AI181">
        <v>70210</v>
      </c>
      <c r="AJ181">
        <v>2183</v>
      </c>
      <c r="AK181">
        <v>0</v>
      </c>
      <c r="AL181">
        <v>19</v>
      </c>
      <c r="AO181" s="41"/>
      <c r="AP181" s="41"/>
      <c r="AQ181" t="str">
        <f t="shared" si="4"/>
        <v/>
      </c>
      <c r="AS181" t="str">
        <f t="shared" si="5"/>
        <v>wci_corp</v>
      </c>
    </row>
    <row r="182" spans="2:45">
      <c r="B182" t="s">
        <v>143</v>
      </c>
      <c r="C182" s="31">
        <v>43982</v>
      </c>
      <c r="D182" s="15">
        <v>-132.91999999999999</v>
      </c>
      <c r="E182" s="15">
        <v>0</v>
      </c>
      <c r="F182" s="53" t="s">
        <v>133</v>
      </c>
      <c r="G182" t="s">
        <v>318</v>
      </c>
      <c r="H182" s="41" t="s">
        <v>135</v>
      </c>
      <c r="I182" t="s">
        <v>182</v>
      </c>
      <c r="J182" t="s">
        <v>137</v>
      </c>
      <c r="K182" t="s">
        <v>138</v>
      </c>
      <c r="L182" s="17"/>
      <c r="M182" s="17"/>
      <c r="N182" s="17" t="s">
        <v>147</v>
      </c>
      <c r="O182" s="36"/>
      <c r="P182" s="17"/>
      <c r="Q182" s="17"/>
      <c r="U182" t="s">
        <v>305</v>
      </c>
      <c r="V182" t="s">
        <v>319</v>
      </c>
      <c r="X182" s="31">
        <v>43957</v>
      </c>
      <c r="Y182" s="31">
        <v>43957</v>
      </c>
      <c r="AA182" s="31"/>
      <c r="AB182" t="s">
        <v>9</v>
      </c>
      <c r="AC182">
        <v>0</v>
      </c>
      <c r="AD182">
        <v>0</v>
      </c>
      <c r="AE182">
        <v>0</v>
      </c>
      <c r="AF182">
        <v>0</v>
      </c>
      <c r="AG182">
        <v>5</v>
      </c>
      <c r="AH182">
        <v>1</v>
      </c>
      <c r="AI182">
        <v>50086</v>
      </c>
      <c r="AJ182">
        <v>2183</v>
      </c>
      <c r="AK182">
        <v>0</v>
      </c>
      <c r="AL182">
        <v>19</v>
      </c>
      <c r="AO182" s="41"/>
      <c r="AP182" s="41"/>
      <c r="AQ182" t="str">
        <f t="shared" si="4"/>
        <v/>
      </c>
      <c r="AS182" t="str">
        <f t="shared" si="5"/>
        <v>wci_corp</v>
      </c>
    </row>
    <row r="183" spans="2:45">
      <c r="B183" t="s">
        <v>165</v>
      </c>
      <c r="C183" s="31">
        <v>43982</v>
      </c>
      <c r="D183" s="15">
        <v>1052.94</v>
      </c>
      <c r="E183" s="15">
        <v>0</v>
      </c>
      <c r="F183" s="53" t="s">
        <v>133</v>
      </c>
      <c r="G183" t="s">
        <v>320</v>
      </c>
      <c r="H183" s="41" t="s">
        <v>135</v>
      </c>
      <c r="I183" t="s">
        <v>321</v>
      </c>
      <c r="J183" t="s">
        <v>137</v>
      </c>
      <c r="K183" t="s">
        <v>138</v>
      </c>
      <c r="L183" s="17"/>
      <c r="M183" s="17"/>
      <c r="N183" s="17" t="s">
        <v>322</v>
      </c>
      <c r="O183" s="36"/>
      <c r="P183" s="17"/>
      <c r="Q183" s="17"/>
      <c r="U183" t="s">
        <v>323</v>
      </c>
      <c r="V183" t="s">
        <v>323</v>
      </c>
      <c r="X183" s="31">
        <v>43964</v>
      </c>
      <c r="Y183" s="31">
        <v>43964</v>
      </c>
      <c r="AA183" s="31"/>
      <c r="AB183" t="s">
        <v>9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1</v>
      </c>
      <c r="AI183">
        <v>50036</v>
      </c>
      <c r="AJ183">
        <v>2183</v>
      </c>
      <c r="AK183">
        <v>0</v>
      </c>
      <c r="AL183">
        <v>19</v>
      </c>
      <c r="AO183" s="41"/>
      <c r="AP183" s="41"/>
      <c r="AQ183" t="str">
        <f t="shared" si="4"/>
        <v/>
      </c>
      <c r="AS183" t="str">
        <f t="shared" si="5"/>
        <v>wci_corp</v>
      </c>
    </row>
    <row r="184" spans="2:45">
      <c r="B184" t="s">
        <v>170</v>
      </c>
      <c r="C184" s="31">
        <v>43982</v>
      </c>
      <c r="D184" s="15">
        <v>261.98</v>
      </c>
      <c r="E184" s="15">
        <v>0</v>
      </c>
      <c r="F184" s="53" t="s">
        <v>133</v>
      </c>
      <c r="G184" t="s">
        <v>320</v>
      </c>
      <c r="H184" s="41" t="s">
        <v>135</v>
      </c>
      <c r="I184" t="s">
        <v>321</v>
      </c>
      <c r="J184" t="s">
        <v>137</v>
      </c>
      <c r="K184" t="s">
        <v>138</v>
      </c>
      <c r="L184" s="17"/>
      <c r="M184" s="17"/>
      <c r="N184" s="17" t="s">
        <v>322</v>
      </c>
      <c r="O184" s="36"/>
      <c r="P184" s="17"/>
      <c r="Q184" s="17"/>
      <c r="U184" t="s">
        <v>323</v>
      </c>
      <c r="V184" t="s">
        <v>323</v>
      </c>
      <c r="X184" s="31">
        <v>43964</v>
      </c>
      <c r="Y184" s="31">
        <v>43964</v>
      </c>
      <c r="AA184" s="31"/>
      <c r="AB184" t="s">
        <v>9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1</v>
      </c>
      <c r="AI184">
        <v>50036</v>
      </c>
      <c r="AJ184">
        <v>2183</v>
      </c>
      <c r="AK184">
        <v>100</v>
      </c>
      <c r="AL184">
        <v>19</v>
      </c>
      <c r="AO184" s="41"/>
      <c r="AP184" s="41"/>
      <c r="AQ184" t="str">
        <f t="shared" si="4"/>
        <v/>
      </c>
      <c r="AS184" t="str">
        <f t="shared" si="5"/>
        <v>wci_corp</v>
      </c>
    </row>
    <row r="185" spans="2:45">
      <c r="B185" t="s">
        <v>171</v>
      </c>
      <c r="C185" s="31">
        <v>43982</v>
      </c>
      <c r="D185" s="15">
        <v>328.74</v>
      </c>
      <c r="E185" s="15">
        <v>0</v>
      </c>
      <c r="F185" s="53" t="s">
        <v>133</v>
      </c>
      <c r="G185" t="s">
        <v>320</v>
      </c>
      <c r="H185" s="41" t="s">
        <v>135</v>
      </c>
      <c r="I185" t="s">
        <v>321</v>
      </c>
      <c r="J185" t="s">
        <v>137</v>
      </c>
      <c r="K185" t="s">
        <v>138</v>
      </c>
      <c r="L185" s="17"/>
      <c r="M185" s="17"/>
      <c r="N185" s="17" t="s">
        <v>322</v>
      </c>
      <c r="O185" s="36"/>
      <c r="P185" s="17"/>
      <c r="Q185" s="17"/>
      <c r="U185" t="s">
        <v>323</v>
      </c>
      <c r="V185" t="s">
        <v>323</v>
      </c>
      <c r="X185" s="31">
        <v>43964</v>
      </c>
      <c r="Y185" s="31">
        <v>43964</v>
      </c>
      <c r="AA185" s="31"/>
      <c r="AB185" t="s">
        <v>9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1</v>
      </c>
      <c r="AI185">
        <v>50036</v>
      </c>
      <c r="AJ185">
        <v>2183</v>
      </c>
      <c r="AK185">
        <v>101</v>
      </c>
      <c r="AL185">
        <v>19</v>
      </c>
      <c r="AO185" s="41"/>
      <c r="AP185" s="41"/>
      <c r="AQ185" t="str">
        <f t="shared" si="4"/>
        <v/>
      </c>
      <c r="AS185" t="str">
        <f t="shared" si="5"/>
        <v>wci_corp</v>
      </c>
    </row>
    <row r="186" spans="2:45">
      <c r="B186" t="s">
        <v>172</v>
      </c>
      <c r="C186" s="31">
        <v>43982</v>
      </c>
      <c r="D186" s="15">
        <v>3980.36</v>
      </c>
      <c r="E186" s="15">
        <v>0</v>
      </c>
      <c r="F186" s="53" t="s">
        <v>133</v>
      </c>
      <c r="G186" t="s">
        <v>320</v>
      </c>
      <c r="H186" s="41" t="s">
        <v>135</v>
      </c>
      <c r="I186" t="s">
        <v>321</v>
      </c>
      <c r="J186" t="s">
        <v>137</v>
      </c>
      <c r="K186" t="s">
        <v>138</v>
      </c>
      <c r="L186" s="17"/>
      <c r="M186" s="17"/>
      <c r="N186" s="17" t="s">
        <v>322</v>
      </c>
      <c r="O186" s="36"/>
      <c r="P186" s="17"/>
      <c r="Q186" s="17"/>
      <c r="U186" t="s">
        <v>323</v>
      </c>
      <c r="V186" t="s">
        <v>323</v>
      </c>
      <c r="X186" s="31">
        <v>43964</v>
      </c>
      <c r="Y186" s="31">
        <v>43964</v>
      </c>
      <c r="AA186" s="31"/>
      <c r="AB186" t="s">
        <v>9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1</v>
      </c>
      <c r="AI186">
        <v>50036</v>
      </c>
      <c r="AJ186">
        <v>2183</v>
      </c>
      <c r="AK186">
        <v>200</v>
      </c>
      <c r="AL186">
        <v>19</v>
      </c>
      <c r="AO186" s="41"/>
      <c r="AP186" s="41"/>
      <c r="AQ186" t="str">
        <f t="shared" si="4"/>
        <v/>
      </c>
      <c r="AS186" t="str">
        <f t="shared" si="5"/>
        <v>wci_corp</v>
      </c>
    </row>
    <row r="187" spans="2:45">
      <c r="B187" t="s">
        <v>173</v>
      </c>
      <c r="C187" s="31">
        <v>43982</v>
      </c>
      <c r="D187" s="15">
        <v>1598.54</v>
      </c>
      <c r="E187" s="15">
        <v>0</v>
      </c>
      <c r="F187" s="53" t="s">
        <v>133</v>
      </c>
      <c r="G187" t="s">
        <v>320</v>
      </c>
      <c r="H187" s="41" t="s">
        <v>135</v>
      </c>
      <c r="I187" t="s">
        <v>321</v>
      </c>
      <c r="J187" t="s">
        <v>137</v>
      </c>
      <c r="K187" t="s">
        <v>138</v>
      </c>
      <c r="L187" s="17"/>
      <c r="M187" s="17"/>
      <c r="N187" s="17" t="s">
        <v>322</v>
      </c>
      <c r="O187" s="36"/>
      <c r="P187" s="17"/>
      <c r="Q187" s="17"/>
      <c r="U187" t="s">
        <v>323</v>
      </c>
      <c r="V187" t="s">
        <v>323</v>
      </c>
      <c r="X187" s="31">
        <v>43964</v>
      </c>
      <c r="Y187" s="31">
        <v>43964</v>
      </c>
      <c r="AA187" s="31"/>
      <c r="AB187" t="s">
        <v>9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1</v>
      </c>
      <c r="AI187">
        <v>50036</v>
      </c>
      <c r="AJ187">
        <v>2183</v>
      </c>
      <c r="AK187">
        <v>202</v>
      </c>
      <c r="AL187">
        <v>19</v>
      </c>
      <c r="AO187" s="41"/>
      <c r="AP187" s="41"/>
      <c r="AQ187" t="str">
        <f t="shared" si="4"/>
        <v/>
      </c>
      <c r="AS187" t="str">
        <f t="shared" si="5"/>
        <v>wci_corp</v>
      </c>
    </row>
    <row r="188" spans="2:45">
      <c r="B188" t="s">
        <v>174</v>
      </c>
      <c r="C188" s="31">
        <v>43982</v>
      </c>
      <c r="D188" s="15">
        <v>192.04</v>
      </c>
      <c r="E188" s="15">
        <v>0</v>
      </c>
      <c r="F188" s="53" t="s">
        <v>133</v>
      </c>
      <c r="G188" t="s">
        <v>320</v>
      </c>
      <c r="H188" s="41" t="s">
        <v>135</v>
      </c>
      <c r="I188" t="s">
        <v>321</v>
      </c>
      <c r="J188" t="s">
        <v>137</v>
      </c>
      <c r="K188" t="s">
        <v>138</v>
      </c>
      <c r="L188" s="17"/>
      <c r="M188" s="17"/>
      <c r="N188" s="17" t="s">
        <v>322</v>
      </c>
      <c r="O188" s="36"/>
      <c r="P188" s="17"/>
      <c r="Q188" s="17"/>
      <c r="U188" t="s">
        <v>323</v>
      </c>
      <c r="V188" t="s">
        <v>323</v>
      </c>
      <c r="X188" s="31">
        <v>43964</v>
      </c>
      <c r="Y188" s="31">
        <v>43964</v>
      </c>
      <c r="AA188" s="31"/>
      <c r="AB188" t="s">
        <v>9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1</v>
      </c>
      <c r="AI188">
        <v>50036</v>
      </c>
      <c r="AJ188">
        <v>2183</v>
      </c>
      <c r="AK188">
        <v>206</v>
      </c>
      <c r="AL188">
        <v>19</v>
      </c>
      <c r="AO188" s="41"/>
      <c r="AP188" s="41"/>
      <c r="AQ188" t="str">
        <f t="shared" si="4"/>
        <v/>
      </c>
      <c r="AS188" t="str">
        <f t="shared" si="5"/>
        <v>wci_corp</v>
      </c>
    </row>
    <row r="189" spans="2:45">
      <c r="B189" t="s">
        <v>175</v>
      </c>
      <c r="C189" s="31">
        <v>43982</v>
      </c>
      <c r="D189" s="15">
        <v>2857.58</v>
      </c>
      <c r="E189" s="15">
        <v>0</v>
      </c>
      <c r="F189" s="53" t="s">
        <v>133</v>
      </c>
      <c r="G189" t="s">
        <v>320</v>
      </c>
      <c r="H189" s="41" t="s">
        <v>135</v>
      </c>
      <c r="I189" t="s">
        <v>321</v>
      </c>
      <c r="J189" t="s">
        <v>137</v>
      </c>
      <c r="K189" t="s">
        <v>138</v>
      </c>
      <c r="L189" s="17"/>
      <c r="M189" s="17"/>
      <c r="N189" s="17" t="s">
        <v>322</v>
      </c>
      <c r="O189" s="36"/>
      <c r="P189" s="17"/>
      <c r="Q189" s="17"/>
      <c r="U189" t="s">
        <v>323</v>
      </c>
      <c r="V189" t="s">
        <v>323</v>
      </c>
      <c r="X189" s="31">
        <v>43964</v>
      </c>
      <c r="Y189" s="31">
        <v>43964</v>
      </c>
      <c r="AA189" s="31"/>
      <c r="AB189" t="s">
        <v>9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1</v>
      </c>
      <c r="AI189">
        <v>50036</v>
      </c>
      <c r="AJ189">
        <v>2183</v>
      </c>
      <c r="AK189">
        <v>210</v>
      </c>
      <c r="AL189">
        <v>19</v>
      </c>
      <c r="AO189" s="41"/>
      <c r="AP189" s="41"/>
      <c r="AQ189" t="str">
        <f t="shared" si="4"/>
        <v/>
      </c>
      <c r="AS189" t="str">
        <f t="shared" si="5"/>
        <v>wci_corp</v>
      </c>
    </row>
    <row r="190" spans="2:45">
      <c r="B190" t="s">
        <v>176</v>
      </c>
      <c r="C190" s="31">
        <v>43982</v>
      </c>
      <c r="D190" s="15">
        <v>552.22</v>
      </c>
      <c r="E190" s="15">
        <v>0</v>
      </c>
      <c r="F190" s="53" t="s">
        <v>133</v>
      </c>
      <c r="G190" t="s">
        <v>320</v>
      </c>
      <c r="H190" s="41" t="s">
        <v>135</v>
      </c>
      <c r="I190" t="s">
        <v>321</v>
      </c>
      <c r="J190" t="s">
        <v>137</v>
      </c>
      <c r="K190" t="s">
        <v>138</v>
      </c>
      <c r="L190" s="17"/>
      <c r="M190" s="17"/>
      <c r="N190" s="17" t="s">
        <v>322</v>
      </c>
      <c r="O190" s="36"/>
      <c r="P190" s="17"/>
      <c r="Q190" s="17"/>
      <c r="U190" t="s">
        <v>323</v>
      </c>
      <c r="V190" t="s">
        <v>323</v>
      </c>
      <c r="X190" s="31">
        <v>43964</v>
      </c>
      <c r="Y190" s="31">
        <v>43964</v>
      </c>
      <c r="AA190" s="31"/>
      <c r="AB190" t="s">
        <v>9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1</v>
      </c>
      <c r="AI190">
        <v>50036</v>
      </c>
      <c r="AJ190">
        <v>2183</v>
      </c>
      <c r="AK190">
        <v>300</v>
      </c>
      <c r="AL190">
        <v>19</v>
      </c>
      <c r="AO190" s="41"/>
      <c r="AP190" s="41"/>
      <c r="AQ190" t="str">
        <f t="shared" si="4"/>
        <v/>
      </c>
      <c r="AS190" t="str">
        <f t="shared" si="5"/>
        <v>wci_corp</v>
      </c>
    </row>
    <row r="191" spans="2:45">
      <c r="B191" t="s">
        <v>177</v>
      </c>
      <c r="C191" s="31">
        <v>43982</v>
      </c>
      <c r="D191" s="15">
        <v>309.94</v>
      </c>
      <c r="E191" s="15">
        <v>0</v>
      </c>
      <c r="F191" s="53" t="s">
        <v>133</v>
      </c>
      <c r="G191" t="s">
        <v>320</v>
      </c>
      <c r="H191" s="41" t="s">
        <v>135</v>
      </c>
      <c r="I191" t="s">
        <v>321</v>
      </c>
      <c r="J191" t="s">
        <v>137</v>
      </c>
      <c r="K191" t="s">
        <v>138</v>
      </c>
      <c r="L191" s="17"/>
      <c r="M191" s="17"/>
      <c r="N191" s="17" t="s">
        <v>322</v>
      </c>
      <c r="O191" s="36"/>
      <c r="P191" s="17"/>
      <c r="Q191" s="17"/>
      <c r="U191" t="s">
        <v>323</v>
      </c>
      <c r="V191" t="s">
        <v>323</v>
      </c>
      <c r="X191" s="31">
        <v>43964</v>
      </c>
      <c r="Y191" s="31">
        <v>43964</v>
      </c>
      <c r="AA191" s="31"/>
      <c r="AB191" t="s">
        <v>9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1</v>
      </c>
      <c r="AI191">
        <v>50036</v>
      </c>
      <c r="AJ191">
        <v>2183</v>
      </c>
      <c r="AK191">
        <v>320</v>
      </c>
      <c r="AL191">
        <v>19</v>
      </c>
      <c r="AO191" s="41"/>
      <c r="AP191" s="41"/>
      <c r="AQ191" t="str">
        <f t="shared" si="4"/>
        <v/>
      </c>
      <c r="AS191" t="str">
        <f t="shared" si="5"/>
        <v>wci_corp</v>
      </c>
    </row>
    <row r="192" spans="2:45">
      <c r="B192" t="s">
        <v>178</v>
      </c>
      <c r="C192" s="31">
        <v>43982</v>
      </c>
      <c r="D192" s="15">
        <v>2298.56</v>
      </c>
      <c r="E192" s="15">
        <v>0</v>
      </c>
      <c r="F192" s="53" t="s">
        <v>133</v>
      </c>
      <c r="G192" t="s">
        <v>320</v>
      </c>
      <c r="H192" s="41" t="s">
        <v>135</v>
      </c>
      <c r="I192" t="s">
        <v>321</v>
      </c>
      <c r="J192" t="s">
        <v>137</v>
      </c>
      <c r="K192" t="s">
        <v>138</v>
      </c>
      <c r="L192" s="17"/>
      <c r="M192" s="17"/>
      <c r="N192" s="17" t="s">
        <v>322</v>
      </c>
      <c r="O192" s="36"/>
      <c r="P192" s="17"/>
      <c r="Q192" s="17"/>
      <c r="U192" t="s">
        <v>323</v>
      </c>
      <c r="V192" t="s">
        <v>323</v>
      </c>
      <c r="X192" s="31">
        <v>43964</v>
      </c>
      <c r="Y192" s="31">
        <v>43964</v>
      </c>
      <c r="AA192" s="31"/>
      <c r="AB192" t="s">
        <v>9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1</v>
      </c>
      <c r="AI192">
        <v>52036</v>
      </c>
      <c r="AJ192">
        <v>2183</v>
      </c>
      <c r="AK192">
        <v>0</v>
      </c>
      <c r="AL192">
        <v>19</v>
      </c>
      <c r="AO192" s="41"/>
      <c r="AP192" s="41"/>
      <c r="AQ192" t="str">
        <f t="shared" si="4"/>
        <v/>
      </c>
      <c r="AS192" t="str">
        <f t="shared" si="5"/>
        <v>wci_corp</v>
      </c>
    </row>
    <row r="193" spans="2:45">
      <c r="B193" t="s">
        <v>179</v>
      </c>
      <c r="C193" s="31">
        <v>43982</v>
      </c>
      <c r="D193" s="15">
        <v>1250</v>
      </c>
      <c r="E193" s="15">
        <v>0</v>
      </c>
      <c r="F193" s="53" t="s">
        <v>133</v>
      </c>
      <c r="G193" t="s">
        <v>320</v>
      </c>
      <c r="H193" s="41" t="s">
        <v>135</v>
      </c>
      <c r="I193" t="s">
        <v>321</v>
      </c>
      <c r="J193" t="s">
        <v>137</v>
      </c>
      <c r="K193" t="s">
        <v>138</v>
      </c>
      <c r="L193" s="17"/>
      <c r="M193" s="17"/>
      <c r="N193" s="17" t="s">
        <v>322</v>
      </c>
      <c r="O193" s="36"/>
      <c r="P193" s="17"/>
      <c r="Q193" s="17"/>
      <c r="U193" t="s">
        <v>323</v>
      </c>
      <c r="V193" t="s">
        <v>323</v>
      </c>
      <c r="X193" s="31">
        <v>43964</v>
      </c>
      <c r="Y193" s="31">
        <v>43964</v>
      </c>
      <c r="AA193" s="31"/>
      <c r="AB193" t="s">
        <v>9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1</v>
      </c>
      <c r="AI193">
        <v>56036</v>
      </c>
      <c r="AJ193">
        <v>2183</v>
      </c>
      <c r="AK193">
        <v>0</v>
      </c>
      <c r="AL193">
        <v>19</v>
      </c>
      <c r="AO193" s="41"/>
      <c r="AP193" s="41"/>
      <c r="AQ193" t="str">
        <f t="shared" si="4"/>
        <v/>
      </c>
      <c r="AS193" t="str">
        <f t="shared" si="5"/>
        <v>wci_corp</v>
      </c>
    </row>
    <row r="194" spans="2:45">
      <c r="B194" t="s">
        <v>180</v>
      </c>
      <c r="C194" s="31">
        <v>43982</v>
      </c>
      <c r="D194" s="15">
        <v>2782.74</v>
      </c>
      <c r="E194" s="15">
        <v>0</v>
      </c>
      <c r="F194" s="53" t="s">
        <v>133</v>
      </c>
      <c r="G194" t="s">
        <v>320</v>
      </c>
      <c r="H194" s="41" t="s">
        <v>135</v>
      </c>
      <c r="I194" t="s">
        <v>321</v>
      </c>
      <c r="J194" t="s">
        <v>137</v>
      </c>
      <c r="K194" t="s">
        <v>138</v>
      </c>
      <c r="L194" s="17"/>
      <c r="M194" s="17"/>
      <c r="N194" s="17" t="s">
        <v>322</v>
      </c>
      <c r="O194" s="36"/>
      <c r="P194" s="17"/>
      <c r="Q194" s="17"/>
      <c r="U194" t="s">
        <v>323</v>
      </c>
      <c r="V194" t="s">
        <v>323</v>
      </c>
      <c r="X194" s="31">
        <v>43964</v>
      </c>
      <c r="Y194" s="31">
        <v>43964</v>
      </c>
      <c r="AA194" s="31"/>
      <c r="AB194" t="s">
        <v>9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1</v>
      </c>
      <c r="AI194">
        <v>70036</v>
      </c>
      <c r="AJ194">
        <v>2183</v>
      </c>
      <c r="AK194">
        <v>0</v>
      </c>
      <c r="AL194">
        <v>19</v>
      </c>
      <c r="AO194" s="41"/>
      <c r="AP194" s="41"/>
      <c r="AQ194" t="str">
        <f t="shared" si="4"/>
        <v/>
      </c>
      <c r="AS194" t="str">
        <f t="shared" si="5"/>
        <v>wci_corp</v>
      </c>
    </row>
    <row r="195" spans="2:45">
      <c r="B195" t="s">
        <v>257</v>
      </c>
      <c r="C195" s="31">
        <v>43982</v>
      </c>
      <c r="D195" s="15">
        <v>140</v>
      </c>
      <c r="E195" s="15">
        <v>0</v>
      </c>
      <c r="F195" s="53" t="s">
        <v>133</v>
      </c>
      <c r="G195" t="s">
        <v>320</v>
      </c>
      <c r="H195" s="41" t="s">
        <v>135</v>
      </c>
      <c r="I195" t="s">
        <v>321</v>
      </c>
      <c r="J195" t="s">
        <v>137</v>
      </c>
      <c r="K195" t="s">
        <v>138</v>
      </c>
      <c r="L195" s="17"/>
      <c r="M195" s="17"/>
      <c r="N195" s="17" t="s">
        <v>322</v>
      </c>
      <c r="O195" s="36"/>
      <c r="P195" s="17"/>
      <c r="Q195" s="17"/>
      <c r="U195" t="s">
        <v>323</v>
      </c>
      <c r="V195" t="s">
        <v>323</v>
      </c>
      <c r="X195" s="31">
        <v>43964</v>
      </c>
      <c r="Y195" s="31">
        <v>43964</v>
      </c>
      <c r="AA195" s="31"/>
      <c r="AB195" t="s">
        <v>9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1</v>
      </c>
      <c r="AI195">
        <v>70036</v>
      </c>
      <c r="AJ195">
        <v>2183</v>
      </c>
      <c r="AK195">
        <v>700</v>
      </c>
      <c r="AL195">
        <v>19</v>
      </c>
      <c r="AO195" s="41"/>
      <c r="AP195" s="41"/>
      <c r="AQ195" t="str">
        <f t="shared" si="4"/>
        <v/>
      </c>
      <c r="AS195" t="str">
        <f t="shared" si="5"/>
        <v>wci_corp</v>
      </c>
    </row>
    <row r="196" spans="2:45">
      <c r="B196" t="s">
        <v>143</v>
      </c>
      <c r="C196" s="31">
        <v>43982</v>
      </c>
      <c r="D196" s="15">
        <v>132.91999999999999</v>
      </c>
      <c r="E196" s="15">
        <v>0</v>
      </c>
      <c r="F196" s="53" t="s">
        <v>133</v>
      </c>
      <c r="G196" t="s">
        <v>324</v>
      </c>
      <c r="H196" s="41" t="s">
        <v>135</v>
      </c>
      <c r="I196" t="s">
        <v>325</v>
      </c>
      <c r="J196" t="s">
        <v>146</v>
      </c>
      <c r="K196" t="s">
        <v>138</v>
      </c>
      <c r="L196" s="17"/>
      <c r="M196" s="17"/>
      <c r="N196" s="17" t="s">
        <v>147</v>
      </c>
      <c r="O196" s="36"/>
      <c r="P196" s="17"/>
      <c r="Q196" s="17"/>
      <c r="U196" t="s">
        <v>326</v>
      </c>
      <c r="V196" t="s">
        <v>326</v>
      </c>
      <c r="X196" s="31">
        <v>43984</v>
      </c>
      <c r="Y196" s="31">
        <v>43984</v>
      </c>
      <c r="AA196" s="31"/>
      <c r="AB196" t="s">
        <v>9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1</v>
      </c>
      <c r="AI196">
        <v>50086</v>
      </c>
      <c r="AJ196">
        <v>2183</v>
      </c>
      <c r="AK196">
        <v>0</v>
      </c>
      <c r="AL196">
        <v>19</v>
      </c>
      <c r="AO196" s="41"/>
      <c r="AP196" s="41"/>
      <c r="AQ196" t="str">
        <f t="shared" si="4"/>
        <v/>
      </c>
      <c r="AS196" t="str">
        <f t="shared" si="5"/>
        <v>wci_corp</v>
      </c>
    </row>
    <row r="197" spans="2:45">
      <c r="B197" t="s">
        <v>143</v>
      </c>
      <c r="C197" s="31">
        <v>43982</v>
      </c>
      <c r="D197" s="15">
        <v>150.43</v>
      </c>
      <c r="E197" s="15">
        <v>0</v>
      </c>
      <c r="F197" s="53" t="s">
        <v>133</v>
      </c>
      <c r="G197" t="s">
        <v>324</v>
      </c>
      <c r="H197" s="41" t="s">
        <v>135</v>
      </c>
      <c r="I197" t="s">
        <v>325</v>
      </c>
      <c r="J197" t="s">
        <v>146</v>
      </c>
      <c r="K197" t="s">
        <v>138</v>
      </c>
      <c r="L197" s="17"/>
      <c r="M197" s="17"/>
      <c r="N197" s="17" t="s">
        <v>147</v>
      </c>
      <c r="O197" s="36"/>
      <c r="P197" s="17"/>
      <c r="Q197" s="17"/>
      <c r="U197" t="s">
        <v>326</v>
      </c>
      <c r="V197" t="s">
        <v>326</v>
      </c>
      <c r="X197" s="31">
        <v>43984</v>
      </c>
      <c r="Y197" s="31">
        <v>43984</v>
      </c>
      <c r="AA197" s="31"/>
      <c r="AB197" t="s">
        <v>9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1</v>
      </c>
      <c r="AI197">
        <v>50086</v>
      </c>
      <c r="AJ197">
        <v>2183</v>
      </c>
      <c r="AK197">
        <v>0</v>
      </c>
      <c r="AL197">
        <v>19</v>
      </c>
      <c r="AO197" s="41"/>
      <c r="AP197" s="41"/>
      <c r="AQ197" t="str">
        <f t="shared" si="4"/>
        <v/>
      </c>
      <c r="AS197" t="str">
        <f t="shared" si="5"/>
        <v>wci_corp</v>
      </c>
    </row>
    <row r="198" spans="2:45">
      <c r="B198" t="s">
        <v>143</v>
      </c>
      <c r="C198" s="31">
        <v>43982</v>
      </c>
      <c r="D198" s="15">
        <v>170.65</v>
      </c>
      <c r="E198" s="15">
        <v>0</v>
      </c>
      <c r="F198" s="53" t="s">
        <v>133</v>
      </c>
      <c r="G198" t="s">
        <v>324</v>
      </c>
      <c r="H198" s="41" t="s">
        <v>135</v>
      </c>
      <c r="I198" t="s">
        <v>325</v>
      </c>
      <c r="J198" t="s">
        <v>146</v>
      </c>
      <c r="K198" t="s">
        <v>138</v>
      </c>
      <c r="L198" s="17"/>
      <c r="M198" s="17"/>
      <c r="N198" s="17" t="s">
        <v>327</v>
      </c>
      <c r="O198" s="36"/>
      <c r="P198" s="17"/>
      <c r="Q198" s="17"/>
      <c r="U198" t="s">
        <v>326</v>
      </c>
      <c r="V198" t="s">
        <v>326</v>
      </c>
      <c r="X198" s="31">
        <v>43984</v>
      </c>
      <c r="Y198" s="31">
        <v>43984</v>
      </c>
      <c r="AA198" s="31"/>
      <c r="AB198" t="s">
        <v>9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1</v>
      </c>
      <c r="AI198">
        <v>50086</v>
      </c>
      <c r="AJ198">
        <v>2183</v>
      </c>
      <c r="AK198">
        <v>0</v>
      </c>
      <c r="AL198">
        <v>19</v>
      </c>
      <c r="AO198" s="41"/>
      <c r="AP198" s="41"/>
      <c r="AQ198" t="str">
        <f t="shared" si="4"/>
        <v/>
      </c>
      <c r="AS198" t="str">
        <f t="shared" si="5"/>
        <v>wci_corp</v>
      </c>
    </row>
    <row r="199" spans="2:45">
      <c r="B199" t="s">
        <v>161</v>
      </c>
      <c r="C199" s="31">
        <v>43982</v>
      </c>
      <c r="D199" s="15">
        <v>538.17999999999995</v>
      </c>
      <c r="E199" s="15">
        <v>0</v>
      </c>
      <c r="F199" s="53" t="s">
        <v>133</v>
      </c>
      <c r="G199" t="s">
        <v>324</v>
      </c>
      <c r="H199" s="41" t="s">
        <v>135</v>
      </c>
      <c r="I199" t="s">
        <v>325</v>
      </c>
      <c r="J199" t="s">
        <v>146</v>
      </c>
      <c r="K199" t="s">
        <v>138</v>
      </c>
      <c r="L199" s="17"/>
      <c r="M199" s="17"/>
      <c r="N199" s="17" t="s">
        <v>147</v>
      </c>
      <c r="O199" s="36"/>
      <c r="P199" s="17"/>
      <c r="Q199" s="17"/>
      <c r="U199" t="s">
        <v>326</v>
      </c>
      <c r="V199" t="s">
        <v>326</v>
      </c>
      <c r="X199" s="31">
        <v>43984</v>
      </c>
      <c r="Y199" s="31">
        <v>43984</v>
      </c>
      <c r="AA199" s="31"/>
      <c r="AB199" t="s">
        <v>9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1</v>
      </c>
      <c r="AI199">
        <v>70210</v>
      </c>
      <c r="AJ199">
        <v>2183</v>
      </c>
      <c r="AK199">
        <v>0</v>
      </c>
      <c r="AL199">
        <v>19</v>
      </c>
      <c r="AO199" s="41"/>
      <c r="AP199" s="41"/>
      <c r="AQ199" t="str">
        <f t="shared" si="4"/>
        <v/>
      </c>
      <c r="AS199" t="str">
        <f t="shared" si="5"/>
        <v>wci_corp</v>
      </c>
    </row>
    <row r="200" spans="2:45">
      <c r="B200" t="s">
        <v>165</v>
      </c>
      <c r="C200" s="31">
        <v>43982</v>
      </c>
      <c r="D200" s="15">
        <v>945.8</v>
      </c>
      <c r="E200" s="15">
        <v>0</v>
      </c>
      <c r="F200" s="53" t="s">
        <v>133</v>
      </c>
      <c r="G200" t="s">
        <v>328</v>
      </c>
      <c r="H200" s="41" t="s">
        <v>135</v>
      </c>
      <c r="I200" t="s">
        <v>329</v>
      </c>
      <c r="J200" t="s">
        <v>146</v>
      </c>
      <c r="K200" t="s">
        <v>138</v>
      </c>
      <c r="L200" s="17"/>
      <c r="M200" s="17"/>
      <c r="N200" s="17" t="s">
        <v>330</v>
      </c>
      <c r="O200" s="36"/>
      <c r="P200" s="17"/>
      <c r="Q200" s="17"/>
      <c r="U200" t="s">
        <v>331</v>
      </c>
      <c r="V200" t="s">
        <v>331</v>
      </c>
      <c r="X200" s="31">
        <v>43985</v>
      </c>
      <c r="Y200" s="31">
        <v>43985</v>
      </c>
      <c r="AA200" s="31"/>
      <c r="AB200" t="s">
        <v>9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1</v>
      </c>
      <c r="AI200">
        <v>50036</v>
      </c>
      <c r="AJ200">
        <v>2183</v>
      </c>
      <c r="AK200">
        <v>0</v>
      </c>
      <c r="AL200">
        <v>19</v>
      </c>
      <c r="AO200" s="41"/>
      <c r="AP200" s="41"/>
      <c r="AQ200" t="str">
        <f t="shared" si="4"/>
        <v/>
      </c>
      <c r="AS200" t="str">
        <f t="shared" si="5"/>
        <v>wci_corp</v>
      </c>
    </row>
    <row r="201" spans="2:45">
      <c r="B201" t="s">
        <v>170</v>
      </c>
      <c r="C201" s="31">
        <v>43982</v>
      </c>
      <c r="D201" s="15">
        <v>360.76</v>
      </c>
      <c r="E201" s="15">
        <v>0</v>
      </c>
      <c r="F201" s="53" t="s">
        <v>133</v>
      </c>
      <c r="G201" t="s">
        <v>328</v>
      </c>
      <c r="H201" s="41" t="s">
        <v>135</v>
      </c>
      <c r="I201" t="s">
        <v>329</v>
      </c>
      <c r="J201" t="s">
        <v>146</v>
      </c>
      <c r="K201" t="s">
        <v>138</v>
      </c>
      <c r="L201" s="17"/>
      <c r="M201" s="17"/>
      <c r="N201" s="17" t="s">
        <v>330</v>
      </c>
      <c r="O201" s="36"/>
      <c r="P201" s="17"/>
      <c r="Q201" s="17"/>
      <c r="U201" t="s">
        <v>331</v>
      </c>
      <c r="V201" t="s">
        <v>331</v>
      </c>
      <c r="X201" s="31">
        <v>43985</v>
      </c>
      <c r="Y201" s="31">
        <v>43985</v>
      </c>
      <c r="AA201" s="31"/>
      <c r="AB201" t="s">
        <v>9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1</v>
      </c>
      <c r="AI201">
        <v>50036</v>
      </c>
      <c r="AJ201">
        <v>2183</v>
      </c>
      <c r="AK201">
        <v>100</v>
      </c>
      <c r="AL201">
        <v>19</v>
      </c>
      <c r="AO201" s="41"/>
      <c r="AP201" s="41"/>
      <c r="AQ201" t="str">
        <f t="shared" si="4"/>
        <v/>
      </c>
      <c r="AS201" t="str">
        <f t="shared" si="5"/>
        <v>wci_corp</v>
      </c>
    </row>
    <row r="202" spans="2:45">
      <c r="B202" t="s">
        <v>171</v>
      </c>
      <c r="C202" s="31">
        <v>43982</v>
      </c>
      <c r="D202" s="15">
        <v>345.86</v>
      </c>
      <c r="E202" s="15">
        <v>0</v>
      </c>
      <c r="F202" s="53" t="s">
        <v>133</v>
      </c>
      <c r="G202" t="s">
        <v>328</v>
      </c>
      <c r="H202" s="41" t="s">
        <v>135</v>
      </c>
      <c r="I202" t="s">
        <v>329</v>
      </c>
      <c r="J202" t="s">
        <v>146</v>
      </c>
      <c r="K202" t="s">
        <v>138</v>
      </c>
      <c r="L202" s="17"/>
      <c r="M202" s="17"/>
      <c r="N202" s="17" t="s">
        <v>330</v>
      </c>
      <c r="O202" s="36"/>
      <c r="P202" s="17"/>
      <c r="Q202" s="17"/>
      <c r="U202" t="s">
        <v>331</v>
      </c>
      <c r="V202" t="s">
        <v>331</v>
      </c>
      <c r="X202" s="31">
        <v>43985</v>
      </c>
      <c r="Y202" s="31">
        <v>43985</v>
      </c>
      <c r="AA202" s="31"/>
      <c r="AB202" t="s">
        <v>9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1</v>
      </c>
      <c r="AI202">
        <v>50036</v>
      </c>
      <c r="AJ202">
        <v>2183</v>
      </c>
      <c r="AK202">
        <v>101</v>
      </c>
      <c r="AL202">
        <v>19</v>
      </c>
      <c r="AO202" s="41"/>
      <c r="AP202" s="41"/>
      <c r="AQ202" t="str">
        <f t="shared" si="4"/>
        <v/>
      </c>
      <c r="AS202" t="str">
        <f t="shared" si="5"/>
        <v>wci_corp</v>
      </c>
    </row>
    <row r="203" spans="2:45">
      <c r="B203" t="s">
        <v>172</v>
      </c>
      <c r="C203" s="31">
        <v>43982</v>
      </c>
      <c r="D203" s="15">
        <v>4438.5600000000004</v>
      </c>
      <c r="E203" s="15">
        <v>0</v>
      </c>
      <c r="F203" s="53" t="s">
        <v>133</v>
      </c>
      <c r="G203" t="s">
        <v>328</v>
      </c>
      <c r="H203" s="41" t="s">
        <v>135</v>
      </c>
      <c r="I203" t="s">
        <v>329</v>
      </c>
      <c r="J203" t="s">
        <v>146</v>
      </c>
      <c r="K203" t="s">
        <v>138</v>
      </c>
      <c r="L203" s="17"/>
      <c r="M203" s="17"/>
      <c r="N203" s="17" t="s">
        <v>330</v>
      </c>
      <c r="O203" s="36"/>
      <c r="P203" s="17"/>
      <c r="Q203" s="17"/>
      <c r="U203" t="s">
        <v>331</v>
      </c>
      <c r="V203" t="s">
        <v>331</v>
      </c>
      <c r="X203" s="31">
        <v>43985</v>
      </c>
      <c r="Y203" s="31">
        <v>43985</v>
      </c>
      <c r="AA203" s="31"/>
      <c r="AB203" t="s">
        <v>9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1</v>
      </c>
      <c r="AI203">
        <v>50036</v>
      </c>
      <c r="AJ203">
        <v>2183</v>
      </c>
      <c r="AK203">
        <v>200</v>
      </c>
      <c r="AL203">
        <v>19</v>
      </c>
      <c r="AO203" s="41"/>
      <c r="AP203" s="41"/>
      <c r="AQ203" t="str">
        <f t="shared" si="4"/>
        <v/>
      </c>
      <c r="AS203" t="str">
        <f t="shared" si="5"/>
        <v>wci_corp</v>
      </c>
    </row>
    <row r="204" spans="2:45">
      <c r="B204" t="s">
        <v>173</v>
      </c>
      <c r="C204" s="31">
        <v>43982</v>
      </c>
      <c r="D204" s="15">
        <v>1450.24</v>
      </c>
      <c r="E204" s="15">
        <v>0</v>
      </c>
      <c r="F204" s="53" t="s">
        <v>133</v>
      </c>
      <c r="G204" t="s">
        <v>328</v>
      </c>
      <c r="H204" s="41" t="s">
        <v>135</v>
      </c>
      <c r="I204" t="s">
        <v>329</v>
      </c>
      <c r="J204" t="s">
        <v>146</v>
      </c>
      <c r="K204" t="s">
        <v>138</v>
      </c>
      <c r="L204" s="17"/>
      <c r="M204" s="17"/>
      <c r="N204" s="17" t="s">
        <v>330</v>
      </c>
      <c r="O204" s="36"/>
      <c r="P204" s="17"/>
      <c r="Q204" s="17"/>
      <c r="U204" t="s">
        <v>331</v>
      </c>
      <c r="V204" t="s">
        <v>331</v>
      </c>
      <c r="X204" s="31">
        <v>43985</v>
      </c>
      <c r="Y204" s="31">
        <v>43985</v>
      </c>
      <c r="AA204" s="31"/>
      <c r="AB204" t="s">
        <v>9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1</v>
      </c>
      <c r="AI204">
        <v>50036</v>
      </c>
      <c r="AJ204">
        <v>2183</v>
      </c>
      <c r="AK204">
        <v>202</v>
      </c>
      <c r="AL204">
        <v>19</v>
      </c>
      <c r="AO204" s="41"/>
      <c r="AP204" s="41"/>
      <c r="AQ204" t="str">
        <f t="shared" si="4"/>
        <v/>
      </c>
      <c r="AS204" t="str">
        <f t="shared" si="5"/>
        <v>wci_corp</v>
      </c>
    </row>
    <row r="205" spans="2:45">
      <c r="B205" t="s">
        <v>174</v>
      </c>
      <c r="C205" s="31">
        <v>43982</v>
      </c>
      <c r="D205" s="15">
        <v>193.76</v>
      </c>
      <c r="E205" s="15">
        <v>0</v>
      </c>
      <c r="F205" s="53" t="s">
        <v>133</v>
      </c>
      <c r="G205" t="s">
        <v>328</v>
      </c>
      <c r="H205" s="41" t="s">
        <v>135</v>
      </c>
      <c r="I205" t="s">
        <v>329</v>
      </c>
      <c r="J205" t="s">
        <v>146</v>
      </c>
      <c r="K205" t="s">
        <v>138</v>
      </c>
      <c r="L205" s="17"/>
      <c r="M205" s="17"/>
      <c r="N205" s="17" t="s">
        <v>330</v>
      </c>
      <c r="O205" s="36"/>
      <c r="P205" s="17"/>
      <c r="Q205" s="17"/>
      <c r="U205" t="s">
        <v>331</v>
      </c>
      <c r="V205" t="s">
        <v>331</v>
      </c>
      <c r="X205" s="31">
        <v>43985</v>
      </c>
      <c r="Y205" s="31">
        <v>43985</v>
      </c>
      <c r="AA205" s="31"/>
      <c r="AB205" t="s">
        <v>9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1</v>
      </c>
      <c r="AI205">
        <v>50036</v>
      </c>
      <c r="AJ205">
        <v>2183</v>
      </c>
      <c r="AK205">
        <v>206</v>
      </c>
      <c r="AL205">
        <v>19</v>
      </c>
      <c r="AO205" s="41"/>
      <c r="AP205" s="41"/>
      <c r="AQ205" t="str">
        <f t="shared" si="4"/>
        <v/>
      </c>
      <c r="AS205" t="str">
        <f t="shared" si="5"/>
        <v>wci_corp</v>
      </c>
    </row>
    <row r="206" spans="2:45">
      <c r="B206" t="s">
        <v>175</v>
      </c>
      <c r="C206" s="31">
        <v>43982</v>
      </c>
      <c r="D206" s="15">
        <v>2855.32</v>
      </c>
      <c r="E206" s="15">
        <v>0</v>
      </c>
      <c r="F206" s="53" t="s">
        <v>133</v>
      </c>
      <c r="G206" t="s">
        <v>328</v>
      </c>
      <c r="H206" s="41" t="s">
        <v>135</v>
      </c>
      <c r="I206" t="s">
        <v>329</v>
      </c>
      <c r="J206" t="s">
        <v>146</v>
      </c>
      <c r="K206" t="s">
        <v>138</v>
      </c>
      <c r="L206" s="17"/>
      <c r="M206" s="17"/>
      <c r="N206" s="17" t="s">
        <v>330</v>
      </c>
      <c r="O206" s="36"/>
      <c r="P206" s="17"/>
      <c r="Q206" s="17"/>
      <c r="U206" t="s">
        <v>331</v>
      </c>
      <c r="V206" t="s">
        <v>331</v>
      </c>
      <c r="X206" s="31">
        <v>43985</v>
      </c>
      <c r="Y206" s="31">
        <v>43985</v>
      </c>
      <c r="AA206" s="31"/>
      <c r="AB206" t="s">
        <v>9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1</v>
      </c>
      <c r="AI206">
        <v>50036</v>
      </c>
      <c r="AJ206">
        <v>2183</v>
      </c>
      <c r="AK206">
        <v>210</v>
      </c>
      <c r="AL206">
        <v>19</v>
      </c>
      <c r="AO206" s="41"/>
      <c r="AP206" s="41"/>
      <c r="AQ206" t="str">
        <f t="shared" si="4"/>
        <v/>
      </c>
      <c r="AS206" t="str">
        <f t="shared" si="5"/>
        <v>wci_corp</v>
      </c>
    </row>
    <row r="207" spans="2:45">
      <c r="B207" t="s">
        <v>176</v>
      </c>
      <c r="C207" s="31">
        <v>43982</v>
      </c>
      <c r="D207" s="15">
        <v>681.72</v>
      </c>
      <c r="E207" s="15">
        <v>0</v>
      </c>
      <c r="F207" s="53" t="s">
        <v>133</v>
      </c>
      <c r="G207" t="s">
        <v>328</v>
      </c>
      <c r="H207" s="41" t="s">
        <v>135</v>
      </c>
      <c r="I207" t="s">
        <v>329</v>
      </c>
      <c r="J207" t="s">
        <v>146</v>
      </c>
      <c r="K207" t="s">
        <v>138</v>
      </c>
      <c r="L207" s="17"/>
      <c r="M207" s="17"/>
      <c r="N207" s="17" t="s">
        <v>330</v>
      </c>
      <c r="O207" s="36"/>
      <c r="P207" s="17"/>
      <c r="Q207" s="17"/>
      <c r="U207" t="s">
        <v>331</v>
      </c>
      <c r="V207" t="s">
        <v>331</v>
      </c>
      <c r="X207" s="31">
        <v>43985</v>
      </c>
      <c r="Y207" s="31">
        <v>43985</v>
      </c>
      <c r="AA207" s="31"/>
      <c r="AB207" t="s">
        <v>9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1</v>
      </c>
      <c r="AI207">
        <v>50036</v>
      </c>
      <c r="AJ207">
        <v>2183</v>
      </c>
      <c r="AK207">
        <v>300</v>
      </c>
      <c r="AL207">
        <v>19</v>
      </c>
      <c r="AO207" s="41"/>
      <c r="AP207" s="41"/>
      <c r="AQ207" t="str">
        <f t="shared" si="4"/>
        <v/>
      </c>
      <c r="AS207" t="str">
        <f t="shared" si="5"/>
        <v>wci_corp</v>
      </c>
    </row>
    <row r="208" spans="2:45">
      <c r="B208" t="s">
        <v>177</v>
      </c>
      <c r="C208" s="31">
        <v>43982</v>
      </c>
      <c r="D208" s="15">
        <v>340.84</v>
      </c>
      <c r="E208" s="15">
        <v>0</v>
      </c>
      <c r="F208" s="53" t="s">
        <v>133</v>
      </c>
      <c r="G208" t="s">
        <v>328</v>
      </c>
      <c r="H208" s="41" t="s">
        <v>135</v>
      </c>
      <c r="I208" t="s">
        <v>329</v>
      </c>
      <c r="J208" t="s">
        <v>146</v>
      </c>
      <c r="K208" t="s">
        <v>138</v>
      </c>
      <c r="L208" s="17"/>
      <c r="M208" s="17"/>
      <c r="N208" s="17" t="s">
        <v>330</v>
      </c>
      <c r="O208" s="36"/>
      <c r="P208" s="17"/>
      <c r="Q208" s="17"/>
      <c r="U208" t="s">
        <v>331</v>
      </c>
      <c r="V208" t="s">
        <v>331</v>
      </c>
      <c r="X208" s="31">
        <v>43985</v>
      </c>
      <c r="Y208" s="31">
        <v>43985</v>
      </c>
      <c r="AA208" s="31"/>
      <c r="AB208" t="s">
        <v>9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1</v>
      </c>
      <c r="AI208">
        <v>50036</v>
      </c>
      <c r="AJ208">
        <v>2183</v>
      </c>
      <c r="AK208">
        <v>320</v>
      </c>
      <c r="AL208">
        <v>19</v>
      </c>
      <c r="AO208" s="41"/>
      <c r="AP208" s="41"/>
      <c r="AQ208" t="str">
        <f t="shared" si="4"/>
        <v/>
      </c>
      <c r="AS208" t="str">
        <f t="shared" si="5"/>
        <v>wci_corp</v>
      </c>
    </row>
    <row r="209" spans="2:45">
      <c r="B209" t="s">
        <v>178</v>
      </c>
      <c r="C209" s="31">
        <v>43982</v>
      </c>
      <c r="D209" s="15">
        <v>2257.2399999999998</v>
      </c>
      <c r="E209" s="15">
        <v>0</v>
      </c>
      <c r="F209" s="53" t="s">
        <v>133</v>
      </c>
      <c r="G209" t="s">
        <v>328</v>
      </c>
      <c r="H209" s="41" t="s">
        <v>135</v>
      </c>
      <c r="I209" t="s">
        <v>329</v>
      </c>
      <c r="J209" t="s">
        <v>146</v>
      </c>
      <c r="K209" t="s">
        <v>138</v>
      </c>
      <c r="L209" s="17"/>
      <c r="M209" s="17"/>
      <c r="N209" s="17" t="s">
        <v>330</v>
      </c>
      <c r="O209" s="36"/>
      <c r="P209" s="17"/>
      <c r="Q209" s="17"/>
      <c r="U209" t="s">
        <v>331</v>
      </c>
      <c r="V209" t="s">
        <v>331</v>
      </c>
      <c r="X209" s="31">
        <v>43985</v>
      </c>
      <c r="Y209" s="31">
        <v>43985</v>
      </c>
      <c r="AA209" s="31"/>
      <c r="AB209" t="s">
        <v>9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1</v>
      </c>
      <c r="AI209">
        <v>52036</v>
      </c>
      <c r="AJ209">
        <v>2183</v>
      </c>
      <c r="AK209">
        <v>0</v>
      </c>
      <c r="AL209">
        <v>19</v>
      </c>
      <c r="AO209" s="41"/>
      <c r="AP209" s="41"/>
      <c r="AQ209" t="str">
        <f t="shared" si="4"/>
        <v/>
      </c>
      <c r="AS209" t="str">
        <f t="shared" si="5"/>
        <v>wci_corp</v>
      </c>
    </row>
    <row r="210" spans="2:45">
      <c r="B210" t="s">
        <v>179</v>
      </c>
      <c r="C210" s="31">
        <v>43982</v>
      </c>
      <c r="D210" s="15">
        <v>1250</v>
      </c>
      <c r="E210" s="15">
        <v>0</v>
      </c>
      <c r="F210" s="53" t="s">
        <v>133</v>
      </c>
      <c r="G210" t="s">
        <v>328</v>
      </c>
      <c r="H210" s="41" t="s">
        <v>135</v>
      </c>
      <c r="I210" t="s">
        <v>329</v>
      </c>
      <c r="J210" t="s">
        <v>146</v>
      </c>
      <c r="K210" t="s">
        <v>138</v>
      </c>
      <c r="L210" s="17"/>
      <c r="M210" s="17"/>
      <c r="N210" s="17" t="s">
        <v>330</v>
      </c>
      <c r="O210" s="36"/>
      <c r="P210" s="17"/>
      <c r="Q210" s="17"/>
      <c r="U210" t="s">
        <v>331</v>
      </c>
      <c r="V210" t="s">
        <v>331</v>
      </c>
      <c r="X210" s="31">
        <v>43985</v>
      </c>
      <c r="Y210" s="31">
        <v>43985</v>
      </c>
      <c r="AA210" s="31"/>
      <c r="AB210" t="s">
        <v>9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1</v>
      </c>
      <c r="AI210">
        <v>56036</v>
      </c>
      <c r="AJ210">
        <v>2183</v>
      </c>
      <c r="AK210">
        <v>0</v>
      </c>
      <c r="AL210">
        <v>19</v>
      </c>
      <c r="AO210" s="41"/>
      <c r="AP210" s="41"/>
      <c r="AQ210" t="str">
        <f t="shared" si="4"/>
        <v/>
      </c>
      <c r="AS210" t="str">
        <f t="shared" si="5"/>
        <v>wci_corp</v>
      </c>
    </row>
    <row r="211" spans="2:45">
      <c r="B211" t="s">
        <v>180</v>
      </c>
      <c r="C211" s="31">
        <v>43982</v>
      </c>
      <c r="D211" s="15">
        <v>2718.72</v>
      </c>
      <c r="E211" s="15">
        <v>0</v>
      </c>
      <c r="F211" s="53" t="s">
        <v>133</v>
      </c>
      <c r="G211" t="s">
        <v>328</v>
      </c>
      <c r="H211" s="41" t="s">
        <v>135</v>
      </c>
      <c r="I211" t="s">
        <v>329</v>
      </c>
      <c r="J211" t="s">
        <v>146</v>
      </c>
      <c r="K211" t="s">
        <v>138</v>
      </c>
      <c r="L211" s="17"/>
      <c r="M211" s="17"/>
      <c r="N211" s="17" t="s">
        <v>330</v>
      </c>
      <c r="O211" s="36"/>
      <c r="P211" s="17"/>
      <c r="Q211" s="17"/>
      <c r="U211" t="s">
        <v>331</v>
      </c>
      <c r="V211" t="s">
        <v>331</v>
      </c>
      <c r="X211" s="31">
        <v>43985</v>
      </c>
      <c r="Y211" s="31">
        <v>43985</v>
      </c>
      <c r="AA211" s="31"/>
      <c r="AB211" t="s">
        <v>9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1</v>
      </c>
      <c r="AI211">
        <v>70036</v>
      </c>
      <c r="AJ211">
        <v>2183</v>
      </c>
      <c r="AK211">
        <v>0</v>
      </c>
      <c r="AL211">
        <v>19</v>
      </c>
      <c r="AO211" s="41"/>
      <c r="AP211" s="41"/>
      <c r="AQ211" t="str">
        <f t="shared" si="4"/>
        <v/>
      </c>
      <c r="AS211" t="str">
        <f t="shared" si="5"/>
        <v>wci_corp</v>
      </c>
    </row>
    <row r="212" spans="2:45">
      <c r="B212" t="s">
        <v>257</v>
      </c>
      <c r="C212" s="31">
        <v>43982</v>
      </c>
      <c r="D212" s="15">
        <v>152</v>
      </c>
      <c r="E212" s="15">
        <v>0</v>
      </c>
      <c r="F212" s="53" t="s">
        <v>133</v>
      </c>
      <c r="G212" t="s">
        <v>328</v>
      </c>
      <c r="H212" s="41" t="s">
        <v>135</v>
      </c>
      <c r="I212" t="s">
        <v>329</v>
      </c>
      <c r="J212" t="s">
        <v>146</v>
      </c>
      <c r="K212" t="s">
        <v>138</v>
      </c>
      <c r="L212" s="17"/>
      <c r="M212" s="17"/>
      <c r="N212" s="17" t="s">
        <v>330</v>
      </c>
      <c r="O212" s="36"/>
      <c r="P212" s="17"/>
      <c r="Q212" s="17"/>
      <c r="U212" t="s">
        <v>331</v>
      </c>
      <c r="V212" t="s">
        <v>331</v>
      </c>
      <c r="X212" s="31">
        <v>43985</v>
      </c>
      <c r="Y212" s="31">
        <v>43985</v>
      </c>
      <c r="AA212" s="31"/>
      <c r="AB212" t="s">
        <v>9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1</v>
      </c>
      <c r="AI212">
        <v>70036</v>
      </c>
      <c r="AJ212">
        <v>2183</v>
      </c>
      <c r="AK212">
        <v>700</v>
      </c>
      <c r="AL212">
        <v>19</v>
      </c>
      <c r="AO212" s="41"/>
      <c r="AP212" s="41"/>
      <c r="AQ212" t="str">
        <f t="shared" si="4"/>
        <v/>
      </c>
      <c r="AS212" t="str">
        <f t="shared" si="5"/>
        <v>wci_corp</v>
      </c>
    </row>
    <row r="213" spans="2:45">
      <c r="B213" t="s">
        <v>141</v>
      </c>
      <c r="C213" s="31">
        <v>43982</v>
      </c>
      <c r="D213" s="15">
        <v>400</v>
      </c>
      <c r="E213" s="15">
        <v>0</v>
      </c>
      <c r="F213" s="53" t="s">
        <v>133</v>
      </c>
      <c r="G213" t="s">
        <v>328</v>
      </c>
      <c r="H213" s="41" t="s">
        <v>135</v>
      </c>
      <c r="I213" t="s">
        <v>329</v>
      </c>
      <c r="J213" t="s">
        <v>146</v>
      </c>
      <c r="K213" t="s">
        <v>138</v>
      </c>
      <c r="L213" s="17"/>
      <c r="M213" s="17"/>
      <c r="N213" s="17" t="s">
        <v>332</v>
      </c>
      <c r="O213" s="36"/>
      <c r="P213" s="17"/>
      <c r="Q213" s="17"/>
      <c r="U213" t="s">
        <v>331</v>
      </c>
      <c r="V213" t="s">
        <v>331</v>
      </c>
      <c r="X213" s="31">
        <v>43985</v>
      </c>
      <c r="Y213" s="31">
        <v>43985</v>
      </c>
      <c r="AA213" s="31"/>
      <c r="AB213" t="s">
        <v>9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1</v>
      </c>
      <c r="AI213">
        <v>70165</v>
      </c>
      <c r="AJ213">
        <v>2183</v>
      </c>
      <c r="AK213">
        <v>0</v>
      </c>
      <c r="AL213">
        <v>19</v>
      </c>
      <c r="AO213" s="41"/>
      <c r="AP213" s="41"/>
      <c r="AQ213" t="str">
        <f t="shared" ref="AQ213:AQ276" si="6">IF(LEFT(U213,2)="VO",U213,"")</f>
        <v/>
      </c>
      <c r="AS213" t="str">
        <f t="shared" ref="AS213:AS276" si="7">IF(RIGHT(K213,2)="IC",IF(OR(AB213="wci_canada",AB213="wci_can_corp"),"wci_can_Corp","wci_corp"),AB213)</f>
        <v>wci_corp</v>
      </c>
    </row>
    <row r="214" spans="2:45">
      <c r="B214" t="s">
        <v>165</v>
      </c>
      <c r="C214" s="31">
        <v>43982</v>
      </c>
      <c r="D214" s="15">
        <v>-1052.94</v>
      </c>
      <c r="E214" s="15">
        <v>0</v>
      </c>
      <c r="F214" s="53" t="s">
        <v>133</v>
      </c>
      <c r="G214" t="s">
        <v>333</v>
      </c>
      <c r="H214" s="41" t="s">
        <v>135</v>
      </c>
      <c r="I214" t="s">
        <v>334</v>
      </c>
      <c r="J214" t="s">
        <v>252</v>
      </c>
      <c r="K214" t="s">
        <v>138</v>
      </c>
      <c r="L214" s="17"/>
      <c r="M214" s="17"/>
      <c r="N214" s="17" t="s">
        <v>322</v>
      </c>
      <c r="O214" s="36"/>
      <c r="P214" s="17"/>
      <c r="Q214" s="17"/>
      <c r="U214" t="s">
        <v>335</v>
      </c>
      <c r="V214" t="s">
        <v>335</v>
      </c>
      <c r="X214" s="31">
        <v>43985</v>
      </c>
      <c r="Y214" s="31">
        <v>43985</v>
      </c>
      <c r="AA214" s="31"/>
      <c r="AB214" t="s">
        <v>9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1</v>
      </c>
      <c r="AI214">
        <v>50036</v>
      </c>
      <c r="AJ214">
        <v>2183</v>
      </c>
      <c r="AK214">
        <v>0</v>
      </c>
      <c r="AL214">
        <v>19</v>
      </c>
      <c r="AO214" s="41"/>
      <c r="AP214" s="41"/>
      <c r="AQ214" t="str">
        <f t="shared" si="6"/>
        <v/>
      </c>
      <c r="AS214" t="str">
        <f t="shared" si="7"/>
        <v>wci_corp</v>
      </c>
    </row>
    <row r="215" spans="2:45">
      <c r="B215" t="s">
        <v>170</v>
      </c>
      <c r="C215" s="31">
        <v>43982</v>
      </c>
      <c r="D215" s="15">
        <v>-261.98</v>
      </c>
      <c r="E215" s="15">
        <v>0</v>
      </c>
      <c r="F215" s="53" t="s">
        <v>133</v>
      </c>
      <c r="G215" t="s">
        <v>333</v>
      </c>
      <c r="H215" s="41" t="s">
        <v>135</v>
      </c>
      <c r="I215" t="s">
        <v>334</v>
      </c>
      <c r="J215" t="s">
        <v>252</v>
      </c>
      <c r="K215" t="s">
        <v>138</v>
      </c>
      <c r="L215" s="17"/>
      <c r="M215" s="17"/>
      <c r="N215" s="17" t="s">
        <v>322</v>
      </c>
      <c r="O215" s="36"/>
      <c r="P215" s="17"/>
      <c r="Q215" s="17"/>
      <c r="U215" t="s">
        <v>335</v>
      </c>
      <c r="V215" t="s">
        <v>335</v>
      </c>
      <c r="X215" s="31">
        <v>43985</v>
      </c>
      <c r="Y215" s="31">
        <v>43985</v>
      </c>
      <c r="AA215" s="31"/>
      <c r="AB215" t="s">
        <v>9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1</v>
      </c>
      <c r="AI215">
        <v>50036</v>
      </c>
      <c r="AJ215">
        <v>2183</v>
      </c>
      <c r="AK215">
        <v>100</v>
      </c>
      <c r="AL215">
        <v>19</v>
      </c>
      <c r="AO215" s="41"/>
      <c r="AP215" s="41"/>
      <c r="AQ215" t="str">
        <f t="shared" si="6"/>
        <v/>
      </c>
      <c r="AS215" t="str">
        <f t="shared" si="7"/>
        <v>wci_corp</v>
      </c>
    </row>
    <row r="216" spans="2:45">
      <c r="B216" t="s">
        <v>171</v>
      </c>
      <c r="C216" s="31">
        <v>43982</v>
      </c>
      <c r="D216" s="15">
        <v>-328.74</v>
      </c>
      <c r="E216" s="15">
        <v>0</v>
      </c>
      <c r="F216" s="53" t="s">
        <v>133</v>
      </c>
      <c r="G216" t="s">
        <v>333</v>
      </c>
      <c r="H216" s="41" t="s">
        <v>135</v>
      </c>
      <c r="I216" t="s">
        <v>334</v>
      </c>
      <c r="J216" t="s">
        <v>252</v>
      </c>
      <c r="K216" t="s">
        <v>138</v>
      </c>
      <c r="L216" s="17"/>
      <c r="M216" s="17"/>
      <c r="N216" s="17" t="s">
        <v>322</v>
      </c>
      <c r="O216" s="36"/>
      <c r="P216" s="17"/>
      <c r="Q216" s="17"/>
      <c r="U216" t="s">
        <v>335</v>
      </c>
      <c r="V216" t="s">
        <v>335</v>
      </c>
      <c r="X216" s="31">
        <v>43985</v>
      </c>
      <c r="Y216" s="31">
        <v>43985</v>
      </c>
      <c r="AA216" s="31"/>
      <c r="AB216" t="s">
        <v>9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1</v>
      </c>
      <c r="AI216">
        <v>50036</v>
      </c>
      <c r="AJ216">
        <v>2183</v>
      </c>
      <c r="AK216">
        <v>101</v>
      </c>
      <c r="AL216">
        <v>19</v>
      </c>
      <c r="AO216" s="41"/>
      <c r="AP216" s="41"/>
      <c r="AQ216" t="str">
        <f t="shared" si="6"/>
        <v/>
      </c>
      <c r="AS216" t="str">
        <f t="shared" si="7"/>
        <v>wci_corp</v>
      </c>
    </row>
    <row r="217" spans="2:45">
      <c r="B217" t="s">
        <v>172</v>
      </c>
      <c r="C217" s="31">
        <v>43982</v>
      </c>
      <c r="D217" s="15">
        <v>-3980.36</v>
      </c>
      <c r="E217" s="15">
        <v>0</v>
      </c>
      <c r="F217" s="53" t="s">
        <v>133</v>
      </c>
      <c r="G217" t="s">
        <v>333</v>
      </c>
      <c r="H217" s="41" t="s">
        <v>135</v>
      </c>
      <c r="I217" t="s">
        <v>334</v>
      </c>
      <c r="J217" t="s">
        <v>252</v>
      </c>
      <c r="K217" t="s">
        <v>138</v>
      </c>
      <c r="L217" s="17"/>
      <c r="M217" s="17"/>
      <c r="N217" s="17" t="s">
        <v>322</v>
      </c>
      <c r="O217" s="36"/>
      <c r="P217" s="17"/>
      <c r="Q217" s="17"/>
      <c r="U217" t="s">
        <v>335</v>
      </c>
      <c r="V217" t="s">
        <v>335</v>
      </c>
      <c r="X217" s="31">
        <v>43985</v>
      </c>
      <c r="Y217" s="31">
        <v>43985</v>
      </c>
      <c r="AA217" s="31"/>
      <c r="AB217" t="s">
        <v>9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1</v>
      </c>
      <c r="AI217">
        <v>50036</v>
      </c>
      <c r="AJ217">
        <v>2183</v>
      </c>
      <c r="AK217">
        <v>200</v>
      </c>
      <c r="AL217">
        <v>19</v>
      </c>
      <c r="AO217" s="41"/>
      <c r="AP217" s="41"/>
      <c r="AQ217" t="str">
        <f t="shared" si="6"/>
        <v/>
      </c>
      <c r="AS217" t="str">
        <f t="shared" si="7"/>
        <v>wci_corp</v>
      </c>
    </row>
    <row r="218" spans="2:45">
      <c r="B218" t="s">
        <v>173</v>
      </c>
      <c r="C218" s="31">
        <v>43982</v>
      </c>
      <c r="D218" s="15">
        <v>-1598.54</v>
      </c>
      <c r="E218" s="15">
        <v>0</v>
      </c>
      <c r="F218" s="53" t="s">
        <v>133</v>
      </c>
      <c r="G218" t="s">
        <v>333</v>
      </c>
      <c r="H218" s="41" t="s">
        <v>135</v>
      </c>
      <c r="I218" t="s">
        <v>334</v>
      </c>
      <c r="J218" t="s">
        <v>252</v>
      </c>
      <c r="K218" t="s">
        <v>138</v>
      </c>
      <c r="L218" s="17"/>
      <c r="M218" s="17"/>
      <c r="N218" s="17" t="s">
        <v>322</v>
      </c>
      <c r="O218" s="36"/>
      <c r="P218" s="17"/>
      <c r="Q218" s="17"/>
      <c r="U218" t="s">
        <v>335</v>
      </c>
      <c r="V218" t="s">
        <v>335</v>
      </c>
      <c r="X218" s="31">
        <v>43985</v>
      </c>
      <c r="Y218" s="31">
        <v>43985</v>
      </c>
      <c r="AA218" s="31"/>
      <c r="AB218" t="s">
        <v>9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1</v>
      </c>
      <c r="AI218">
        <v>50036</v>
      </c>
      <c r="AJ218">
        <v>2183</v>
      </c>
      <c r="AK218">
        <v>202</v>
      </c>
      <c r="AL218">
        <v>19</v>
      </c>
      <c r="AO218" s="41"/>
      <c r="AP218" s="41"/>
      <c r="AQ218" t="str">
        <f t="shared" si="6"/>
        <v/>
      </c>
      <c r="AS218" t="str">
        <f t="shared" si="7"/>
        <v>wci_corp</v>
      </c>
    </row>
    <row r="219" spans="2:45">
      <c r="B219" t="s">
        <v>174</v>
      </c>
      <c r="C219" s="31">
        <v>43982</v>
      </c>
      <c r="D219" s="15">
        <v>-192.04</v>
      </c>
      <c r="E219" s="15">
        <v>0</v>
      </c>
      <c r="F219" s="53" t="s">
        <v>133</v>
      </c>
      <c r="G219" t="s">
        <v>333</v>
      </c>
      <c r="H219" s="41" t="s">
        <v>135</v>
      </c>
      <c r="I219" t="s">
        <v>334</v>
      </c>
      <c r="J219" t="s">
        <v>252</v>
      </c>
      <c r="K219" t="s">
        <v>138</v>
      </c>
      <c r="L219" s="17"/>
      <c r="M219" s="17"/>
      <c r="N219" s="17" t="s">
        <v>322</v>
      </c>
      <c r="O219" s="36"/>
      <c r="P219" s="17"/>
      <c r="Q219" s="17"/>
      <c r="U219" t="s">
        <v>335</v>
      </c>
      <c r="V219" t="s">
        <v>335</v>
      </c>
      <c r="X219" s="31">
        <v>43985</v>
      </c>
      <c r="Y219" s="31">
        <v>43985</v>
      </c>
      <c r="AA219" s="31"/>
      <c r="AB219" t="s">
        <v>9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1</v>
      </c>
      <c r="AI219">
        <v>50036</v>
      </c>
      <c r="AJ219">
        <v>2183</v>
      </c>
      <c r="AK219">
        <v>206</v>
      </c>
      <c r="AL219">
        <v>19</v>
      </c>
      <c r="AO219" s="41"/>
      <c r="AP219" s="41"/>
      <c r="AQ219" t="str">
        <f t="shared" si="6"/>
        <v/>
      </c>
      <c r="AS219" t="str">
        <f t="shared" si="7"/>
        <v>wci_corp</v>
      </c>
    </row>
    <row r="220" spans="2:45">
      <c r="B220" t="s">
        <v>175</v>
      </c>
      <c r="C220" s="31">
        <v>43982</v>
      </c>
      <c r="D220" s="15">
        <v>-2857.58</v>
      </c>
      <c r="E220" s="15">
        <v>0</v>
      </c>
      <c r="F220" s="53" t="s">
        <v>133</v>
      </c>
      <c r="G220" t="s">
        <v>333</v>
      </c>
      <c r="H220" s="41" t="s">
        <v>135</v>
      </c>
      <c r="I220" t="s">
        <v>334</v>
      </c>
      <c r="J220" t="s">
        <v>252</v>
      </c>
      <c r="K220" t="s">
        <v>138</v>
      </c>
      <c r="L220" s="17"/>
      <c r="M220" s="17"/>
      <c r="N220" s="17" t="s">
        <v>322</v>
      </c>
      <c r="O220" s="36"/>
      <c r="P220" s="17"/>
      <c r="Q220" s="17"/>
      <c r="U220" t="s">
        <v>335</v>
      </c>
      <c r="V220" t="s">
        <v>335</v>
      </c>
      <c r="X220" s="31">
        <v>43985</v>
      </c>
      <c r="Y220" s="31">
        <v>43985</v>
      </c>
      <c r="AA220" s="31"/>
      <c r="AB220" t="s">
        <v>9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1</v>
      </c>
      <c r="AI220">
        <v>50036</v>
      </c>
      <c r="AJ220">
        <v>2183</v>
      </c>
      <c r="AK220">
        <v>210</v>
      </c>
      <c r="AL220">
        <v>19</v>
      </c>
      <c r="AO220" s="41"/>
      <c r="AP220" s="41"/>
      <c r="AQ220" t="str">
        <f t="shared" si="6"/>
        <v/>
      </c>
      <c r="AS220" t="str">
        <f t="shared" si="7"/>
        <v>wci_corp</v>
      </c>
    </row>
    <row r="221" spans="2:45">
      <c r="B221" t="s">
        <v>176</v>
      </c>
      <c r="C221" s="31">
        <v>43982</v>
      </c>
      <c r="D221" s="15">
        <v>-552.22</v>
      </c>
      <c r="E221" s="15">
        <v>0</v>
      </c>
      <c r="F221" s="53" t="s">
        <v>133</v>
      </c>
      <c r="G221" t="s">
        <v>333</v>
      </c>
      <c r="H221" s="41" t="s">
        <v>135</v>
      </c>
      <c r="I221" t="s">
        <v>334</v>
      </c>
      <c r="J221" t="s">
        <v>252</v>
      </c>
      <c r="K221" t="s">
        <v>138</v>
      </c>
      <c r="L221" s="17"/>
      <c r="M221" s="17"/>
      <c r="N221" s="17" t="s">
        <v>322</v>
      </c>
      <c r="O221" s="36"/>
      <c r="P221" s="17"/>
      <c r="Q221" s="17"/>
      <c r="U221" t="s">
        <v>335</v>
      </c>
      <c r="V221" t="s">
        <v>335</v>
      </c>
      <c r="X221" s="31">
        <v>43985</v>
      </c>
      <c r="Y221" s="31">
        <v>43985</v>
      </c>
      <c r="AA221" s="31"/>
      <c r="AB221" t="s">
        <v>9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1</v>
      </c>
      <c r="AI221">
        <v>50036</v>
      </c>
      <c r="AJ221">
        <v>2183</v>
      </c>
      <c r="AK221">
        <v>300</v>
      </c>
      <c r="AL221">
        <v>19</v>
      </c>
      <c r="AO221" s="41"/>
      <c r="AP221" s="41"/>
      <c r="AQ221" t="str">
        <f t="shared" si="6"/>
        <v/>
      </c>
      <c r="AS221" t="str">
        <f t="shared" si="7"/>
        <v>wci_corp</v>
      </c>
    </row>
    <row r="222" spans="2:45">
      <c r="B222" t="s">
        <v>177</v>
      </c>
      <c r="C222" s="31">
        <v>43982</v>
      </c>
      <c r="D222" s="15">
        <v>-309.94</v>
      </c>
      <c r="E222" s="15">
        <v>0</v>
      </c>
      <c r="F222" s="53" t="s">
        <v>133</v>
      </c>
      <c r="G222" t="s">
        <v>333</v>
      </c>
      <c r="H222" s="41" t="s">
        <v>135</v>
      </c>
      <c r="I222" t="s">
        <v>334</v>
      </c>
      <c r="J222" t="s">
        <v>252</v>
      </c>
      <c r="K222" t="s">
        <v>138</v>
      </c>
      <c r="L222" s="17"/>
      <c r="M222" s="17"/>
      <c r="N222" s="17" t="s">
        <v>322</v>
      </c>
      <c r="O222" s="36"/>
      <c r="P222" s="17"/>
      <c r="Q222" s="17"/>
      <c r="U222" t="s">
        <v>335</v>
      </c>
      <c r="V222" t="s">
        <v>335</v>
      </c>
      <c r="X222" s="31">
        <v>43985</v>
      </c>
      <c r="Y222" s="31">
        <v>43985</v>
      </c>
      <c r="AA222" s="31"/>
      <c r="AB222" t="s">
        <v>9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1</v>
      </c>
      <c r="AI222">
        <v>50036</v>
      </c>
      <c r="AJ222">
        <v>2183</v>
      </c>
      <c r="AK222">
        <v>320</v>
      </c>
      <c r="AL222">
        <v>19</v>
      </c>
      <c r="AO222" s="41"/>
      <c r="AP222" s="41"/>
      <c r="AQ222" t="str">
        <f t="shared" si="6"/>
        <v/>
      </c>
      <c r="AS222" t="str">
        <f t="shared" si="7"/>
        <v>wci_corp</v>
      </c>
    </row>
    <row r="223" spans="2:45">
      <c r="B223" t="s">
        <v>178</v>
      </c>
      <c r="C223" s="31">
        <v>43982</v>
      </c>
      <c r="D223" s="15">
        <v>-2298.56</v>
      </c>
      <c r="E223" s="15">
        <v>0</v>
      </c>
      <c r="F223" s="53" t="s">
        <v>133</v>
      </c>
      <c r="G223" t="s">
        <v>333</v>
      </c>
      <c r="H223" s="41" t="s">
        <v>135</v>
      </c>
      <c r="I223" t="s">
        <v>334</v>
      </c>
      <c r="J223" t="s">
        <v>252</v>
      </c>
      <c r="K223" t="s">
        <v>138</v>
      </c>
      <c r="L223" s="17"/>
      <c r="M223" s="17"/>
      <c r="N223" s="17" t="s">
        <v>322</v>
      </c>
      <c r="O223" s="36"/>
      <c r="P223" s="17"/>
      <c r="Q223" s="17"/>
      <c r="U223" t="s">
        <v>335</v>
      </c>
      <c r="V223" t="s">
        <v>335</v>
      </c>
      <c r="X223" s="31">
        <v>43985</v>
      </c>
      <c r="Y223" s="31">
        <v>43985</v>
      </c>
      <c r="AA223" s="31"/>
      <c r="AB223" t="s">
        <v>9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1</v>
      </c>
      <c r="AI223">
        <v>52036</v>
      </c>
      <c r="AJ223">
        <v>2183</v>
      </c>
      <c r="AK223">
        <v>0</v>
      </c>
      <c r="AL223">
        <v>19</v>
      </c>
      <c r="AO223" s="41"/>
      <c r="AP223" s="41"/>
      <c r="AQ223" t="str">
        <f t="shared" si="6"/>
        <v/>
      </c>
      <c r="AS223" t="str">
        <f t="shared" si="7"/>
        <v>wci_corp</v>
      </c>
    </row>
    <row r="224" spans="2:45">
      <c r="B224" t="s">
        <v>179</v>
      </c>
      <c r="C224" s="31">
        <v>43982</v>
      </c>
      <c r="D224" s="15">
        <v>-1250</v>
      </c>
      <c r="E224" s="15">
        <v>0</v>
      </c>
      <c r="F224" s="53" t="s">
        <v>133</v>
      </c>
      <c r="G224" t="s">
        <v>333</v>
      </c>
      <c r="H224" s="41" t="s">
        <v>135</v>
      </c>
      <c r="I224" t="s">
        <v>334</v>
      </c>
      <c r="J224" t="s">
        <v>252</v>
      </c>
      <c r="K224" t="s">
        <v>138</v>
      </c>
      <c r="L224" s="17"/>
      <c r="M224" s="17"/>
      <c r="N224" s="17" t="s">
        <v>322</v>
      </c>
      <c r="O224" s="36"/>
      <c r="P224" s="17"/>
      <c r="Q224" s="17"/>
      <c r="U224" t="s">
        <v>335</v>
      </c>
      <c r="V224" t="s">
        <v>335</v>
      </c>
      <c r="X224" s="31">
        <v>43985</v>
      </c>
      <c r="Y224" s="31">
        <v>43985</v>
      </c>
      <c r="AA224" s="31"/>
      <c r="AB224" t="s">
        <v>9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1</v>
      </c>
      <c r="AI224">
        <v>56036</v>
      </c>
      <c r="AJ224">
        <v>2183</v>
      </c>
      <c r="AK224">
        <v>0</v>
      </c>
      <c r="AL224">
        <v>19</v>
      </c>
      <c r="AO224" s="41"/>
      <c r="AP224" s="41"/>
      <c r="AQ224" t="str">
        <f t="shared" si="6"/>
        <v/>
      </c>
      <c r="AS224" t="str">
        <f t="shared" si="7"/>
        <v>wci_corp</v>
      </c>
    </row>
    <row r="225" spans="2:45">
      <c r="B225" t="s">
        <v>180</v>
      </c>
      <c r="C225" s="31">
        <v>43982</v>
      </c>
      <c r="D225" s="15">
        <v>-2782.74</v>
      </c>
      <c r="E225" s="15">
        <v>0</v>
      </c>
      <c r="F225" s="53" t="s">
        <v>133</v>
      </c>
      <c r="G225" t="s">
        <v>333</v>
      </c>
      <c r="H225" s="41" t="s">
        <v>135</v>
      </c>
      <c r="I225" t="s">
        <v>334</v>
      </c>
      <c r="J225" t="s">
        <v>252</v>
      </c>
      <c r="K225" t="s">
        <v>138</v>
      </c>
      <c r="L225" s="17"/>
      <c r="M225" s="17"/>
      <c r="N225" s="17" t="s">
        <v>322</v>
      </c>
      <c r="O225" s="36"/>
      <c r="P225" s="17"/>
      <c r="Q225" s="17"/>
      <c r="U225" t="s">
        <v>335</v>
      </c>
      <c r="V225" t="s">
        <v>335</v>
      </c>
      <c r="X225" s="31">
        <v>43985</v>
      </c>
      <c r="Y225" s="31">
        <v>43985</v>
      </c>
      <c r="AA225" s="31"/>
      <c r="AB225" t="s">
        <v>9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1</v>
      </c>
      <c r="AI225">
        <v>70036</v>
      </c>
      <c r="AJ225">
        <v>2183</v>
      </c>
      <c r="AK225">
        <v>0</v>
      </c>
      <c r="AL225">
        <v>19</v>
      </c>
      <c r="AO225" s="41"/>
      <c r="AP225" s="41"/>
      <c r="AQ225" t="str">
        <f t="shared" si="6"/>
        <v/>
      </c>
      <c r="AS225" t="str">
        <f t="shared" si="7"/>
        <v>wci_corp</v>
      </c>
    </row>
    <row r="226" spans="2:45">
      <c r="B226" t="s">
        <v>257</v>
      </c>
      <c r="C226" s="31">
        <v>43982</v>
      </c>
      <c r="D226" s="15">
        <v>-140</v>
      </c>
      <c r="E226" s="15">
        <v>0</v>
      </c>
      <c r="F226" s="53" t="s">
        <v>133</v>
      </c>
      <c r="G226" t="s">
        <v>333</v>
      </c>
      <c r="H226" s="41" t="s">
        <v>135</v>
      </c>
      <c r="I226" t="s">
        <v>334</v>
      </c>
      <c r="J226" t="s">
        <v>252</v>
      </c>
      <c r="K226" t="s">
        <v>138</v>
      </c>
      <c r="L226" s="17"/>
      <c r="M226" s="17"/>
      <c r="N226" s="17" t="s">
        <v>322</v>
      </c>
      <c r="O226" s="36"/>
      <c r="P226" s="17"/>
      <c r="Q226" s="17"/>
      <c r="U226" t="s">
        <v>335</v>
      </c>
      <c r="V226" t="s">
        <v>335</v>
      </c>
      <c r="X226" s="31">
        <v>43985</v>
      </c>
      <c r="Y226" s="31">
        <v>43985</v>
      </c>
      <c r="AA226" s="31"/>
      <c r="AB226" t="s">
        <v>9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1</v>
      </c>
      <c r="AI226">
        <v>70036</v>
      </c>
      <c r="AJ226">
        <v>2183</v>
      </c>
      <c r="AK226">
        <v>700</v>
      </c>
      <c r="AL226">
        <v>19</v>
      </c>
      <c r="AO226" s="41"/>
      <c r="AP226" s="41"/>
      <c r="AQ226" t="str">
        <f t="shared" si="6"/>
        <v/>
      </c>
      <c r="AS226" t="str">
        <f t="shared" si="7"/>
        <v>wci_corp</v>
      </c>
    </row>
    <row r="227" spans="2:45">
      <c r="B227" t="s">
        <v>165</v>
      </c>
      <c r="C227" s="31">
        <v>43982</v>
      </c>
      <c r="D227" s="15">
        <v>1052.94</v>
      </c>
      <c r="E227" s="15">
        <v>0</v>
      </c>
      <c r="F227" s="53" t="s">
        <v>133</v>
      </c>
      <c r="G227" t="s">
        <v>336</v>
      </c>
      <c r="H227" s="41" t="s">
        <v>135</v>
      </c>
      <c r="I227" t="s">
        <v>337</v>
      </c>
      <c r="J227" t="s">
        <v>252</v>
      </c>
      <c r="K227" t="s">
        <v>138</v>
      </c>
      <c r="L227" s="17"/>
      <c r="M227" s="17"/>
      <c r="N227" s="17" t="s">
        <v>322</v>
      </c>
      <c r="O227" s="36"/>
      <c r="P227" s="17"/>
      <c r="Q227" s="17"/>
      <c r="U227" t="s">
        <v>338</v>
      </c>
      <c r="V227" t="s">
        <v>338</v>
      </c>
      <c r="X227" s="31">
        <v>43985</v>
      </c>
      <c r="Y227" s="31">
        <v>43985</v>
      </c>
      <c r="AA227" s="31"/>
      <c r="AB227" t="s">
        <v>9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1</v>
      </c>
      <c r="AI227">
        <v>50036</v>
      </c>
      <c r="AJ227">
        <v>2183</v>
      </c>
      <c r="AK227">
        <v>0</v>
      </c>
      <c r="AL227">
        <v>19</v>
      </c>
      <c r="AO227" s="41"/>
      <c r="AP227" s="41"/>
      <c r="AQ227" t="str">
        <f t="shared" si="6"/>
        <v/>
      </c>
      <c r="AS227" t="str">
        <f t="shared" si="7"/>
        <v>wci_corp</v>
      </c>
    </row>
    <row r="228" spans="2:45">
      <c r="B228" t="s">
        <v>170</v>
      </c>
      <c r="C228" s="31">
        <v>43982</v>
      </c>
      <c r="D228" s="15">
        <v>261.98</v>
      </c>
      <c r="E228" s="15">
        <v>0</v>
      </c>
      <c r="F228" s="53" t="s">
        <v>133</v>
      </c>
      <c r="G228" t="s">
        <v>336</v>
      </c>
      <c r="H228" s="41" t="s">
        <v>135</v>
      </c>
      <c r="I228" t="s">
        <v>337</v>
      </c>
      <c r="J228" t="s">
        <v>252</v>
      </c>
      <c r="K228" t="s">
        <v>138</v>
      </c>
      <c r="L228" s="17"/>
      <c r="M228" s="17"/>
      <c r="N228" s="17" t="s">
        <v>322</v>
      </c>
      <c r="O228" s="36"/>
      <c r="P228" s="17"/>
      <c r="Q228" s="17"/>
      <c r="U228" t="s">
        <v>338</v>
      </c>
      <c r="V228" t="s">
        <v>338</v>
      </c>
      <c r="X228" s="31">
        <v>43985</v>
      </c>
      <c r="Y228" s="31">
        <v>43985</v>
      </c>
      <c r="AA228" s="31"/>
      <c r="AB228" t="s">
        <v>9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1</v>
      </c>
      <c r="AI228">
        <v>50036</v>
      </c>
      <c r="AJ228">
        <v>2183</v>
      </c>
      <c r="AK228">
        <v>100</v>
      </c>
      <c r="AL228">
        <v>19</v>
      </c>
      <c r="AO228" s="41"/>
      <c r="AP228" s="41"/>
      <c r="AQ228" t="str">
        <f t="shared" si="6"/>
        <v/>
      </c>
      <c r="AS228" t="str">
        <f t="shared" si="7"/>
        <v>wci_corp</v>
      </c>
    </row>
    <row r="229" spans="2:45">
      <c r="B229" t="s">
        <v>171</v>
      </c>
      <c r="C229" s="31">
        <v>43982</v>
      </c>
      <c r="D229" s="15">
        <v>328.74</v>
      </c>
      <c r="E229" s="15">
        <v>0</v>
      </c>
      <c r="F229" s="53" t="s">
        <v>133</v>
      </c>
      <c r="G229" t="s">
        <v>336</v>
      </c>
      <c r="H229" s="41" t="s">
        <v>135</v>
      </c>
      <c r="I229" t="s">
        <v>337</v>
      </c>
      <c r="J229" t="s">
        <v>252</v>
      </c>
      <c r="K229" t="s">
        <v>138</v>
      </c>
      <c r="L229" s="17"/>
      <c r="M229" s="17"/>
      <c r="N229" s="17" t="s">
        <v>322</v>
      </c>
      <c r="O229" s="36"/>
      <c r="P229" s="17"/>
      <c r="Q229" s="17"/>
      <c r="U229" t="s">
        <v>338</v>
      </c>
      <c r="V229" t="s">
        <v>338</v>
      </c>
      <c r="X229" s="31">
        <v>43985</v>
      </c>
      <c r="Y229" s="31">
        <v>43985</v>
      </c>
      <c r="AA229" s="31"/>
      <c r="AB229" t="s">
        <v>9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1</v>
      </c>
      <c r="AI229">
        <v>50036</v>
      </c>
      <c r="AJ229">
        <v>2183</v>
      </c>
      <c r="AK229">
        <v>101</v>
      </c>
      <c r="AL229">
        <v>19</v>
      </c>
      <c r="AO229" s="41"/>
      <c r="AP229" s="41"/>
      <c r="AQ229" t="str">
        <f t="shared" si="6"/>
        <v/>
      </c>
      <c r="AS229" t="str">
        <f t="shared" si="7"/>
        <v>wci_corp</v>
      </c>
    </row>
    <row r="230" spans="2:45">
      <c r="B230" t="s">
        <v>172</v>
      </c>
      <c r="C230" s="31">
        <v>43982</v>
      </c>
      <c r="D230" s="15">
        <v>3980.36</v>
      </c>
      <c r="E230" s="15">
        <v>0</v>
      </c>
      <c r="F230" s="53" t="s">
        <v>133</v>
      </c>
      <c r="G230" t="s">
        <v>336</v>
      </c>
      <c r="H230" s="41" t="s">
        <v>135</v>
      </c>
      <c r="I230" t="s">
        <v>337</v>
      </c>
      <c r="J230" t="s">
        <v>252</v>
      </c>
      <c r="K230" t="s">
        <v>138</v>
      </c>
      <c r="L230" s="17"/>
      <c r="M230" s="17"/>
      <c r="N230" s="17" t="s">
        <v>322</v>
      </c>
      <c r="O230" s="36"/>
      <c r="P230" s="17"/>
      <c r="Q230" s="17"/>
      <c r="U230" t="s">
        <v>338</v>
      </c>
      <c r="V230" t="s">
        <v>338</v>
      </c>
      <c r="X230" s="31">
        <v>43985</v>
      </c>
      <c r="Y230" s="31">
        <v>43985</v>
      </c>
      <c r="AA230" s="31"/>
      <c r="AB230" t="s">
        <v>9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1</v>
      </c>
      <c r="AI230">
        <v>50036</v>
      </c>
      <c r="AJ230">
        <v>2183</v>
      </c>
      <c r="AK230">
        <v>200</v>
      </c>
      <c r="AL230">
        <v>19</v>
      </c>
      <c r="AO230" s="41"/>
      <c r="AP230" s="41"/>
      <c r="AQ230" t="str">
        <f t="shared" si="6"/>
        <v/>
      </c>
      <c r="AS230" t="str">
        <f t="shared" si="7"/>
        <v>wci_corp</v>
      </c>
    </row>
    <row r="231" spans="2:45">
      <c r="B231" t="s">
        <v>173</v>
      </c>
      <c r="C231" s="31">
        <v>43982</v>
      </c>
      <c r="D231" s="15">
        <v>1598.54</v>
      </c>
      <c r="E231" s="15">
        <v>0</v>
      </c>
      <c r="F231" s="53" t="s">
        <v>133</v>
      </c>
      <c r="G231" t="s">
        <v>336</v>
      </c>
      <c r="H231" s="41" t="s">
        <v>135</v>
      </c>
      <c r="I231" t="s">
        <v>337</v>
      </c>
      <c r="J231" t="s">
        <v>252</v>
      </c>
      <c r="K231" t="s">
        <v>138</v>
      </c>
      <c r="L231" s="17"/>
      <c r="M231" s="17"/>
      <c r="N231" s="17" t="s">
        <v>322</v>
      </c>
      <c r="O231" s="36"/>
      <c r="P231" s="17"/>
      <c r="Q231" s="17"/>
      <c r="U231" t="s">
        <v>338</v>
      </c>
      <c r="V231" t="s">
        <v>338</v>
      </c>
      <c r="X231" s="31">
        <v>43985</v>
      </c>
      <c r="Y231" s="31">
        <v>43985</v>
      </c>
      <c r="AA231" s="31"/>
      <c r="AB231" t="s">
        <v>9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1</v>
      </c>
      <c r="AI231">
        <v>50036</v>
      </c>
      <c r="AJ231">
        <v>2183</v>
      </c>
      <c r="AK231">
        <v>202</v>
      </c>
      <c r="AL231">
        <v>19</v>
      </c>
      <c r="AO231" s="41"/>
      <c r="AP231" s="41"/>
      <c r="AQ231" t="str">
        <f t="shared" si="6"/>
        <v/>
      </c>
      <c r="AS231" t="str">
        <f t="shared" si="7"/>
        <v>wci_corp</v>
      </c>
    </row>
    <row r="232" spans="2:45">
      <c r="B232" t="s">
        <v>174</v>
      </c>
      <c r="C232" s="31">
        <v>43982</v>
      </c>
      <c r="D232" s="15">
        <v>192.04</v>
      </c>
      <c r="E232" s="15">
        <v>0</v>
      </c>
      <c r="F232" s="53" t="s">
        <v>133</v>
      </c>
      <c r="G232" t="s">
        <v>336</v>
      </c>
      <c r="H232" s="41" t="s">
        <v>135</v>
      </c>
      <c r="I232" t="s">
        <v>337</v>
      </c>
      <c r="J232" t="s">
        <v>252</v>
      </c>
      <c r="K232" t="s">
        <v>138</v>
      </c>
      <c r="L232" s="17"/>
      <c r="M232" s="17"/>
      <c r="N232" s="17" t="s">
        <v>322</v>
      </c>
      <c r="O232" s="36"/>
      <c r="P232" s="17"/>
      <c r="Q232" s="17"/>
      <c r="U232" t="s">
        <v>338</v>
      </c>
      <c r="V232" t="s">
        <v>338</v>
      </c>
      <c r="X232" s="31">
        <v>43985</v>
      </c>
      <c r="Y232" s="31">
        <v>43985</v>
      </c>
      <c r="AA232" s="31"/>
      <c r="AB232" t="s">
        <v>9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1</v>
      </c>
      <c r="AI232">
        <v>50036</v>
      </c>
      <c r="AJ232">
        <v>2183</v>
      </c>
      <c r="AK232">
        <v>206</v>
      </c>
      <c r="AL232">
        <v>19</v>
      </c>
      <c r="AO232" s="41"/>
      <c r="AP232" s="41"/>
      <c r="AQ232" t="str">
        <f t="shared" si="6"/>
        <v/>
      </c>
      <c r="AS232" t="str">
        <f t="shared" si="7"/>
        <v>wci_corp</v>
      </c>
    </row>
    <row r="233" spans="2:45">
      <c r="B233" t="s">
        <v>175</v>
      </c>
      <c r="C233" s="31">
        <v>43982</v>
      </c>
      <c r="D233" s="15">
        <v>2857.58</v>
      </c>
      <c r="E233" s="15">
        <v>0</v>
      </c>
      <c r="F233" s="53" t="s">
        <v>133</v>
      </c>
      <c r="G233" t="s">
        <v>336</v>
      </c>
      <c r="H233" s="41" t="s">
        <v>135</v>
      </c>
      <c r="I233" t="s">
        <v>337</v>
      </c>
      <c r="J233" t="s">
        <v>252</v>
      </c>
      <c r="K233" t="s">
        <v>138</v>
      </c>
      <c r="L233" s="17"/>
      <c r="M233" s="17"/>
      <c r="N233" s="17" t="s">
        <v>322</v>
      </c>
      <c r="O233" s="36"/>
      <c r="P233" s="17"/>
      <c r="Q233" s="17"/>
      <c r="U233" t="s">
        <v>338</v>
      </c>
      <c r="V233" t="s">
        <v>338</v>
      </c>
      <c r="X233" s="31">
        <v>43985</v>
      </c>
      <c r="Y233" s="31">
        <v>43985</v>
      </c>
      <c r="AA233" s="31"/>
      <c r="AB233" t="s">
        <v>9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1</v>
      </c>
      <c r="AI233">
        <v>50036</v>
      </c>
      <c r="AJ233">
        <v>2183</v>
      </c>
      <c r="AK233">
        <v>210</v>
      </c>
      <c r="AL233">
        <v>19</v>
      </c>
      <c r="AO233" s="41"/>
      <c r="AP233" s="41"/>
      <c r="AQ233" t="str">
        <f t="shared" si="6"/>
        <v/>
      </c>
      <c r="AS233" t="str">
        <f t="shared" si="7"/>
        <v>wci_corp</v>
      </c>
    </row>
    <row r="234" spans="2:45">
      <c r="B234" t="s">
        <v>176</v>
      </c>
      <c r="C234" s="31">
        <v>43982</v>
      </c>
      <c r="D234" s="15">
        <v>552.22</v>
      </c>
      <c r="E234" s="15">
        <v>0</v>
      </c>
      <c r="F234" s="53" t="s">
        <v>133</v>
      </c>
      <c r="G234" t="s">
        <v>336</v>
      </c>
      <c r="H234" s="41" t="s">
        <v>135</v>
      </c>
      <c r="I234" t="s">
        <v>337</v>
      </c>
      <c r="J234" t="s">
        <v>252</v>
      </c>
      <c r="K234" t="s">
        <v>138</v>
      </c>
      <c r="L234" s="17"/>
      <c r="M234" s="17"/>
      <c r="N234" s="17" t="s">
        <v>322</v>
      </c>
      <c r="O234" s="36"/>
      <c r="P234" s="17"/>
      <c r="Q234" s="17"/>
      <c r="U234" t="s">
        <v>338</v>
      </c>
      <c r="V234" t="s">
        <v>338</v>
      </c>
      <c r="X234" s="31">
        <v>43985</v>
      </c>
      <c r="Y234" s="31">
        <v>43985</v>
      </c>
      <c r="AA234" s="31"/>
      <c r="AB234" t="s">
        <v>9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1</v>
      </c>
      <c r="AI234">
        <v>50036</v>
      </c>
      <c r="AJ234">
        <v>2183</v>
      </c>
      <c r="AK234">
        <v>300</v>
      </c>
      <c r="AL234">
        <v>19</v>
      </c>
      <c r="AO234" s="41"/>
      <c r="AP234" s="41"/>
      <c r="AQ234" t="str">
        <f t="shared" si="6"/>
        <v/>
      </c>
      <c r="AS234" t="str">
        <f t="shared" si="7"/>
        <v>wci_corp</v>
      </c>
    </row>
    <row r="235" spans="2:45">
      <c r="B235" t="s">
        <v>177</v>
      </c>
      <c r="C235" s="31">
        <v>43982</v>
      </c>
      <c r="D235" s="15">
        <v>309.94</v>
      </c>
      <c r="E235" s="15">
        <v>0</v>
      </c>
      <c r="F235" s="53" t="s">
        <v>133</v>
      </c>
      <c r="G235" t="s">
        <v>336</v>
      </c>
      <c r="H235" s="41" t="s">
        <v>135</v>
      </c>
      <c r="I235" t="s">
        <v>337</v>
      </c>
      <c r="J235" t="s">
        <v>252</v>
      </c>
      <c r="K235" t="s">
        <v>138</v>
      </c>
      <c r="L235" s="17"/>
      <c r="M235" s="17"/>
      <c r="N235" s="17" t="s">
        <v>322</v>
      </c>
      <c r="O235" s="36"/>
      <c r="P235" s="17"/>
      <c r="Q235" s="17"/>
      <c r="U235" t="s">
        <v>338</v>
      </c>
      <c r="V235" t="s">
        <v>338</v>
      </c>
      <c r="X235" s="31">
        <v>43985</v>
      </c>
      <c r="Y235" s="31">
        <v>43985</v>
      </c>
      <c r="AA235" s="31"/>
      <c r="AB235" t="s">
        <v>9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1</v>
      </c>
      <c r="AI235">
        <v>50036</v>
      </c>
      <c r="AJ235">
        <v>2183</v>
      </c>
      <c r="AK235">
        <v>320</v>
      </c>
      <c r="AL235">
        <v>19</v>
      </c>
      <c r="AO235" s="41"/>
      <c r="AP235" s="41"/>
      <c r="AQ235" t="str">
        <f t="shared" si="6"/>
        <v/>
      </c>
      <c r="AS235" t="str">
        <f t="shared" si="7"/>
        <v>wci_corp</v>
      </c>
    </row>
    <row r="236" spans="2:45">
      <c r="B236" t="s">
        <v>178</v>
      </c>
      <c r="C236" s="31">
        <v>43982</v>
      </c>
      <c r="D236" s="15">
        <v>2298.56</v>
      </c>
      <c r="E236" s="15">
        <v>0</v>
      </c>
      <c r="F236" s="53" t="s">
        <v>133</v>
      </c>
      <c r="G236" t="s">
        <v>336</v>
      </c>
      <c r="H236" s="41" t="s">
        <v>135</v>
      </c>
      <c r="I236" t="s">
        <v>337</v>
      </c>
      <c r="J236" t="s">
        <v>252</v>
      </c>
      <c r="K236" t="s">
        <v>138</v>
      </c>
      <c r="L236" s="17"/>
      <c r="M236" s="17"/>
      <c r="N236" s="17" t="s">
        <v>322</v>
      </c>
      <c r="O236" s="36"/>
      <c r="P236" s="17"/>
      <c r="Q236" s="17"/>
      <c r="U236" t="s">
        <v>338</v>
      </c>
      <c r="V236" t="s">
        <v>338</v>
      </c>
      <c r="X236" s="31">
        <v>43985</v>
      </c>
      <c r="Y236" s="31">
        <v>43985</v>
      </c>
      <c r="AA236" s="31"/>
      <c r="AB236" t="s">
        <v>9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1</v>
      </c>
      <c r="AI236">
        <v>52036</v>
      </c>
      <c r="AJ236">
        <v>2183</v>
      </c>
      <c r="AK236">
        <v>0</v>
      </c>
      <c r="AL236">
        <v>19</v>
      </c>
      <c r="AO236" s="41"/>
      <c r="AP236" s="41"/>
      <c r="AQ236" t="str">
        <f t="shared" si="6"/>
        <v/>
      </c>
      <c r="AS236" t="str">
        <f t="shared" si="7"/>
        <v>wci_corp</v>
      </c>
    </row>
    <row r="237" spans="2:45">
      <c r="B237" t="s">
        <v>179</v>
      </c>
      <c r="C237" s="31">
        <v>43982</v>
      </c>
      <c r="D237" s="15">
        <v>1250</v>
      </c>
      <c r="E237" s="15">
        <v>0</v>
      </c>
      <c r="F237" s="53" t="s">
        <v>133</v>
      </c>
      <c r="G237" t="s">
        <v>336</v>
      </c>
      <c r="H237" s="41" t="s">
        <v>135</v>
      </c>
      <c r="I237" t="s">
        <v>337</v>
      </c>
      <c r="J237" t="s">
        <v>252</v>
      </c>
      <c r="K237" t="s">
        <v>138</v>
      </c>
      <c r="L237" s="17"/>
      <c r="M237" s="17"/>
      <c r="N237" s="17" t="s">
        <v>322</v>
      </c>
      <c r="O237" s="36"/>
      <c r="P237" s="17"/>
      <c r="Q237" s="17"/>
      <c r="U237" t="s">
        <v>338</v>
      </c>
      <c r="V237" t="s">
        <v>338</v>
      </c>
      <c r="X237" s="31">
        <v>43985</v>
      </c>
      <c r="Y237" s="31">
        <v>43985</v>
      </c>
      <c r="AA237" s="31"/>
      <c r="AB237" t="s">
        <v>9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1</v>
      </c>
      <c r="AI237">
        <v>56036</v>
      </c>
      <c r="AJ237">
        <v>2183</v>
      </c>
      <c r="AK237">
        <v>0</v>
      </c>
      <c r="AL237">
        <v>19</v>
      </c>
      <c r="AO237" s="41"/>
      <c r="AP237" s="41"/>
      <c r="AQ237" t="str">
        <f t="shared" si="6"/>
        <v/>
      </c>
      <c r="AS237" t="str">
        <f t="shared" si="7"/>
        <v>wci_corp</v>
      </c>
    </row>
    <row r="238" spans="2:45">
      <c r="B238" t="s">
        <v>180</v>
      </c>
      <c r="C238" s="31">
        <v>43982</v>
      </c>
      <c r="D238" s="15">
        <v>2782.74</v>
      </c>
      <c r="E238" s="15">
        <v>0</v>
      </c>
      <c r="F238" s="53" t="s">
        <v>133</v>
      </c>
      <c r="G238" t="s">
        <v>336</v>
      </c>
      <c r="H238" s="41" t="s">
        <v>135</v>
      </c>
      <c r="I238" t="s">
        <v>337</v>
      </c>
      <c r="J238" t="s">
        <v>252</v>
      </c>
      <c r="K238" t="s">
        <v>138</v>
      </c>
      <c r="L238" s="17"/>
      <c r="M238" s="17"/>
      <c r="N238" s="17" t="s">
        <v>322</v>
      </c>
      <c r="O238" s="36"/>
      <c r="P238" s="17"/>
      <c r="Q238" s="17"/>
      <c r="U238" t="s">
        <v>338</v>
      </c>
      <c r="V238" t="s">
        <v>338</v>
      </c>
      <c r="X238" s="31">
        <v>43985</v>
      </c>
      <c r="Y238" s="31">
        <v>43985</v>
      </c>
      <c r="AA238" s="31"/>
      <c r="AB238" t="s">
        <v>9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1</v>
      </c>
      <c r="AI238">
        <v>70036</v>
      </c>
      <c r="AJ238">
        <v>2183</v>
      </c>
      <c r="AK238">
        <v>0</v>
      </c>
      <c r="AL238">
        <v>19</v>
      </c>
      <c r="AO238" s="41"/>
      <c r="AP238" s="41"/>
      <c r="AQ238" t="str">
        <f t="shared" si="6"/>
        <v/>
      </c>
      <c r="AS238" t="str">
        <f t="shared" si="7"/>
        <v>wci_corp</v>
      </c>
    </row>
    <row r="239" spans="2:45">
      <c r="B239" t="s">
        <v>257</v>
      </c>
      <c r="C239" s="31">
        <v>43982</v>
      </c>
      <c r="D239" s="15">
        <v>140</v>
      </c>
      <c r="E239" s="15">
        <v>0</v>
      </c>
      <c r="F239" s="53" t="s">
        <v>133</v>
      </c>
      <c r="G239" t="s">
        <v>336</v>
      </c>
      <c r="H239" s="41" t="s">
        <v>135</v>
      </c>
      <c r="I239" t="s">
        <v>337</v>
      </c>
      <c r="J239" t="s">
        <v>252</v>
      </c>
      <c r="K239" t="s">
        <v>138</v>
      </c>
      <c r="L239" s="17"/>
      <c r="M239" s="17"/>
      <c r="N239" s="17" t="s">
        <v>322</v>
      </c>
      <c r="O239" s="36"/>
      <c r="P239" s="17"/>
      <c r="Q239" s="17"/>
      <c r="U239" t="s">
        <v>338</v>
      </c>
      <c r="V239" t="s">
        <v>338</v>
      </c>
      <c r="X239" s="31">
        <v>43985</v>
      </c>
      <c r="Y239" s="31">
        <v>43985</v>
      </c>
      <c r="AA239" s="31"/>
      <c r="AB239" t="s">
        <v>9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1</v>
      </c>
      <c r="AI239">
        <v>70036</v>
      </c>
      <c r="AJ239">
        <v>2183</v>
      </c>
      <c r="AK239">
        <v>700</v>
      </c>
      <c r="AL239">
        <v>19</v>
      </c>
      <c r="AO239" s="41"/>
      <c r="AP239" s="41"/>
      <c r="AQ239" t="str">
        <f t="shared" si="6"/>
        <v/>
      </c>
      <c r="AS239" t="str">
        <f t="shared" si="7"/>
        <v>wci_corp</v>
      </c>
    </row>
    <row r="240" spans="2:45">
      <c r="B240" t="s">
        <v>165</v>
      </c>
      <c r="C240" s="31">
        <v>43982</v>
      </c>
      <c r="D240" s="15">
        <v>-945.8</v>
      </c>
      <c r="E240" s="15">
        <v>0</v>
      </c>
      <c r="F240" s="53" t="s">
        <v>133</v>
      </c>
      <c r="G240" t="s">
        <v>339</v>
      </c>
      <c r="H240" s="41" t="s">
        <v>135</v>
      </c>
      <c r="I240" t="s">
        <v>340</v>
      </c>
      <c r="J240" t="s">
        <v>252</v>
      </c>
      <c r="K240" t="s">
        <v>138</v>
      </c>
      <c r="L240" s="17"/>
      <c r="M240" s="17"/>
      <c r="N240" s="17" t="s">
        <v>330</v>
      </c>
      <c r="O240" s="36"/>
      <c r="P240" s="17"/>
      <c r="Q240" s="17"/>
      <c r="U240" t="s">
        <v>341</v>
      </c>
      <c r="V240" t="s">
        <v>341</v>
      </c>
      <c r="X240" s="31">
        <v>43985</v>
      </c>
      <c r="Y240" s="31">
        <v>43985</v>
      </c>
      <c r="AA240" s="31"/>
      <c r="AB240" t="s">
        <v>9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1</v>
      </c>
      <c r="AI240">
        <v>50036</v>
      </c>
      <c r="AJ240">
        <v>2183</v>
      </c>
      <c r="AK240">
        <v>0</v>
      </c>
      <c r="AL240">
        <v>19</v>
      </c>
      <c r="AO240" s="41"/>
      <c r="AP240" s="41"/>
      <c r="AQ240" t="str">
        <f t="shared" si="6"/>
        <v/>
      </c>
      <c r="AS240" t="str">
        <f t="shared" si="7"/>
        <v>wci_corp</v>
      </c>
    </row>
    <row r="241" spans="2:45">
      <c r="B241" t="s">
        <v>170</v>
      </c>
      <c r="C241" s="31">
        <v>43982</v>
      </c>
      <c r="D241" s="15">
        <v>-360.76</v>
      </c>
      <c r="E241" s="15">
        <v>0</v>
      </c>
      <c r="F241" s="53" t="s">
        <v>133</v>
      </c>
      <c r="G241" t="s">
        <v>339</v>
      </c>
      <c r="H241" s="41" t="s">
        <v>135</v>
      </c>
      <c r="I241" t="s">
        <v>340</v>
      </c>
      <c r="J241" t="s">
        <v>252</v>
      </c>
      <c r="K241" t="s">
        <v>138</v>
      </c>
      <c r="L241" s="17"/>
      <c r="M241" s="17"/>
      <c r="N241" s="17" t="s">
        <v>330</v>
      </c>
      <c r="O241" s="36"/>
      <c r="P241" s="17"/>
      <c r="Q241" s="17"/>
      <c r="U241" t="s">
        <v>341</v>
      </c>
      <c r="V241" t="s">
        <v>341</v>
      </c>
      <c r="X241" s="31">
        <v>43985</v>
      </c>
      <c r="Y241" s="31">
        <v>43985</v>
      </c>
      <c r="AA241" s="31"/>
      <c r="AB241" t="s">
        <v>9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1</v>
      </c>
      <c r="AI241">
        <v>50036</v>
      </c>
      <c r="AJ241">
        <v>2183</v>
      </c>
      <c r="AK241">
        <v>100</v>
      </c>
      <c r="AL241">
        <v>19</v>
      </c>
      <c r="AO241" s="41"/>
      <c r="AP241" s="41"/>
      <c r="AQ241" t="str">
        <f t="shared" si="6"/>
        <v/>
      </c>
      <c r="AS241" t="str">
        <f t="shared" si="7"/>
        <v>wci_corp</v>
      </c>
    </row>
    <row r="242" spans="2:45">
      <c r="B242" t="s">
        <v>171</v>
      </c>
      <c r="C242" s="31">
        <v>43982</v>
      </c>
      <c r="D242" s="15">
        <v>-345.86</v>
      </c>
      <c r="E242" s="15">
        <v>0</v>
      </c>
      <c r="F242" s="53" t="s">
        <v>133</v>
      </c>
      <c r="G242" t="s">
        <v>339</v>
      </c>
      <c r="H242" s="41" t="s">
        <v>135</v>
      </c>
      <c r="I242" t="s">
        <v>340</v>
      </c>
      <c r="J242" t="s">
        <v>252</v>
      </c>
      <c r="K242" t="s">
        <v>138</v>
      </c>
      <c r="L242" s="17"/>
      <c r="M242" s="17"/>
      <c r="N242" s="17" t="s">
        <v>330</v>
      </c>
      <c r="O242" s="36"/>
      <c r="P242" s="17"/>
      <c r="Q242" s="17"/>
      <c r="U242" t="s">
        <v>341</v>
      </c>
      <c r="V242" t="s">
        <v>341</v>
      </c>
      <c r="X242" s="31">
        <v>43985</v>
      </c>
      <c r="Y242" s="31">
        <v>43985</v>
      </c>
      <c r="AA242" s="31"/>
      <c r="AB242" t="s">
        <v>9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1</v>
      </c>
      <c r="AI242">
        <v>50036</v>
      </c>
      <c r="AJ242">
        <v>2183</v>
      </c>
      <c r="AK242">
        <v>101</v>
      </c>
      <c r="AL242">
        <v>19</v>
      </c>
      <c r="AO242" s="41"/>
      <c r="AP242" s="41"/>
      <c r="AQ242" t="str">
        <f t="shared" si="6"/>
        <v/>
      </c>
      <c r="AS242" t="str">
        <f t="shared" si="7"/>
        <v>wci_corp</v>
      </c>
    </row>
    <row r="243" spans="2:45">
      <c r="B243" t="s">
        <v>172</v>
      </c>
      <c r="C243" s="31">
        <v>43982</v>
      </c>
      <c r="D243" s="15">
        <v>-4438.5600000000004</v>
      </c>
      <c r="E243" s="15">
        <v>0</v>
      </c>
      <c r="F243" s="53" t="s">
        <v>133</v>
      </c>
      <c r="G243" t="s">
        <v>339</v>
      </c>
      <c r="H243" s="41" t="s">
        <v>135</v>
      </c>
      <c r="I243" t="s">
        <v>340</v>
      </c>
      <c r="J243" t="s">
        <v>252</v>
      </c>
      <c r="K243" t="s">
        <v>138</v>
      </c>
      <c r="L243" s="17"/>
      <c r="M243" s="17"/>
      <c r="N243" s="17" t="s">
        <v>330</v>
      </c>
      <c r="O243" s="36"/>
      <c r="P243" s="17"/>
      <c r="Q243" s="17"/>
      <c r="U243" t="s">
        <v>341</v>
      </c>
      <c r="V243" t="s">
        <v>341</v>
      </c>
      <c r="X243" s="31">
        <v>43985</v>
      </c>
      <c r="Y243" s="31">
        <v>43985</v>
      </c>
      <c r="AA243" s="31"/>
      <c r="AB243" t="s">
        <v>9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1</v>
      </c>
      <c r="AI243">
        <v>50036</v>
      </c>
      <c r="AJ243">
        <v>2183</v>
      </c>
      <c r="AK243">
        <v>200</v>
      </c>
      <c r="AL243">
        <v>19</v>
      </c>
      <c r="AO243" s="41"/>
      <c r="AP243" s="41"/>
      <c r="AQ243" t="str">
        <f t="shared" si="6"/>
        <v/>
      </c>
      <c r="AS243" t="str">
        <f t="shared" si="7"/>
        <v>wci_corp</v>
      </c>
    </row>
    <row r="244" spans="2:45">
      <c r="B244" t="s">
        <v>173</v>
      </c>
      <c r="C244" s="31">
        <v>43982</v>
      </c>
      <c r="D244" s="15">
        <v>-1450.24</v>
      </c>
      <c r="E244" s="15">
        <v>0</v>
      </c>
      <c r="F244" s="53" t="s">
        <v>133</v>
      </c>
      <c r="G244" t="s">
        <v>339</v>
      </c>
      <c r="H244" s="41" t="s">
        <v>135</v>
      </c>
      <c r="I244" t="s">
        <v>340</v>
      </c>
      <c r="J244" t="s">
        <v>252</v>
      </c>
      <c r="K244" t="s">
        <v>138</v>
      </c>
      <c r="L244" s="17"/>
      <c r="M244" s="17"/>
      <c r="N244" s="17" t="s">
        <v>330</v>
      </c>
      <c r="O244" s="36"/>
      <c r="P244" s="17"/>
      <c r="Q244" s="17"/>
      <c r="U244" t="s">
        <v>341</v>
      </c>
      <c r="V244" t="s">
        <v>341</v>
      </c>
      <c r="X244" s="31">
        <v>43985</v>
      </c>
      <c r="Y244" s="31">
        <v>43985</v>
      </c>
      <c r="AA244" s="31"/>
      <c r="AB244" t="s">
        <v>9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1</v>
      </c>
      <c r="AI244">
        <v>50036</v>
      </c>
      <c r="AJ244">
        <v>2183</v>
      </c>
      <c r="AK244">
        <v>202</v>
      </c>
      <c r="AL244">
        <v>19</v>
      </c>
      <c r="AO244" s="41"/>
      <c r="AP244" s="41"/>
      <c r="AQ244" t="str">
        <f t="shared" si="6"/>
        <v/>
      </c>
      <c r="AS244" t="str">
        <f t="shared" si="7"/>
        <v>wci_corp</v>
      </c>
    </row>
    <row r="245" spans="2:45">
      <c r="B245" t="s">
        <v>174</v>
      </c>
      <c r="C245" s="31">
        <v>43982</v>
      </c>
      <c r="D245" s="15">
        <v>-193.76</v>
      </c>
      <c r="E245" s="15">
        <v>0</v>
      </c>
      <c r="F245" s="53" t="s">
        <v>133</v>
      </c>
      <c r="G245" t="s">
        <v>339</v>
      </c>
      <c r="H245" s="41" t="s">
        <v>135</v>
      </c>
      <c r="I245" t="s">
        <v>340</v>
      </c>
      <c r="J245" t="s">
        <v>252</v>
      </c>
      <c r="K245" t="s">
        <v>138</v>
      </c>
      <c r="L245" s="17"/>
      <c r="M245" s="17"/>
      <c r="N245" s="17" t="s">
        <v>330</v>
      </c>
      <c r="O245" s="36"/>
      <c r="P245" s="17"/>
      <c r="Q245" s="17"/>
      <c r="U245" t="s">
        <v>341</v>
      </c>
      <c r="V245" t="s">
        <v>341</v>
      </c>
      <c r="X245" s="31">
        <v>43985</v>
      </c>
      <c r="Y245" s="31">
        <v>43985</v>
      </c>
      <c r="AA245" s="31"/>
      <c r="AB245" t="s">
        <v>9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1</v>
      </c>
      <c r="AI245">
        <v>50036</v>
      </c>
      <c r="AJ245">
        <v>2183</v>
      </c>
      <c r="AK245">
        <v>206</v>
      </c>
      <c r="AL245">
        <v>19</v>
      </c>
      <c r="AO245" s="41"/>
      <c r="AP245" s="41"/>
      <c r="AQ245" t="str">
        <f t="shared" si="6"/>
        <v/>
      </c>
      <c r="AS245" t="str">
        <f t="shared" si="7"/>
        <v>wci_corp</v>
      </c>
    </row>
    <row r="246" spans="2:45">
      <c r="B246" t="s">
        <v>175</v>
      </c>
      <c r="C246" s="31">
        <v>43982</v>
      </c>
      <c r="D246" s="15">
        <v>-2855.32</v>
      </c>
      <c r="E246" s="15">
        <v>0</v>
      </c>
      <c r="F246" s="53" t="s">
        <v>133</v>
      </c>
      <c r="G246" t="s">
        <v>339</v>
      </c>
      <c r="H246" s="41" t="s">
        <v>135</v>
      </c>
      <c r="I246" t="s">
        <v>340</v>
      </c>
      <c r="J246" t="s">
        <v>252</v>
      </c>
      <c r="K246" t="s">
        <v>138</v>
      </c>
      <c r="L246" s="17"/>
      <c r="M246" s="17"/>
      <c r="N246" s="17" t="s">
        <v>330</v>
      </c>
      <c r="O246" s="36"/>
      <c r="P246" s="17"/>
      <c r="Q246" s="17"/>
      <c r="U246" t="s">
        <v>341</v>
      </c>
      <c r="V246" t="s">
        <v>341</v>
      </c>
      <c r="X246" s="31">
        <v>43985</v>
      </c>
      <c r="Y246" s="31">
        <v>43985</v>
      </c>
      <c r="AA246" s="31"/>
      <c r="AB246" t="s">
        <v>9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1</v>
      </c>
      <c r="AI246">
        <v>50036</v>
      </c>
      <c r="AJ246">
        <v>2183</v>
      </c>
      <c r="AK246">
        <v>210</v>
      </c>
      <c r="AL246">
        <v>19</v>
      </c>
      <c r="AO246" s="41"/>
      <c r="AP246" s="41"/>
      <c r="AQ246" t="str">
        <f t="shared" si="6"/>
        <v/>
      </c>
      <c r="AS246" t="str">
        <f t="shared" si="7"/>
        <v>wci_corp</v>
      </c>
    </row>
    <row r="247" spans="2:45">
      <c r="B247" t="s">
        <v>176</v>
      </c>
      <c r="C247" s="31">
        <v>43982</v>
      </c>
      <c r="D247" s="15">
        <v>-681.72</v>
      </c>
      <c r="E247" s="15">
        <v>0</v>
      </c>
      <c r="F247" s="53" t="s">
        <v>133</v>
      </c>
      <c r="G247" t="s">
        <v>339</v>
      </c>
      <c r="H247" s="41" t="s">
        <v>135</v>
      </c>
      <c r="I247" t="s">
        <v>340</v>
      </c>
      <c r="J247" t="s">
        <v>252</v>
      </c>
      <c r="K247" t="s">
        <v>138</v>
      </c>
      <c r="L247" s="17"/>
      <c r="M247" s="17"/>
      <c r="N247" s="17" t="s">
        <v>330</v>
      </c>
      <c r="O247" s="36"/>
      <c r="P247" s="17"/>
      <c r="Q247" s="17"/>
      <c r="U247" t="s">
        <v>341</v>
      </c>
      <c r="V247" t="s">
        <v>341</v>
      </c>
      <c r="X247" s="31">
        <v>43985</v>
      </c>
      <c r="Y247" s="31">
        <v>43985</v>
      </c>
      <c r="AA247" s="31"/>
      <c r="AB247" t="s">
        <v>9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1</v>
      </c>
      <c r="AI247">
        <v>50036</v>
      </c>
      <c r="AJ247">
        <v>2183</v>
      </c>
      <c r="AK247">
        <v>300</v>
      </c>
      <c r="AL247">
        <v>19</v>
      </c>
      <c r="AO247" s="41"/>
      <c r="AP247" s="41"/>
      <c r="AQ247" t="str">
        <f t="shared" si="6"/>
        <v/>
      </c>
      <c r="AS247" t="str">
        <f t="shared" si="7"/>
        <v>wci_corp</v>
      </c>
    </row>
    <row r="248" spans="2:45">
      <c r="B248" t="s">
        <v>177</v>
      </c>
      <c r="C248" s="31">
        <v>43982</v>
      </c>
      <c r="D248" s="15">
        <v>-340.84</v>
      </c>
      <c r="E248" s="15">
        <v>0</v>
      </c>
      <c r="F248" s="53" t="s">
        <v>133</v>
      </c>
      <c r="G248" t="s">
        <v>339</v>
      </c>
      <c r="H248" s="41" t="s">
        <v>135</v>
      </c>
      <c r="I248" t="s">
        <v>340</v>
      </c>
      <c r="J248" t="s">
        <v>252</v>
      </c>
      <c r="K248" t="s">
        <v>138</v>
      </c>
      <c r="L248" s="17"/>
      <c r="M248" s="17"/>
      <c r="N248" s="17" t="s">
        <v>330</v>
      </c>
      <c r="O248" s="36"/>
      <c r="P248" s="17"/>
      <c r="Q248" s="17"/>
      <c r="U248" t="s">
        <v>341</v>
      </c>
      <c r="V248" t="s">
        <v>341</v>
      </c>
      <c r="X248" s="31">
        <v>43985</v>
      </c>
      <c r="Y248" s="31">
        <v>43985</v>
      </c>
      <c r="AA248" s="31"/>
      <c r="AB248" t="s">
        <v>9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1</v>
      </c>
      <c r="AI248">
        <v>50036</v>
      </c>
      <c r="AJ248">
        <v>2183</v>
      </c>
      <c r="AK248">
        <v>320</v>
      </c>
      <c r="AL248">
        <v>19</v>
      </c>
      <c r="AO248" s="41"/>
      <c r="AP248" s="41"/>
      <c r="AQ248" t="str">
        <f t="shared" si="6"/>
        <v/>
      </c>
      <c r="AS248" t="str">
        <f t="shared" si="7"/>
        <v>wci_corp</v>
      </c>
    </row>
    <row r="249" spans="2:45">
      <c r="B249" t="s">
        <v>178</v>
      </c>
      <c r="C249" s="31">
        <v>43982</v>
      </c>
      <c r="D249" s="15">
        <v>-2257.2399999999998</v>
      </c>
      <c r="E249" s="15">
        <v>0</v>
      </c>
      <c r="F249" s="53" t="s">
        <v>133</v>
      </c>
      <c r="G249" t="s">
        <v>339</v>
      </c>
      <c r="H249" s="41" t="s">
        <v>135</v>
      </c>
      <c r="I249" t="s">
        <v>340</v>
      </c>
      <c r="J249" t="s">
        <v>252</v>
      </c>
      <c r="K249" t="s">
        <v>138</v>
      </c>
      <c r="L249" s="17"/>
      <c r="M249" s="17"/>
      <c r="N249" s="17" t="s">
        <v>330</v>
      </c>
      <c r="O249" s="36"/>
      <c r="P249" s="17"/>
      <c r="Q249" s="17"/>
      <c r="U249" t="s">
        <v>341</v>
      </c>
      <c r="V249" t="s">
        <v>341</v>
      </c>
      <c r="X249" s="31">
        <v>43985</v>
      </c>
      <c r="Y249" s="31">
        <v>43985</v>
      </c>
      <c r="AA249" s="31"/>
      <c r="AB249" t="s">
        <v>9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1</v>
      </c>
      <c r="AI249">
        <v>52036</v>
      </c>
      <c r="AJ249">
        <v>2183</v>
      </c>
      <c r="AK249">
        <v>0</v>
      </c>
      <c r="AL249">
        <v>19</v>
      </c>
      <c r="AO249" s="41"/>
      <c r="AP249" s="41"/>
      <c r="AQ249" t="str">
        <f t="shared" si="6"/>
        <v/>
      </c>
      <c r="AS249" t="str">
        <f t="shared" si="7"/>
        <v>wci_corp</v>
      </c>
    </row>
    <row r="250" spans="2:45">
      <c r="B250" t="s">
        <v>179</v>
      </c>
      <c r="C250" s="31">
        <v>43982</v>
      </c>
      <c r="D250" s="15">
        <v>-1250</v>
      </c>
      <c r="E250" s="15">
        <v>0</v>
      </c>
      <c r="F250" s="53" t="s">
        <v>133</v>
      </c>
      <c r="G250" t="s">
        <v>339</v>
      </c>
      <c r="H250" s="41" t="s">
        <v>135</v>
      </c>
      <c r="I250" t="s">
        <v>340</v>
      </c>
      <c r="J250" t="s">
        <v>252</v>
      </c>
      <c r="K250" t="s">
        <v>138</v>
      </c>
      <c r="L250" s="17"/>
      <c r="M250" s="17"/>
      <c r="N250" s="17" t="s">
        <v>330</v>
      </c>
      <c r="O250" s="36"/>
      <c r="P250" s="17"/>
      <c r="Q250" s="17"/>
      <c r="U250" t="s">
        <v>341</v>
      </c>
      <c r="V250" t="s">
        <v>341</v>
      </c>
      <c r="X250" s="31">
        <v>43985</v>
      </c>
      <c r="Y250" s="31">
        <v>43985</v>
      </c>
      <c r="AA250" s="31"/>
      <c r="AB250" t="s">
        <v>9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1</v>
      </c>
      <c r="AI250">
        <v>56036</v>
      </c>
      <c r="AJ250">
        <v>2183</v>
      </c>
      <c r="AK250">
        <v>0</v>
      </c>
      <c r="AL250">
        <v>19</v>
      </c>
      <c r="AO250" s="41"/>
      <c r="AP250" s="41"/>
      <c r="AQ250" t="str">
        <f t="shared" si="6"/>
        <v/>
      </c>
      <c r="AS250" t="str">
        <f t="shared" si="7"/>
        <v>wci_corp</v>
      </c>
    </row>
    <row r="251" spans="2:45">
      <c r="B251" t="s">
        <v>180</v>
      </c>
      <c r="C251" s="31">
        <v>43982</v>
      </c>
      <c r="D251" s="15">
        <v>-2718.72</v>
      </c>
      <c r="E251" s="15">
        <v>0</v>
      </c>
      <c r="F251" s="53" t="s">
        <v>133</v>
      </c>
      <c r="G251" t="s">
        <v>339</v>
      </c>
      <c r="H251" s="41" t="s">
        <v>135</v>
      </c>
      <c r="I251" t="s">
        <v>340</v>
      </c>
      <c r="J251" t="s">
        <v>252</v>
      </c>
      <c r="K251" t="s">
        <v>138</v>
      </c>
      <c r="L251" s="17"/>
      <c r="M251" s="17"/>
      <c r="N251" s="17" t="s">
        <v>330</v>
      </c>
      <c r="O251" s="36"/>
      <c r="P251" s="17"/>
      <c r="Q251" s="17"/>
      <c r="U251" t="s">
        <v>341</v>
      </c>
      <c r="V251" t="s">
        <v>341</v>
      </c>
      <c r="X251" s="31">
        <v>43985</v>
      </c>
      <c r="Y251" s="31">
        <v>43985</v>
      </c>
      <c r="AA251" s="31"/>
      <c r="AB251" t="s">
        <v>9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1</v>
      </c>
      <c r="AI251">
        <v>70036</v>
      </c>
      <c r="AJ251">
        <v>2183</v>
      </c>
      <c r="AK251">
        <v>0</v>
      </c>
      <c r="AL251">
        <v>19</v>
      </c>
      <c r="AO251" s="41"/>
      <c r="AP251" s="41"/>
      <c r="AQ251" t="str">
        <f t="shared" si="6"/>
        <v/>
      </c>
      <c r="AS251" t="str">
        <f t="shared" si="7"/>
        <v>wci_corp</v>
      </c>
    </row>
    <row r="252" spans="2:45">
      <c r="B252" t="s">
        <v>257</v>
      </c>
      <c r="C252" s="31">
        <v>43982</v>
      </c>
      <c r="D252" s="15">
        <v>-152</v>
      </c>
      <c r="E252" s="15">
        <v>0</v>
      </c>
      <c r="F252" s="53" t="s">
        <v>133</v>
      </c>
      <c r="G252" t="s">
        <v>339</v>
      </c>
      <c r="H252" s="41" t="s">
        <v>135</v>
      </c>
      <c r="I252" t="s">
        <v>340</v>
      </c>
      <c r="J252" t="s">
        <v>252</v>
      </c>
      <c r="K252" t="s">
        <v>138</v>
      </c>
      <c r="L252" s="17"/>
      <c r="M252" s="17"/>
      <c r="N252" s="17" t="s">
        <v>330</v>
      </c>
      <c r="O252" s="36"/>
      <c r="P252" s="17"/>
      <c r="Q252" s="17"/>
      <c r="U252" t="s">
        <v>341</v>
      </c>
      <c r="V252" t="s">
        <v>341</v>
      </c>
      <c r="X252" s="31">
        <v>43985</v>
      </c>
      <c r="Y252" s="31">
        <v>43985</v>
      </c>
      <c r="AA252" s="31"/>
      <c r="AB252" t="s">
        <v>9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1</v>
      </c>
      <c r="AI252">
        <v>70036</v>
      </c>
      <c r="AJ252">
        <v>2183</v>
      </c>
      <c r="AK252">
        <v>700</v>
      </c>
      <c r="AL252">
        <v>19</v>
      </c>
      <c r="AO252" s="41"/>
      <c r="AP252" s="41"/>
      <c r="AQ252" t="str">
        <f t="shared" si="6"/>
        <v/>
      </c>
      <c r="AS252" t="str">
        <f t="shared" si="7"/>
        <v>wci_corp</v>
      </c>
    </row>
    <row r="253" spans="2:45">
      <c r="B253" t="s">
        <v>141</v>
      </c>
      <c r="C253" s="31">
        <v>43982</v>
      </c>
      <c r="D253" s="15">
        <v>-400</v>
      </c>
      <c r="E253" s="15">
        <v>0</v>
      </c>
      <c r="F253" s="53" t="s">
        <v>133</v>
      </c>
      <c r="G253" t="s">
        <v>339</v>
      </c>
      <c r="H253" s="41" t="s">
        <v>135</v>
      </c>
      <c r="I253" t="s">
        <v>340</v>
      </c>
      <c r="J253" t="s">
        <v>252</v>
      </c>
      <c r="K253" t="s">
        <v>138</v>
      </c>
      <c r="L253" s="17"/>
      <c r="M253" s="17"/>
      <c r="N253" s="17" t="s">
        <v>332</v>
      </c>
      <c r="O253" s="36"/>
      <c r="P253" s="17"/>
      <c r="Q253" s="17"/>
      <c r="U253" t="s">
        <v>341</v>
      </c>
      <c r="V253" t="s">
        <v>341</v>
      </c>
      <c r="X253" s="31">
        <v>43985</v>
      </c>
      <c r="Y253" s="31">
        <v>43985</v>
      </c>
      <c r="AA253" s="31"/>
      <c r="AB253" t="s">
        <v>9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1</v>
      </c>
      <c r="AI253">
        <v>70165</v>
      </c>
      <c r="AJ253">
        <v>2183</v>
      </c>
      <c r="AK253">
        <v>0</v>
      </c>
      <c r="AL253">
        <v>19</v>
      </c>
      <c r="AO253" s="41"/>
      <c r="AP253" s="41"/>
      <c r="AQ253" t="str">
        <f t="shared" si="6"/>
        <v/>
      </c>
      <c r="AS253" t="str">
        <f t="shared" si="7"/>
        <v>wci_corp</v>
      </c>
    </row>
    <row r="254" spans="2:45">
      <c r="B254" t="s">
        <v>165</v>
      </c>
      <c r="C254" s="31">
        <v>43982</v>
      </c>
      <c r="D254" s="15">
        <v>945.8</v>
      </c>
      <c r="E254" s="15">
        <v>0</v>
      </c>
      <c r="F254" s="53" t="s">
        <v>133</v>
      </c>
      <c r="G254" t="s">
        <v>342</v>
      </c>
      <c r="H254" s="41" t="s">
        <v>135</v>
      </c>
      <c r="I254" t="s">
        <v>343</v>
      </c>
      <c r="J254" t="s">
        <v>252</v>
      </c>
      <c r="K254" t="s">
        <v>138</v>
      </c>
      <c r="L254" s="17"/>
      <c r="M254" s="17"/>
      <c r="N254" s="17" t="s">
        <v>330</v>
      </c>
      <c r="O254" s="36"/>
      <c r="P254" s="17"/>
      <c r="Q254" s="17"/>
      <c r="U254" t="s">
        <v>344</v>
      </c>
      <c r="V254" t="s">
        <v>344</v>
      </c>
      <c r="X254" s="31">
        <v>43985</v>
      </c>
      <c r="Y254" s="31">
        <v>43986</v>
      </c>
      <c r="AA254" s="31"/>
      <c r="AB254" t="s">
        <v>9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1</v>
      </c>
      <c r="AI254">
        <v>50036</v>
      </c>
      <c r="AJ254">
        <v>2183</v>
      </c>
      <c r="AK254">
        <v>0</v>
      </c>
      <c r="AL254">
        <v>19</v>
      </c>
      <c r="AO254" s="41"/>
      <c r="AP254" s="41"/>
      <c r="AQ254" t="str">
        <f t="shared" si="6"/>
        <v/>
      </c>
      <c r="AS254" t="str">
        <f t="shared" si="7"/>
        <v>wci_corp</v>
      </c>
    </row>
    <row r="255" spans="2:45">
      <c r="B255" t="s">
        <v>170</v>
      </c>
      <c r="C255" s="31">
        <v>43982</v>
      </c>
      <c r="D255" s="15">
        <v>360.76</v>
      </c>
      <c r="E255" s="15">
        <v>0</v>
      </c>
      <c r="F255" s="53" t="s">
        <v>133</v>
      </c>
      <c r="G255" t="s">
        <v>342</v>
      </c>
      <c r="H255" s="41" t="s">
        <v>135</v>
      </c>
      <c r="I255" t="s">
        <v>343</v>
      </c>
      <c r="J255" t="s">
        <v>252</v>
      </c>
      <c r="K255" t="s">
        <v>138</v>
      </c>
      <c r="L255" s="17"/>
      <c r="M255" s="17"/>
      <c r="N255" s="17" t="s">
        <v>330</v>
      </c>
      <c r="O255" s="36"/>
      <c r="P255" s="17"/>
      <c r="Q255" s="17"/>
      <c r="U255" t="s">
        <v>344</v>
      </c>
      <c r="V255" t="s">
        <v>344</v>
      </c>
      <c r="X255" s="31">
        <v>43985</v>
      </c>
      <c r="Y255" s="31">
        <v>43986</v>
      </c>
      <c r="AA255" s="31"/>
      <c r="AB255" t="s">
        <v>9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1</v>
      </c>
      <c r="AI255">
        <v>50036</v>
      </c>
      <c r="AJ255">
        <v>2183</v>
      </c>
      <c r="AK255">
        <v>100</v>
      </c>
      <c r="AL255">
        <v>19</v>
      </c>
      <c r="AO255" s="41"/>
      <c r="AP255" s="41"/>
      <c r="AQ255" t="str">
        <f t="shared" si="6"/>
        <v/>
      </c>
      <c r="AS255" t="str">
        <f t="shared" si="7"/>
        <v>wci_corp</v>
      </c>
    </row>
    <row r="256" spans="2:45">
      <c r="B256" t="s">
        <v>171</v>
      </c>
      <c r="C256" s="31">
        <v>43982</v>
      </c>
      <c r="D256" s="15">
        <v>345.86</v>
      </c>
      <c r="E256" s="15">
        <v>0</v>
      </c>
      <c r="F256" s="53" t="s">
        <v>133</v>
      </c>
      <c r="G256" t="s">
        <v>342</v>
      </c>
      <c r="H256" s="41" t="s">
        <v>135</v>
      </c>
      <c r="I256" t="s">
        <v>343</v>
      </c>
      <c r="J256" t="s">
        <v>252</v>
      </c>
      <c r="K256" t="s">
        <v>138</v>
      </c>
      <c r="L256" s="17"/>
      <c r="M256" s="17"/>
      <c r="N256" s="17" t="s">
        <v>330</v>
      </c>
      <c r="O256" s="36"/>
      <c r="P256" s="17"/>
      <c r="Q256" s="17"/>
      <c r="U256" t="s">
        <v>344</v>
      </c>
      <c r="V256" t="s">
        <v>344</v>
      </c>
      <c r="X256" s="31">
        <v>43985</v>
      </c>
      <c r="Y256" s="31">
        <v>43986</v>
      </c>
      <c r="AA256" s="31"/>
      <c r="AB256" t="s">
        <v>9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1</v>
      </c>
      <c r="AI256">
        <v>50036</v>
      </c>
      <c r="AJ256">
        <v>2183</v>
      </c>
      <c r="AK256">
        <v>101</v>
      </c>
      <c r="AL256">
        <v>19</v>
      </c>
      <c r="AO256" s="41"/>
      <c r="AP256" s="41"/>
      <c r="AQ256" t="str">
        <f t="shared" si="6"/>
        <v/>
      </c>
      <c r="AS256" t="str">
        <f t="shared" si="7"/>
        <v>wci_corp</v>
      </c>
    </row>
    <row r="257" spans="2:45">
      <c r="B257" t="s">
        <v>172</v>
      </c>
      <c r="C257" s="31">
        <v>43982</v>
      </c>
      <c r="D257" s="15">
        <v>4438.5600000000004</v>
      </c>
      <c r="E257" s="15">
        <v>0</v>
      </c>
      <c r="F257" s="53" t="s">
        <v>133</v>
      </c>
      <c r="G257" t="s">
        <v>342</v>
      </c>
      <c r="H257" s="41" t="s">
        <v>135</v>
      </c>
      <c r="I257" t="s">
        <v>343</v>
      </c>
      <c r="J257" t="s">
        <v>252</v>
      </c>
      <c r="K257" t="s">
        <v>138</v>
      </c>
      <c r="L257" s="17"/>
      <c r="M257" s="17"/>
      <c r="N257" s="17" t="s">
        <v>330</v>
      </c>
      <c r="O257" s="36"/>
      <c r="P257" s="17"/>
      <c r="Q257" s="17"/>
      <c r="U257" t="s">
        <v>344</v>
      </c>
      <c r="V257" t="s">
        <v>344</v>
      </c>
      <c r="X257" s="31">
        <v>43985</v>
      </c>
      <c r="Y257" s="31">
        <v>43986</v>
      </c>
      <c r="AA257" s="31"/>
      <c r="AB257" t="s">
        <v>9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1</v>
      </c>
      <c r="AI257">
        <v>50036</v>
      </c>
      <c r="AJ257">
        <v>2183</v>
      </c>
      <c r="AK257">
        <v>200</v>
      </c>
      <c r="AL257">
        <v>19</v>
      </c>
      <c r="AO257" s="41"/>
      <c r="AP257" s="41"/>
      <c r="AQ257" t="str">
        <f t="shared" si="6"/>
        <v/>
      </c>
      <c r="AS257" t="str">
        <f t="shared" si="7"/>
        <v>wci_corp</v>
      </c>
    </row>
    <row r="258" spans="2:45">
      <c r="B258" t="s">
        <v>173</v>
      </c>
      <c r="C258" s="31">
        <v>43982</v>
      </c>
      <c r="D258" s="15">
        <v>1450.24</v>
      </c>
      <c r="E258" s="15">
        <v>0</v>
      </c>
      <c r="F258" s="53" t="s">
        <v>133</v>
      </c>
      <c r="G258" t="s">
        <v>342</v>
      </c>
      <c r="H258" s="41" t="s">
        <v>135</v>
      </c>
      <c r="I258" t="s">
        <v>343</v>
      </c>
      <c r="J258" t="s">
        <v>252</v>
      </c>
      <c r="K258" t="s">
        <v>138</v>
      </c>
      <c r="L258" s="17"/>
      <c r="M258" s="17"/>
      <c r="N258" s="17" t="s">
        <v>330</v>
      </c>
      <c r="O258" s="36"/>
      <c r="P258" s="17"/>
      <c r="Q258" s="17"/>
      <c r="U258" t="s">
        <v>344</v>
      </c>
      <c r="V258" t="s">
        <v>344</v>
      </c>
      <c r="X258" s="31">
        <v>43985</v>
      </c>
      <c r="Y258" s="31">
        <v>43986</v>
      </c>
      <c r="AA258" s="31"/>
      <c r="AB258" t="s">
        <v>9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1</v>
      </c>
      <c r="AI258">
        <v>50036</v>
      </c>
      <c r="AJ258">
        <v>2183</v>
      </c>
      <c r="AK258">
        <v>202</v>
      </c>
      <c r="AL258">
        <v>19</v>
      </c>
      <c r="AO258" s="41"/>
      <c r="AP258" s="41"/>
      <c r="AQ258" t="str">
        <f t="shared" si="6"/>
        <v/>
      </c>
      <c r="AS258" t="str">
        <f t="shared" si="7"/>
        <v>wci_corp</v>
      </c>
    </row>
    <row r="259" spans="2:45">
      <c r="B259" t="s">
        <v>174</v>
      </c>
      <c r="C259" s="31">
        <v>43982</v>
      </c>
      <c r="D259" s="15">
        <v>193.76</v>
      </c>
      <c r="E259" s="15">
        <v>0</v>
      </c>
      <c r="F259" s="53" t="s">
        <v>133</v>
      </c>
      <c r="G259" t="s">
        <v>342</v>
      </c>
      <c r="H259" s="41" t="s">
        <v>135</v>
      </c>
      <c r="I259" t="s">
        <v>343</v>
      </c>
      <c r="J259" t="s">
        <v>252</v>
      </c>
      <c r="K259" t="s">
        <v>138</v>
      </c>
      <c r="L259" s="17"/>
      <c r="M259" s="17"/>
      <c r="N259" s="17" t="s">
        <v>330</v>
      </c>
      <c r="O259" s="36"/>
      <c r="P259" s="17"/>
      <c r="Q259" s="17"/>
      <c r="U259" t="s">
        <v>344</v>
      </c>
      <c r="V259" t="s">
        <v>344</v>
      </c>
      <c r="X259" s="31">
        <v>43985</v>
      </c>
      <c r="Y259" s="31">
        <v>43986</v>
      </c>
      <c r="AA259" s="31"/>
      <c r="AB259" t="s">
        <v>9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1</v>
      </c>
      <c r="AI259">
        <v>50036</v>
      </c>
      <c r="AJ259">
        <v>2183</v>
      </c>
      <c r="AK259">
        <v>206</v>
      </c>
      <c r="AL259">
        <v>19</v>
      </c>
      <c r="AO259" s="41"/>
      <c r="AP259" s="41"/>
      <c r="AQ259" t="str">
        <f t="shared" si="6"/>
        <v/>
      </c>
      <c r="AS259" t="str">
        <f t="shared" si="7"/>
        <v>wci_corp</v>
      </c>
    </row>
    <row r="260" spans="2:45">
      <c r="B260" t="s">
        <v>175</v>
      </c>
      <c r="C260" s="31">
        <v>43982</v>
      </c>
      <c r="D260" s="15">
        <v>2855.32</v>
      </c>
      <c r="E260" s="15">
        <v>0</v>
      </c>
      <c r="F260" s="53" t="s">
        <v>133</v>
      </c>
      <c r="G260" t="s">
        <v>342</v>
      </c>
      <c r="H260" s="41" t="s">
        <v>135</v>
      </c>
      <c r="I260" t="s">
        <v>343</v>
      </c>
      <c r="J260" t="s">
        <v>252</v>
      </c>
      <c r="K260" t="s">
        <v>138</v>
      </c>
      <c r="L260" s="17"/>
      <c r="M260" s="17"/>
      <c r="N260" s="17" t="s">
        <v>330</v>
      </c>
      <c r="O260" s="36"/>
      <c r="P260" s="17"/>
      <c r="Q260" s="17"/>
      <c r="U260" t="s">
        <v>344</v>
      </c>
      <c r="V260" t="s">
        <v>344</v>
      </c>
      <c r="X260" s="31">
        <v>43985</v>
      </c>
      <c r="Y260" s="31">
        <v>43986</v>
      </c>
      <c r="AA260" s="31"/>
      <c r="AB260" t="s">
        <v>9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1</v>
      </c>
      <c r="AI260">
        <v>50036</v>
      </c>
      <c r="AJ260">
        <v>2183</v>
      </c>
      <c r="AK260">
        <v>210</v>
      </c>
      <c r="AL260">
        <v>19</v>
      </c>
      <c r="AO260" s="41"/>
      <c r="AP260" s="41"/>
      <c r="AQ260" t="str">
        <f t="shared" si="6"/>
        <v/>
      </c>
      <c r="AS260" t="str">
        <f t="shared" si="7"/>
        <v>wci_corp</v>
      </c>
    </row>
    <row r="261" spans="2:45">
      <c r="B261" t="s">
        <v>176</v>
      </c>
      <c r="C261" s="31">
        <v>43982</v>
      </c>
      <c r="D261" s="15">
        <v>681.72</v>
      </c>
      <c r="E261" s="15">
        <v>0</v>
      </c>
      <c r="F261" s="53" t="s">
        <v>133</v>
      </c>
      <c r="G261" t="s">
        <v>342</v>
      </c>
      <c r="H261" s="41" t="s">
        <v>135</v>
      </c>
      <c r="I261" t="s">
        <v>343</v>
      </c>
      <c r="J261" t="s">
        <v>252</v>
      </c>
      <c r="K261" t="s">
        <v>138</v>
      </c>
      <c r="L261" s="17"/>
      <c r="M261" s="17"/>
      <c r="N261" s="17" t="s">
        <v>330</v>
      </c>
      <c r="O261" s="36"/>
      <c r="P261" s="17"/>
      <c r="Q261" s="17"/>
      <c r="U261" t="s">
        <v>344</v>
      </c>
      <c r="V261" t="s">
        <v>344</v>
      </c>
      <c r="X261" s="31">
        <v>43985</v>
      </c>
      <c r="Y261" s="31">
        <v>43986</v>
      </c>
      <c r="AA261" s="31"/>
      <c r="AB261" t="s">
        <v>9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1</v>
      </c>
      <c r="AI261">
        <v>50036</v>
      </c>
      <c r="AJ261">
        <v>2183</v>
      </c>
      <c r="AK261">
        <v>300</v>
      </c>
      <c r="AL261">
        <v>19</v>
      </c>
      <c r="AO261" s="41"/>
      <c r="AP261" s="41"/>
      <c r="AQ261" t="str">
        <f t="shared" si="6"/>
        <v/>
      </c>
      <c r="AS261" t="str">
        <f t="shared" si="7"/>
        <v>wci_corp</v>
      </c>
    </row>
    <row r="262" spans="2:45">
      <c r="B262" t="s">
        <v>177</v>
      </c>
      <c r="C262" s="31">
        <v>43982</v>
      </c>
      <c r="D262" s="15">
        <v>340.84</v>
      </c>
      <c r="E262" s="15">
        <v>0</v>
      </c>
      <c r="F262" s="53" t="s">
        <v>133</v>
      </c>
      <c r="G262" t="s">
        <v>342</v>
      </c>
      <c r="H262" s="41" t="s">
        <v>135</v>
      </c>
      <c r="I262" t="s">
        <v>343</v>
      </c>
      <c r="J262" t="s">
        <v>252</v>
      </c>
      <c r="K262" t="s">
        <v>138</v>
      </c>
      <c r="L262" s="17"/>
      <c r="M262" s="17"/>
      <c r="N262" s="17" t="s">
        <v>330</v>
      </c>
      <c r="O262" s="36"/>
      <c r="P262" s="17"/>
      <c r="Q262" s="17"/>
      <c r="U262" t="s">
        <v>344</v>
      </c>
      <c r="V262" t="s">
        <v>344</v>
      </c>
      <c r="X262" s="31">
        <v>43985</v>
      </c>
      <c r="Y262" s="31">
        <v>43986</v>
      </c>
      <c r="AA262" s="31"/>
      <c r="AB262" t="s">
        <v>9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1</v>
      </c>
      <c r="AI262">
        <v>50036</v>
      </c>
      <c r="AJ262">
        <v>2183</v>
      </c>
      <c r="AK262">
        <v>320</v>
      </c>
      <c r="AL262">
        <v>19</v>
      </c>
      <c r="AO262" s="41"/>
      <c r="AP262" s="41"/>
      <c r="AQ262" t="str">
        <f t="shared" si="6"/>
        <v/>
      </c>
      <c r="AS262" t="str">
        <f t="shared" si="7"/>
        <v>wci_corp</v>
      </c>
    </row>
    <row r="263" spans="2:45">
      <c r="B263" t="s">
        <v>178</v>
      </c>
      <c r="C263" s="31">
        <v>43982</v>
      </c>
      <c r="D263" s="15">
        <v>2257.2399999999998</v>
      </c>
      <c r="E263" s="15">
        <v>0</v>
      </c>
      <c r="F263" s="53" t="s">
        <v>133</v>
      </c>
      <c r="G263" t="s">
        <v>342</v>
      </c>
      <c r="H263" s="41" t="s">
        <v>135</v>
      </c>
      <c r="I263" t="s">
        <v>343</v>
      </c>
      <c r="J263" t="s">
        <v>252</v>
      </c>
      <c r="K263" t="s">
        <v>138</v>
      </c>
      <c r="L263" s="17"/>
      <c r="M263" s="17"/>
      <c r="N263" s="17" t="s">
        <v>330</v>
      </c>
      <c r="O263" s="36"/>
      <c r="P263" s="17"/>
      <c r="Q263" s="17"/>
      <c r="U263" t="s">
        <v>344</v>
      </c>
      <c r="V263" t="s">
        <v>344</v>
      </c>
      <c r="X263" s="31">
        <v>43985</v>
      </c>
      <c r="Y263" s="31">
        <v>43986</v>
      </c>
      <c r="AA263" s="31"/>
      <c r="AB263" t="s">
        <v>9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1</v>
      </c>
      <c r="AI263">
        <v>52036</v>
      </c>
      <c r="AJ263">
        <v>2183</v>
      </c>
      <c r="AK263">
        <v>0</v>
      </c>
      <c r="AL263">
        <v>19</v>
      </c>
      <c r="AO263" s="41"/>
      <c r="AP263" s="41"/>
      <c r="AQ263" t="str">
        <f t="shared" si="6"/>
        <v/>
      </c>
      <c r="AS263" t="str">
        <f t="shared" si="7"/>
        <v>wci_corp</v>
      </c>
    </row>
    <row r="264" spans="2:45">
      <c r="B264" t="s">
        <v>179</v>
      </c>
      <c r="C264" s="31">
        <v>43982</v>
      </c>
      <c r="D264" s="15">
        <v>1250</v>
      </c>
      <c r="E264" s="15">
        <v>0</v>
      </c>
      <c r="F264" s="53" t="s">
        <v>133</v>
      </c>
      <c r="G264" t="s">
        <v>342</v>
      </c>
      <c r="H264" s="41" t="s">
        <v>135</v>
      </c>
      <c r="I264" t="s">
        <v>343</v>
      </c>
      <c r="J264" t="s">
        <v>252</v>
      </c>
      <c r="K264" t="s">
        <v>138</v>
      </c>
      <c r="L264" s="17"/>
      <c r="M264" s="17"/>
      <c r="N264" s="17" t="s">
        <v>330</v>
      </c>
      <c r="O264" s="36"/>
      <c r="P264" s="17"/>
      <c r="Q264" s="17"/>
      <c r="U264" t="s">
        <v>344</v>
      </c>
      <c r="V264" t="s">
        <v>344</v>
      </c>
      <c r="X264" s="31">
        <v>43985</v>
      </c>
      <c r="Y264" s="31">
        <v>43986</v>
      </c>
      <c r="AA264" s="31"/>
      <c r="AB264" t="s">
        <v>9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1</v>
      </c>
      <c r="AI264">
        <v>56036</v>
      </c>
      <c r="AJ264">
        <v>2183</v>
      </c>
      <c r="AK264">
        <v>0</v>
      </c>
      <c r="AL264">
        <v>19</v>
      </c>
      <c r="AO264" s="41"/>
      <c r="AP264" s="41"/>
      <c r="AQ264" t="str">
        <f t="shared" si="6"/>
        <v/>
      </c>
      <c r="AS264" t="str">
        <f t="shared" si="7"/>
        <v>wci_corp</v>
      </c>
    </row>
    <row r="265" spans="2:45">
      <c r="B265" t="s">
        <v>180</v>
      </c>
      <c r="C265" s="31">
        <v>43982</v>
      </c>
      <c r="D265" s="15">
        <v>2718.72</v>
      </c>
      <c r="E265" s="15">
        <v>0</v>
      </c>
      <c r="F265" s="53" t="s">
        <v>133</v>
      </c>
      <c r="G265" t="s">
        <v>342</v>
      </c>
      <c r="H265" s="41" t="s">
        <v>135</v>
      </c>
      <c r="I265" t="s">
        <v>343</v>
      </c>
      <c r="J265" t="s">
        <v>252</v>
      </c>
      <c r="K265" t="s">
        <v>138</v>
      </c>
      <c r="L265" s="17"/>
      <c r="M265" s="17"/>
      <c r="N265" s="17" t="s">
        <v>330</v>
      </c>
      <c r="O265" s="36"/>
      <c r="P265" s="17"/>
      <c r="Q265" s="17"/>
      <c r="U265" t="s">
        <v>344</v>
      </c>
      <c r="V265" t="s">
        <v>344</v>
      </c>
      <c r="X265" s="31">
        <v>43985</v>
      </c>
      <c r="Y265" s="31">
        <v>43986</v>
      </c>
      <c r="AA265" s="31"/>
      <c r="AB265" t="s">
        <v>9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1</v>
      </c>
      <c r="AI265">
        <v>70036</v>
      </c>
      <c r="AJ265">
        <v>2183</v>
      </c>
      <c r="AK265">
        <v>0</v>
      </c>
      <c r="AL265">
        <v>19</v>
      </c>
      <c r="AO265" s="41"/>
      <c r="AP265" s="41"/>
      <c r="AQ265" t="str">
        <f t="shared" si="6"/>
        <v/>
      </c>
      <c r="AS265" t="str">
        <f t="shared" si="7"/>
        <v>wci_corp</v>
      </c>
    </row>
    <row r="266" spans="2:45">
      <c r="B266" t="s">
        <v>257</v>
      </c>
      <c r="C266" s="31">
        <v>43982</v>
      </c>
      <c r="D266" s="15">
        <v>152</v>
      </c>
      <c r="E266" s="15">
        <v>0</v>
      </c>
      <c r="F266" s="53" t="s">
        <v>133</v>
      </c>
      <c r="G266" t="s">
        <v>342</v>
      </c>
      <c r="H266" s="41" t="s">
        <v>135</v>
      </c>
      <c r="I266" t="s">
        <v>343</v>
      </c>
      <c r="J266" t="s">
        <v>252</v>
      </c>
      <c r="K266" t="s">
        <v>138</v>
      </c>
      <c r="L266" s="17"/>
      <c r="M266" s="17"/>
      <c r="N266" s="17" t="s">
        <v>330</v>
      </c>
      <c r="O266" s="36"/>
      <c r="P266" s="17"/>
      <c r="Q266" s="17"/>
      <c r="U266" t="s">
        <v>344</v>
      </c>
      <c r="V266" t="s">
        <v>344</v>
      </c>
      <c r="X266" s="31">
        <v>43985</v>
      </c>
      <c r="Y266" s="31">
        <v>43986</v>
      </c>
      <c r="AA266" s="31"/>
      <c r="AB266" t="s">
        <v>9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1</v>
      </c>
      <c r="AI266">
        <v>70036</v>
      </c>
      <c r="AJ266">
        <v>2183</v>
      </c>
      <c r="AK266">
        <v>700</v>
      </c>
      <c r="AL266">
        <v>19</v>
      </c>
      <c r="AO266" s="41"/>
      <c r="AP266" s="41"/>
      <c r="AQ266" t="str">
        <f t="shared" si="6"/>
        <v/>
      </c>
      <c r="AS266" t="str">
        <f t="shared" si="7"/>
        <v>wci_corp</v>
      </c>
    </row>
    <row r="267" spans="2:45">
      <c r="B267" t="s">
        <v>141</v>
      </c>
      <c r="C267" s="31">
        <v>43982</v>
      </c>
      <c r="D267" s="15">
        <v>400</v>
      </c>
      <c r="E267" s="15">
        <v>0</v>
      </c>
      <c r="F267" s="53" t="s">
        <v>133</v>
      </c>
      <c r="G267" t="s">
        <v>342</v>
      </c>
      <c r="H267" s="41" t="s">
        <v>135</v>
      </c>
      <c r="I267" t="s">
        <v>343</v>
      </c>
      <c r="J267" t="s">
        <v>252</v>
      </c>
      <c r="K267" t="s">
        <v>138</v>
      </c>
      <c r="L267" s="17"/>
      <c r="M267" s="17"/>
      <c r="N267" s="17" t="s">
        <v>332</v>
      </c>
      <c r="O267" s="36"/>
      <c r="P267" s="17"/>
      <c r="Q267" s="17"/>
      <c r="U267" t="s">
        <v>344</v>
      </c>
      <c r="V267" t="s">
        <v>344</v>
      </c>
      <c r="X267" s="31">
        <v>43985</v>
      </c>
      <c r="Y267" s="31">
        <v>43986</v>
      </c>
      <c r="AA267" s="31"/>
      <c r="AB267" t="s">
        <v>9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1</v>
      </c>
      <c r="AI267">
        <v>70165</v>
      </c>
      <c r="AJ267">
        <v>2183</v>
      </c>
      <c r="AK267">
        <v>0</v>
      </c>
      <c r="AL267">
        <v>19</v>
      </c>
      <c r="AO267" s="41"/>
      <c r="AP267" s="41"/>
      <c r="AQ267" t="str">
        <f t="shared" si="6"/>
        <v/>
      </c>
      <c r="AS267" t="str">
        <f t="shared" si="7"/>
        <v>wci_corp</v>
      </c>
    </row>
    <row r="268" spans="2:45">
      <c r="B268" t="s">
        <v>143</v>
      </c>
      <c r="C268" s="31">
        <v>43982</v>
      </c>
      <c r="D268" s="15">
        <v>511.99</v>
      </c>
      <c r="E268" s="15">
        <v>0</v>
      </c>
      <c r="F268" s="53" t="s">
        <v>133</v>
      </c>
      <c r="G268" t="s">
        <v>345</v>
      </c>
      <c r="H268" s="41" t="s">
        <v>135</v>
      </c>
      <c r="I268" t="s">
        <v>346</v>
      </c>
      <c r="J268" t="s">
        <v>137</v>
      </c>
      <c r="K268" t="s">
        <v>138</v>
      </c>
      <c r="L268" s="17"/>
      <c r="M268" s="17"/>
      <c r="N268" s="17" t="s">
        <v>347</v>
      </c>
      <c r="O268" s="36"/>
      <c r="P268" s="17"/>
      <c r="Q268" s="17"/>
      <c r="U268" t="s">
        <v>348</v>
      </c>
      <c r="V268" t="s">
        <v>348</v>
      </c>
      <c r="X268" s="31">
        <v>43986</v>
      </c>
      <c r="Y268" s="31">
        <v>43986</v>
      </c>
      <c r="AA268" s="31"/>
      <c r="AB268" t="s">
        <v>9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1</v>
      </c>
      <c r="AI268">
        <v>50086</v>
      </c>
      <c r="AJ268">
        <v>2183</v>
      </c>
      <c r="AK268">
        <v>0</v>
      </c>
      <c r="AL268">
        <v>19</v>
      </c>
      <c r="AO268" s="41"/>
      <c r="AP268" s="41"/>
      <c r="AQ268" t="str">
        <f t="shared" si="6"/>
        <v/>
      </c>
      <c r="AS268" t="str">
        <f t="shared" si="7"/>
        <v>wci_corp</v>
      </c>
    </row>
    <row r="269" spans="2:45">
      <c r="B269" t="s">
        <v>143</v>
      </c>
      <c r="C269" s="31">
        <v>43982</v>
      </c>
      <c r="D269" s="15">
        <v>-17.5</v>
      </c>
      <c r="E269" s="15">
        <v>0</v>
      </c>
      <c r="F269" s="53" t="s">
        <v>133</v>
      </c>
      <c r="G269" t="s">
        <v>345</v>
      </c>
      <c r="H269" s="41" t="s">
        <v>135</v>
      </c>
      <c r="I269" t="s">
        <v>346</v>
      </c>
      <c r="J269" t="s">
        <v>137</v>
      </c>
      <c r="K269" t="s">
        <v>138</v>
      </c>
      <c r="L269" s="17"/>
      <c r="M269" s="17"/>
      <c r="N269" s="17" t="s">
        <v>349</v>
      </c>
      <c r="O269" s="36"/>
      <c r="P269" s="17"/>
      <c r="Q269" s="17"/>
      <c r="U269" t="s">
        <v>348</v>
      </c>
      <c r="V269" t="s">
        <v>348</v>
      </c>
      <c r="X269" s="31">
        <v>43986</v>
      </c>
      <c r="Y269" s="31">
        <v>43986</v>
      </c>
      <c r="AA269" s="31"/>
      <c r="AB269" t="s">
        <v>9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1</v>
      </c>
      <c r="AI269">
        <v>50086</v>
      </c>
      <c r="AJ269">
        <v>2183</v>
      </c>
      <c r="AK269">
        <v>0</v>
      </c>
      <c r="AL269">
        <v>19</v>
      </c>
      <c r="AO269" s="41"/>
      <c r="AP269" s="41"/>
      <c r="AQ269" t="str">
        <f t="shared" si="6"/>
        <v/>
      </c>
      <c r="AS269" t="str">
        <f t="shared" si="7"/>
        <v>wci_corp</v>
      </c>
    </row>
    <row r="270" spans="2:45">
      <c r="B270" t="s">
        <v>143</v>
      </c>
      <c r="C270" s="31">
        <v>43982</v>
      </c>
      <c r="D270" s="15">
        <v>17.5</v>
      </c>
      <c r="E270" s="15">
        <v>0</v>
      </c>
      <c r="F270" s="53" t="s">
        <v>133</v>
      </c>
      <c r="G270" t="s">
        <v>345</v>
      </c>
      <c r="H270" s="41" t="s">
        <v>135</v>
      </c>
      <c r="I270" t="s">
        <v>346</v>
      </c>
      <c r="J270" t="s">
        <v>137</v>
      </c>
      <c r="K270" t="s">
        <v>138</v>
      </c>
      <c r="L270" s="17"/>
      <c r="M270" s="17"/>
      <c r="N270" s="17" t="s">
        <v>349</v>
      </c>
      <c r="O270" s="36"/>
      <c r="P270" s="17"/>
      <c r="Q270" s="17"/>
      <c r="U270" t="s">
        <v>348</v>
      </c>
      <c r="V270" t="s">
        <v>348</v>
      </c>
      <c r="X270" s="31">
        <v>43986</v>
      </c>
      <c r="Y270" s="31">
        <v>43986</v>
      </c>
      <c r="AA270" s="31"/>
      <c r="AB270" t="s">
        <v>9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1</v>
      </c>
      <c r="AI270">
        <v>50086</v>
      </c>
      <c r="AJ270">
        <v>2183</v>
      </c>
      <c r="AK270">
        <v>0</v>
      </c>
      <c r="AL270">
        <v>19</v>
      </c>
      <c r="AO270" s="41"/>
      <c r="AP270" s="41"/>
      <c r="AQ270" t="str">
        <f t="shared" si="6"/>
        <v/>
      </c>
      <c r="AS270" t="str">
        <f t="shared" si="7"/>
        <v>wci_corp</v>
      </c>
    </row>
    <row r="271" spans="2:45">
      <c r="B271" t="s">
        <v>141</v>
      </c>
      <c r="C271" s="31">
        <v>43982</v>
      </c>
      <c r="D271" s="15">
        <v>975</v>
      </c>
      <c r="E271" s="15">
        <v>0</v>
      </c>
      <c r="F271" s="53" t="s">
        <v>133</v>
      </c>
      <c r="G271" t="s">
        <v>350</v>
      </c>
      <c r="H271" s="41" t="s">
        <v>135</v>
      </c>
      <c r="I271" t="s">
        <v>351</v>
      </c>
      <c r="J271" t="s">
        <v>137</v>
      </c>
      <c r="K271" t="s">
        <v>138</v>
      </c>
      <c r="L271" s="17"/>
      <c r="M271" s="17"/>
      <c r="N271" s="17" t="s">
        <v>352</v>
      </c>
      <c r="O271" s="36"/>
      <c r="P271" s="17"/>
      <c r="Q271" s="17"/>
      <c r="U271" t="s">
        <v>353</v>
      </c>
      <c r="V271" t="s">
        <v>353</v>
      </c>
      <c r="X271" s="31">
        <v>43986</v>
      </c>
      <c r="Y271" s="31">
        <v>43986</v>
      </c>
      <c r="AA271" s="31"/>
      <c r="AB271" t="s">
        <v>9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1</v>
      </c>
      <c r="AI271">
        <v>70165</v>
      </c>
      <c r="AJ271">
        <v>2183</v>
      </c>
      <c r="AK271">
        <v>0</v>
      </c>
      <c r="AL271">
        <v>19</v>
      </c>
      <c r="AO271" s="41"/>
      <c r="AP271" s="41"/>
      <c r="AQ271" t="str">
        <f t="shared" si="6"/>
        <v/>
      </c>
      <c r="AS271" t="str">
        <f t="shared" si="7"/>
        <v>wci_corp</v>
      </c>
    </row>
    <row r="272" spans="2:45">
      <c r="B272" t="s">
        <v>143</v>
      </c>
      <c r="C272" s="31">
        <v>43991</v>
      </c>
      <c r="D272" s="15">
        <v>1.65</v>
      </c>
      <c r="E272" s="15">
        <v>0</v>
      </c>
      <c r="F272" s="53" t="s">
        <v>133</v>
      </c>
      <c r="G272" t="s">
        <v>354</v>
      </c>
      <c r="H272" s="41" t="s">
        <v>135</v>
      </c>
      <c r="I272" t="s">
        <v>221</v>
      </c>
      <c r="J272" t="s">
        <v>230</v>
      </c>
      <c r="K272" t="s">
        <v>138</v>
      </c>
      <c r="L272" s="17" t="s">
        <v>270</v>
      </c>
      <c r="M272" s="17"/>
      <c r="N272" s="17" t="s">
        <v>271</v>
      </c>
      <c r="O272" s="36">
        <v>43979</v>
      </c>
      <c r="P272" s="17" t="s">
        <v>355</v>
      </c>
      <c r="Q272" s="17">
        <v>66351</v>
      </c>
      <c r="R272" t="s">
        <v>356</v>
      </c>
      <c r="U272" t="s">
        <v>357</v>
      </c>
      <c r="V272" t="s">
        <v>358</v>
      </c>
      <c r="W272">
        <v>2183</v>
      </c>
      <c r="X272" s="31">
        <v>43991</v>
      </c>
      <c r="Y272" s="31">
        <v>43992</v>
      </c>
      <c r="Z272">
        <v>17.5</v>
      </c>
      <c r="AA272" s="31">
        <v>44044</v>
      </c>
      <c r="AB272" t="s">
        <v>9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1</v>
      </c>
      <c r="AI272">
        <v>50086</v>
      </c>
      <c r="AJ272">
        <v>2183</v>
      </c>
      <c r="AK272">
        <v>0</v>
      </c>
      <c r="AL272">
        <v>19</v>
      </c>
      <c r="AO272" s="41"/>
      <c r="AP272" s="41"/>
      <c r="AQ272" t="str">
        <f t="shared" si="6"/>
        <v>VO05429770</v>
      </c>
      <c r="AS272" t="str">
        <f t="shared" si="7"/>
        <v>wci_corp</v>
      </c>
    </row>
    <row r="273" spans="2:45">
      <c r="B273" t="s">
        <v>143</v>
      </c>
      <c r="C273" s="31">
        <v>43991</v>
      </c>
      <c r="D273" s="15">
        <v>17.5</v>
      </c>
      <c r="E273" s="15">
        <v>0</v>
      </c>
      <c r="F273" s="53" t="s">
        <v>133</v>
      </c>
      <c r="G273" t="s">
        <v>354</v>
      </c>
      <c r="H273" s="41" t="s">
        <v>135</v>
      </c>
      <c r="I273" t="s">
        <v>221</v>
      </c>
      <c r="J273" t="s">
        <v>230</v>
      </c>
      <c r="K273" t="s">
        <v>138</v>
      </c>
      <c r="L273" s="17" t="s">
        <v>270</v>
      </c>
      <c r="M273" s="17"/>
      <c r="N273" s="17" t="s">
        <v>271</v>
      </c>
      <c r="O273" s="36">
        <v>43979</v>
      </c>
      <c r="P273" s="17" t="s">
        <v>355</v>
      </c>
      <c r="Q273" s="17">
        <v>66351</v>
      </c>
      <c r="R273" t="s">
        <v>356</v>
      </c>
      <c r="U273" t="s">
        <v>357</v>
      </c>
      <c r="V273" t="s">
        <v>358</v>
      </c>
      <c r="W273">
        <v>2183</v>
      </c>
      <c r="X273" s="31">
        <v>43991</v>
      </c>
      <c r="Y273" s="31">
        <v>43992</v>
      </c>
      <c r="Z273">
        <v>17.5</v>
      </c>
      <c r="AA273" s="31">
        <v>44044</v>
      </c>
      <c r="AB273" t="s">
        <v>9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1</v>
      </c>
      <c r="AI273">
        <v>50086</v>
      </c>
      <c r="AJ273">
        <v>2183</v>
      </c>
      <c r="AK273">
        <v>0</v>
      </c>
      <c r="AL273">
        <v>19</v>
      </c>
      <c r="AO273" s="41"/>
      <c r="AP273" s="41"/>
      <c r="AQ273" t="str">
        <f t="shared" si="6"/>
        <v>VO05429770</v>
      </c>
      <c r="AS273" t="str">
        <f t="shared" si="7"/>
        <v>wci_corp</v>
      </c>
    </row>
    <row r="274" spans="2:45">
      <c r="B274" t="s">
        <v>143</v>
      </c>
      <c r="C274" s="31">
        <v>44004</v>
      </c>
      <c r="D274" s="15">
        <v>4.93</v>
      </c>
      <c r="E274" s="15">
        <v>0</v>
      </c>
      <c r="F274" s="53" t="s">
        <v>133</v>
      </c>
      <c r="G274" t="s">
        <v>359</v>
      </c>
      <c r="H274" s="41" t="s">
        <v>135</v>
      </c>
      <c r="I274" t="s">
        <v>221</v>
      </c>
      <c r="J274" t="s">
        <v>360</v>
      </c>
      <c r="K274" t="s">
        <v>138</v>
      </c>
      <c r="L274" s="17" t="s">
        <v>270</v>
      </c>
      <c r="M274" s="17"/>
      <c r="N274" s="17" t="s">
        <v>271</v>
      </c>
      <c r="O274" s="36">
        <v>43991</v>
      </c>
      <c r="P274" s="17" t="s">
        <v>361</v>
      </c>
      <c r="Q274" s="17">
        <v>66468</v>
      </c>
      <c r="R274" t="s">
        <v>362</v>
      </c>
      <c r="U274" t="s">
        <v>363</v>
      </c>
      <c r="V274" t="s">
        <v>364</v>
      </c>
      <c r="W274">
        <v>2183</v>
      </c>
      <c r="X274" s="31">
        <v>44004</v>
      </c>
      <c r="Y274" s="31">
        <v>44004</v>
      </c>
      <c r="Z274">
        <v>52.4</v>
      </c>
      <c r="AA274" s="31">
        <v>44036</v>
      </c>
      <c r="AB274" t="s">
        <v>9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1</v>
      </c>
      <c r="AI274">
        <v>50086</v>
      </c>
      <c r="AJ274">
        <v>2183</v>
      </c>
      <c r="AK274">
        <v>0</v>
      </c>
      <c r="AL274">
        <v>19</v>
      </c>
      <c r="AO274" s="41"/>
      <c r="AP274" s="41"/>
      <c r="AQ274" t="str">
        <f t="shared" si="6"/>
        <v>VO05444011</v>
      </c>
      <c r="AS274" t="str">
        <f t="shared" si="7"/>
        <v>wci_corp</v>
      </c>
    </row>
    <row r="275" spans="2:45">
      <c r="B275" t="s">
        <v>143</v>
      </c>
      <c r="C275" s="31">
        <v>44004</v>
      </c>
      <c r="D275" s="15">
        <v>52.4</v>
      </c>
      <c r="E275" s="15">
        <v>0</v>
      </c>
      <c r="F275" s="53" t="s">
        <v>133</v>
      </c>
      <c r="G275" t="s">
        <v>359</v>
      </c>
      <c r="H275" s="41" t="s">
        <v>135</v>
      </c>
      <c r="I275" t="s">
        <v>221</v>
      </c>
      <c r="J275" t="s">
        <v>360</v>
      </c>
      <c r="K275" t="s">
        <v>138</v>
      </c>
      <c r="L275" s="17" t="s">
        <v>270</v>
      </c>
      <c r="M275" s="17"/>
      <c r="N275" s="17" t="s">
        <v>271</v>
      </c>
      <c r="O275" s="36">
        <v>43991</v>
      </c>
      <c r="P275" s="17" t="s">
        <v>361</v>
      </c>
      <c r="Q275" s="17">
        <v>66468</v>
      </c>
      <c r="R275" t="s">
        <v>362</v>
      </c>
      <c r="U275" t="s">
        <v>363</v>
      </c>
      <c r="V275" t="s">
        <v>364</v>
      </c>
      <c r="W275">
        <v>2183</v>
      </c>
      <c r="X275" s="31">
        <v>44004</v>
      </c>
      <c r="Y275" s="31">
        <v>44004</v>
      </c>
      <c r="Z275">
        <v>52.4</v>
      </c>
      <c r="AA275" s="31">
        <v>44036</v>
      </c>
      <c r="AB275" t="s">
        <v>9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1</v>
      </c>
      <c r="AI275">
        <v>50086</v>
      </c>
      <c r="AJ275">
        <v>2183</v>
      </c>
      <c r="AK275">
        <v>0</v>
      </c>
      <c r="AL275">
        <v>19</v>
      </c>
      <c r="AO275" s="41"/>
      <c r="AP275" s="41"/>
      <c r="AQ275" t="str">
        <f t="shared" si="6"/>
        <v>VO05444011</v>
      </c>
      <c r="AS275" t="str">
        <f t="shared" si="7"/>
        <v>wci_corp</v>
      </c>
    </row>
    <row r="276" spans="2:45">
      <c r="B276" t="s">
        <v>143</v>
      </c>
      <c r="C276" s="31">
        <v>44007</v>
      </c>
      <c r="D276" s="15">
        <v>2.02</v>
      </c>
      <c r="E276" s="15">
        <v>0</v>
      </c>
      <c r="F276" s="53" t="s">
        <v>133</v>
      </c>
      <c r="G276" t="s">
        <v>365</v>
      </c>
      <c r="H276" s="41" t="s">
        <v>135</v>
      </c>
      <c r="I276" t="s">
        <v>221</v>
      </c>
      <c r="J276" t="s">
        <v>360</v>
      </c>
      <c r="K276" t="s">
        <v>138</v>
      </c>
      <c r="L276" s="17" t="s">
        <v>270</v>
      </c>
      <c r="M276" s="17"/>
      <c r="N276" s="17" t="s">
        <v>271</v>
      </c>
      <c r="O276" s="36">
        <v>43994</v>
      </c>
      <c r="P276" s="17" t="s">
        <v>366</v>
      </c>
      <c r="Q276" s="17">
        <v>66512</v>
      </c>
      <c r="R276" t="s">
        <v>367</v>
      </c>
      <c r="U276" t="s">
        <v>368</v>
      </c>
      <c r="V276" t="s">
        <v>369</v>
      </c>
      <c r="W276">
        <v>2183</v>
      </c>
      <c r="X276" s="31">
        <v>44007</v>
      </c>
      <c r="Y276" s="31">
        <v>44011</v>
      </c>
      <c r="Z276">
        <v>21.5</v>
      </c>
      <c r="AA276" s="31">
        <v>44039</v>
      </c>
      <c r="AB276" t="s">
        <v>9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1</v>
      </c>
      <c r="AI276">
        <v>50086</v>
      </c>
      <c r="AJ276">
        <v>2183</v>
      </c>
      <c r="AK276">
        <v>0</v>
      </c>
      <c r="AL276">
        <v>19</v>
      </c>
      <c r="AO276" s="41"/>
      <c r="AP276" s="41"/>
      <c r="AQ276" t="str">
        <f t="shared" si="6"/>
        <v>VO05447204</v>
      </c>
      <c r="AS276" t="str">
        <f t="shared" si="7"/>
        <v>wci_corp</v>
      </c>
    </row>
    <row r="277" spans="2:45">
      <c r="B277" t="s">
        <v>143</v>
      </c>
      <c r="C277" s="31">
        <v>44007</v>
      </c>
      <c r="D277" s="15">
        <v>21.5</v>
      </c>
      <c r="E277" s="15">
        <v>0</v>
      </c>
      <c r="F277" s="53" t="s">
        <v>133</v>
      </c>
      <c r="G277" t="s">
        <v>365</v>
      </c>
      <c r="H277" s="41" t="s">
        <v>135</v>
      </c>
      <c r="I277" t="s">
        <v>221</v>
      </c>
      <c r="J277" t="s">
        <v>360</v>
      </c>
      <c r="K277" t="s">
        <v>138</v>
      </c>
      <c r="L277" s="17" t="s">
        <v>270</v>
      </c>
      <c r="M277" s="17"/>
      <c r="N277" s="17" t="s">
        <v>271</v>
      </c>
      <c r="O277" s="36">
        <v>43994</v>
      </c>
      <c r="P277" s="17" t="s">
        <v>366</v>
      </c>
      <c r="Q277" s="17">
        <v>66512</v>
      </c>
      <c r="R277" t="s">
        <v>367</v>
      </c>
      <c r="U277" t="s">
        <v>368</v>
      </c>
      <c r="V277" t="s">
        <v>369</v>
      </c>
      <c r="W277">
        <v>2183</v>
      </c>
      <c r="X277" s="31">
        <v>44007</v>
      </c>
      <c r="Y277" s="31">
        <v>44011</v>
      </c>
      <c r="Z277">
        <v>21.5</v>
      </c>
      <c r="AA277" s="31">
        <v>44039</v>
      </c>
      <c r="AB277" t="s">
        <v>9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1</v>
      </c>
      <c r="AI277">
        <v>50086</v>
      </c>
      <c r="AJ277">
        <v>2183</v>
      </c>
      <c r="AK277">
        <v>0</v>
      </c>
      <c r="AL277">
        <v>19</v>
      </c>
      <c r="AO277" s="41"/>
      <c r="AP277" s="41"/>
      <c r="AQ277" t="str">
        <f t="shared" ref="AQ277:AQ340" si="8">IF(LEFT(U277,2)="VO",U277,"")</f>
        <v>VO05447204</v>
      </c>
      <c r="AS277" t="str">
        <f t="shared" ref="AS277:AS340" si="9">IF(RIGHT(K277,2)="IC",IF(OR(AB277="wci_canada",AB277="wci_can_corp"),"wci_can_Corp","wci_corp"),AB277)</f>
        <v>wci_corp</v>
      </c>
    </row>
    <row r="278" spans="2:45">
      <c r="B278" t="s">
        <v>143</v>
      </c>
      <c r="C278" s="31">
        <v>44012</v>
      </c>
      <c r="D278" s="15">
        <v>-511.99</v>
      </c>
      <c r="E278" s="15">
        <v>0</v>
      </c>
      <c r="F278" s="53" t="s">
        <v>133</v>
      </c>
      <c r="G278" t="s">
        <v>370</v>
      </c>
      <c r="H278" s="41" t="s">
        <v>135</v>
      </c>
      <c r="I278" t="s">
        <v>346</v>
      </c>
      <c r="J278" t="s">
        <v>137</v>
      </c>
      <c r="K278" t="s">
        <v>138</v>
      </c>
      <c r="L278" s="17"/>
      <c r="M278" s="17"/>
      <c r="N278" s="17" t="s">
        <v>347</v>
      </c>
      <c r="O278" s="36"/>
      <c r="P278" s="17"/>
      <c r="Q278" s="17"/>
      <c r="U278" t="s">
        <v>348</v>
      </c>
      <c r="V278" t="s">
        <v>371</v>
      </c>
      <c r="X278" s="31">
        <v>43986</v>
      </c>
      <c r="Y278" s="31">
        <v>43986</v>
      </c>
      <c r="AA278" s="31"/>
      <c r="AB278" t="s">
        <v>9</v>
      </c>
      <c r="AC278">
        <v>0</v>
      </c>
      <c r="AD278">
        <v>0</v>
      </c>
      <c r="AE278">
        <v>0</v>
      </c>
      <c r="AF278">
        <v>0</v>
      </c>
      <c r="AG278">
        <v>5</v>
      </c>
      <c r="AH278">
        <v>1</v>
      </c>
      <c r="AI278">
        <v>50086</v>
      </c>
      <c r="AJ278">
        <v>2183</v>
      </c>
      <c r="AK278">
        <v>0</v>
      </c>
      <c r="AL278">
        <v>19</v>
      </c>
      <c r="AO278" s="41"/>
      <c r="AP278" s="41"/>
      <c r="AQ278" t="str">
        <f t="shared" si="8"/>
        <v/>
      </c>
      <c r="AS278" t="str">
        <f t="shared" si="9"/>
        <v>wci_corp</v>
      </c>
    </row>
    <row r="279" spans="2:45">
      <c r="B279" t="s">
        <v>143</v>
      </c>
      <c r="C279" s="31">
        <v>44012</v>
      </c>
      <c r="D279" s="15">
        <v>17.5</v>
      </c>
      <c r="E279" s="15">
        <v>0</v>
      </c>
      <c r="F279" s="53" t="s">
        <v>133</v>
      </c>
      <c r="G279" t="s">
        <v>370</v>
      </c>
      <c r="H279" s="41" t="s">
        <v>135</v>
      </c>
      <c r="I279" t="s">
        <v>346</v>
      </c>
      <c r="J279" t="s">
        <v>137</v>
      </c>
      <c r="K279" t="s">
        <v>138</v>
      </c>
      <c r="L279" s="17"/>
      <c r="M279" s="17"/>
      <c r="N279" s="17" t="s">
        <v>349</v>
      </c>
      <c r="O279" s="36"/>
      <c r="P279" s="17"/>
      <c r="Q279" s="17"/>
      <c r="U279" t="s">
        <v>348</v>
      </c>
      <c r="V279" t="s">
        <v>371</v>
      </c>
      <c r="X279" s="31">
        <v>43986</v>
      </c>
      <c r="Y279" s="31">
        <v>43986</v>
      </c>
      <c r="AA279" s="31"/>
      <c r="AB279" t="s">
        <v>9</v>
      </c>
      <c r="AC279">
        <v>0</v>
      </c>
      <c r="AD279">
        <v>0</v>
      </c>
      <c r="AE279">
        <v>0</v>
      </c>
      <c r="AF279">
        <v>0</v>
      </c>
      <c r="AG279">
        <v>5</v>
      </c>
      <c r="AH279">
        <v>1</v>
      </c>
      <c r="AI279">
        <v>50086</v>
      </c>
      <c r="AJ279">
        <v>2183</v>
      </c>
      <c r="AK279">
        <v>0</v>
      </c>
      <c r="AL279">
        <v>19</v>
      </c>
      <c r="AO279" s="41"/>
      <c r="AP279" s="41"/>
      <c r="AQ279" t="str">
        <f t="shared" si="8"/>
        <v/>
      </c>
      <c r="AS279" t="str">
        <f t="shared" si="9"/>
        <v>wci_corp</v>
      </c>
    </row>
    <row r="280" spans="2:45">
      <c r="B280" t="s">
        <v>143</v>
      </c>
      <c r="C280" s="31">
        <v>44012</v>
      </c>
      <c r="D280" s="15">
        <v>-17.5</v>
      </c>
      <c r="E280" s="15">
        <v>0</v>
      </c>
      <c r="F280" s="53" t="s">
        <v>133</v>
      </c>
      <c r="G280" t="s">
        <v>370</v>
      </c>
      <c r="H280" s="41" t="s">
        <v>135</v>
      </c>
      <c r="I280" t="s">
        <v>346</v>
      </c>
      <c r="J280" t="s">
        <v>137</v>
      </c>
      <c r="K280" t="s">
        <v>138</v>
      </c>
      <c r="L280" s="17"/>
      <c r="M280" s="17"/>
      <c r="N280" s="17" t="s">
        <v>349</v>
      </c>
      <c r="O280" s="36"/>
      <c r="P280" s="17"/>
      <c r="Q280" s="17"/>
      <c r="U280" t="s">
        <v>348</v>
      </c>
      <c r="V280" t="s">
        <v>371</v>
      </c>
      <c r="X280" s="31">
        <v>43986</v>
      </c>
      <c r="Y280" s="31">
        <v>43986</v>
      </c>
      <c r="AA280" s="31"/>
      <c r="AB280" t="s">
        <v>9</v>
      </c>
      <c r="AC280">
        <v>0</v>
      </c>
      <c r="AD280">
        <v>0</v>
      </c>
      <c r="AE280">
        <v>0</v>
      </c>
      <c r="AF280">
        <v>0</v>
      </c>
      <c r="AG280">
        <v>5</v>
      </c>
      <c r="AH280">
        <v>1</v>
      </c>
      <c r="AI280">
        <v>50086</v>
      </c>
      <c r="AJ280">
        <v>2183</v>
      </c>
      <c r="AK280">
        <v>0</v>
      </c>
      <c r="AL280">
        <v>19</v>
      </c>
      <c r="AO280" s="41"/>
      <c r="AP280" s="41"/>
      <c r="AQ280" t="str">
        <f t="shared" si="8"/>
        <v/>
      </c>
      <c r="AS280" t="str">
        <f t="shared" si="9"/>
        <v>wci_corp</v>
      </c>
    </row>
    <row r="281" spans="2:45">
      <c r="B281" t="s">
        <v>141</v>
      </c>
      <c r="C281" s="31">
        <v>44012</v>
      </c>
      <c r="D281" s="15">
        <v>425</v>
      </c>
      <c r="E281" s="15">
        <v>0</v>
      </c>
      <c r="F281" s="53" t="s">
        <v>133</v>
      </c>
      <c r="G281" t="s">
        <v>372</v>
      </c>
      <c r="H281" s="41" t="s">
        <v>135</v>
      </c>
      <c r="I281" t="s">
        <v>373</v>
      </c>
      <c r="J281" t="s">
        <v>137</v>
      </c>
      <c r="K281" t="s">
        <v>138</v>
      </c>
      <c r="L281" s="17"/>
      <c r="M281" s="17"/>
      <c r="N281" s="17" t="s">
        <v>374</v>
      </c>
      <c r="O281" s="36"/>
      <c r="P281" s="17"/>
      <c r="Q281" s="17"/>
      <c r="U281" t="s">
        <v>375</v>
      </c>
      <c r="V281" t="s">
        <v>375</v>
      </c>
      <c r="X281" s="31">
        <v>44013</v>
      </c>
      <c r="Y281" s="31">
        <v>44013</v>
      </c>
      <c r="AA281" s="31"/>
      <c r="AB281" t="s">
        <v>9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1</v>
      </c>
      <c r="AI281">
        <v>70165</v>
      </c>
      <c r="AJ281">
        <v>2183</v>
      </c>
      <c r="AK281">
        <v>0</v>
      </c>
      <c r="AL281">
        <v>19</v>
      </c>
      <c r="AO281" s="41"/>
      <c r="AP281" s="41"/>
      <c r="AQ281" t="str">
        <f t="shared" si="8"/>
        <v/>
      </c>
      <c r="AS281" t="str">
        <f t="shared" si="9"/>
        <v>wci_corp</v>
      </c>
    </row>
    <row r="282" spans="2:45">
      <c r="B282" t="s">
        <v>263</v>
      </c>
      <c r="C282" s="31">
        <v>44012</v>
      </c>
      <c r="D282" s="15">
        <v>563.04</v>
      </c>
      <c r="E282" s="15">
        <v>0</v>
      </c>
      <c r="F282" s="53" t="s">
        <v>133</v>
      </c>
      <c r="G282" t="s">
        <v>376</v>
      </c>
      <c r="H282" s="41" t="s">
        <v>135</v>
      </c>
      <c r="I282" t="s">
        <v>377</v>
      </c>
      <c r="J282" t="s">
        <v>252</v>
      </c>
      <c r="K282" t="s">
        <v>138</v>
      </c>
      <c r="L282" s="17"/>
      <c r="M282" s="17"/>
      <c r="N282" s="17" t="s">
        <v>378</v>
      </c>
      <c r="O282" s="36"/>
      <c r="P282" s="17"/>
      <c r="Q282" s="17"/>
      <c r="U282" t="s">
        <v>379</v>
      </c>
      <c r="V282" t="s">
        <v>379</v>
      </c>
      <c r="X282" s="31">
        <v>44013</v>
      </c>
      <c r="Y282" s="31">
        <v>44013</v>
      </c>
      <c r="AA282" s="31"/>
      <c r="AB282" t="s">
        <v>9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1</v>
      </c>
      <c r="AI282">
        <v>50020</v>
      </c>
      <c r="AJ282">
        <v>2183</v>
      </c>
      <c r="AK282">
        <v>0</v>
      </c>
      <c r="AL282">
        <v>19</v>
      </c>
      <c r="AO282" s="41"/>
      <c r="AP282" s="41"/>
      <c r="AQ282" t="str">
        <f t="shared" si="8"/>
        <v/>
      </c>
      <c r="AS282" t="str">
        <f t="shared" si="9"/>
        <v>wci_corp</v>
      </c>
    </row>
    <row r="283" spans="2:45">
      <c r="B283" t="s">
        <v>268</v>
      </c>
      <c r="C283" s="31">
        <v>44012</v>
      </c>
      <c r="D283" s="15">
        <v>562.88</v>
      </c>
      <c r="E283" s="15">
        <v>0</v>
      </c>
      <c r="F283" s="53" t="s">
        <v>133</v>
      </c>
      <c r="G283" t="s">
        <v>376</v>
      </c>
      <c r="H283" s="41" t="s">
        <v>135</v>
      </c>
      <c r="I283" t="s">
        <v>377</v>
      </c>
      <c r="J283" t="s">
        <v>252</v>
      </c>
      <c r="K283" t="s">
        <v>138</v>
      </c>
      <c r="L283" s="17"/>
      <c r="M283" s="17"/>
      <c r="N283" s="17" t="s">
        <v>378</v>
      </c>
      <c r="O283" s="36"/>
      <c r="P283" s="17"/>
      <c r="Q283" s="17"/>
      <c r="U283" t="s">
        <v>379</v>
      </c>
      <c r="V283" t="s">
        <v>379</v>
      </c>
      <c r="X283" s="31">
        <v>44013</v>
      </c>
      <c r="Y283" s="31">
        <v>44013</v>
      </c>
      <c r="AA283" s="31"/>
      <c r="AB283" t="s">
        <v>9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1</v>
      </c>
      <c r="AI283">
        <v>70020</v>
      </c>
      <c r="AJ283">
        <v>2183</v>
      </c>
      <c r="AK283">
        <v>0</v>
      </c>
      <c r="AL283">
        <v>19</v>
      </c>
      <c r="AO283" s="41"/>
      <c r="AP283" s="41"/>
      <c r="AQ283" t="str">
        <f t="shared" si="8"/>
        <v/>
      </c>
      <c r="AS283" t="str">
        <f t="shared" si="9"/>
        <v>wci_corp</v>
      </c>
    </row>
    <row r="284" spans="2:45">
      <c r="B284" t="s">
        <v>141</v>
      </c>
      <c r="C284" s="31">
        <v>44012</v>
      </c>
      <c r="D284" s="15">
        <v>400</v>
      </c>
      <c r="E284" s="15">
        <v>0</v>
      </c>
      <c r="F284" s="53" t="s">
        <v>133</v>
      </c>
      <c r="G284" t="s">
        <v>376</v>
      </c>
      <c r="H284" s="41" t="s">
        <v>135</v>
      </c>
      <c r="I284" t="s">
        <v>377</v>
      </c>
      <c r="J284" t="s">
        <v>252</v>
      </c>
      <c r="K284" t="s">
        <v>138</v>
      </c>
      <c r="L284" s="17"/>
      <c r="M284" s="17"/>
      <c r="N284" s="17" t="s">
        <v>380</v>
      </c>
      <c r="O284" s="36"/>
      <c r="P284" s="17"/>
      <c r="Q284" s="17"/>
      <c r="U284" t="s">
        <v>379</v>
      </c>
      <c r="V284" t="s">
        <v>379</v>
      </c>
      <c r="X284" s="31">
        <v>44013</v>
      </c>
      <c r="Y284" s="31">
        <v>44013</v>
      </c>
      <c r="AA284" s="31"/>
      <c r="AB284" t="s">
        <v>9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1</v>
      </c>
      <c r="AI284">
        <v>70165</v>
      </c>
      <c r="AJ284">
        <v>2183</v>
      </c>
      <c r="AK284">
        <v>0</v>
      </c>
      <c r="AL284">
        <v>19</v>
      </c>
      <c r="AO284" s="41"/>
      <c r="AP284" s="41"/>
      <c r="AQ284" t="str">
        <f t="shared" si="8"/>
        <v/>
      </c>
      <c r="AS284" t="str">
        <f t="shared" si="9"/>
        <v>wci_corp</v>
      </c>
    </row>
    <row r="285" spans="2:45">
      <c r="B285" t="s">
        <v>263</v>
      </c>
      <c r="C285" s="31">
        <v>44012</v>
      </c>
      <c r="D285" s="15">
        <v>938.4</v>
      </c>
      <c r="E285" s="15">
        <v>0</v>
      </c>
      <c r="F285" s="53" t="s">
        <v>133</v>
      </c>
      <c r="G285" t="s">
        <v>381</v>
      </c>
      <c r="H285" s="41" t="s">
        <v>135</v>
      </c>
      <c r="I285" t="s">
        <v>382</v>
      </c>
      <c r="J285" t="s">
        <v>137</v>
      </c>
      <c r="K285" t="s">
        <v>138</v>
      </c>
      <c r="L285" s="17"/>
      <c r="M285" s="17"/>
      <c r="N285" s="17" t="s">
        <v>383</v>
      </c>
      <c r="O285" s="36"/>
      <c r="P285" s="17"/>
      <c r="Q285" s="17"/>
      <c r="U285" t="s">
        <v>384</v>
      </c>
      <c r="V285" t="s">
        <v>384</v>
      </c>
      <c r="X285" s="31">
        <v>44013</v>
      </c>
      <c r="Y285" s="31">
        <v>44013</v>
      </c>
      <c r="AA285" s="31"/>
      <c r="AB285" t="s">
        <v>9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1</v>
      </c>
      <c r="AI285">
        <v>50020</v>
      </c>
      <c r="AJ285">
        <v>2183</v>
      </c>
      <c r="AK285">
        <v>0</v>
      </c>
      <c r="AL285">
        <v>19</v>
      </c>
      <c r="AO285" s="41"/>
      <c r="AP285" s="41"/>
      <c r="AQ285" t="str">
        <f t="shared" si="8"/>
        <v/>
      </c>
      <c r="AS285" t="str">
        <f t="shared" si="9"/>
        <v>wci_corp</v>
      </c>
    </row>
    <row r="286" spans="2:45">
      <c r="B286" t="s">
        <v>143</v>
      </c>
      <c r="C286" s="31">
        <v>44012</v>
      </c>
      <c r="D286" s="15">
        <v>511.99</v>
      </c>
      <c r="E286" s="15">
        <v>0</v>
      </c>
      <c r="F286" s="53" t="s">
        <v>133</v>
      </c>
      <c r="G286" t="s">
        <v>385</v>
      </c>
      <c r="H286" s="41" t="s">
        <v>135</v>
      </c>
      <c r="I286" t="s">
        <v>386</v>
      </c>
      <c r="J286" t="s">
        <v>266</v>
      </c>
      <c r="K286" t="s">
        <v>138</v>
      </c>
      <c r="L286" s="17"/>
      <c r="M286" s="17"/>
      <c r="N286" s="17" t="s">
        <v>147</v>
      </c>
      <c r="O286" s="36"/>
      <c r="P286" s="17"/>
      <c r="Q286" s="17"/>
      <c r="U286" t="s">
        <v>387</v>
      </c>
      <c r="V286" t="s">
        <v>387</v>
      </c>
      <c r="X286" s="31">
        <v>44014</v>
      </c>
      <c r="Y286" s="31">
        <v>44014</v>
      </c>
      <c r="AA286" s="31"/>
      <c r="AB286" t="s">
        <v>9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1</v>
      </c>
      <c r="AI286">
        <v>50086</v>
      </c>
      <c r="AJ286">
        <v>2183</v>
      </c>
      <c r="AK286">
        <v>0</v>
      </c>
      <c r="AL286">
        <v>19</v>
      </c>
      <c r="AO286" s="41"/>
      <c r="AP286" s="41"/>
      <c r="AQ286" t="str">
        <f t="shared" si="8"/>
        <v/>
      </c>
      <c r="AS286" t="str">
        <f t="shared" si="9"/>
        <v>wci_corp</v>
      </c>
    </row>
    <row r="287" spans="2:45">
      <c r="B287" t="s">
        <v>143</v>
      </c>
      <c r="C287" s="31">
        <v>44012</v>
      </c>
      <c r="D287" s="15">
        <v>150.41</v>
      </c>
      <c r="E287" s="15">
        <v>0</v>
      </c>
      <c r="F287" s="53" t="s">
        <v>133</v>
      </c>
      <c r="G287" t="s">
        <v>385</v>
      </c>
      <c r="H287" s="41" t="s">
        <v>135</v>
      </c>
      <c r="I287" t="s">
        <v>386</v>
      </c>
      <c r="J287" t="s">
        <v>266</v>
      </c>
      <c r="K287" t="s">
        <v>138</v>
      </c>
      <c r="L287" s="17"/>
      <c r="M287" s="17"/>
      <c r="N287" s="17" t="s">
        <v>147</v>
      </c>
      <c r="O287" s="36"/>
      <c r="P287" s="17"/>
      <c r="Q287" s="17"/>
      <c r="U287" t="s">
        <v>387</v>
      </c>
      <c r="V287" t="s">
        <v>387</v>
      </c>
      <c r="X287" s="31">
        <v>44014</v>
      </c>
      <c r="Y287" s="31">
        <v>44014</v>
      </c>
      <c r="AA287" s="31"/>
      <c r="AB287" t="s">
        <v>9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1</v>
      </c>
      <c r="AI287">
        <v>50086</v>
      </c>
      <c r="AJ287">
        <v>2183</v>
      </c>
      <c r="AK287">
        <v>0</v>
      </c>
      <c r="AL287">
        <v>19</v>
      </c>
      <c r="AO287" s="41"/>
      <c r="AP287" s="41"/>
      <c r="AQ287" t="str">
        <f t="shared" si="8"/>
        <v/>
      </c>
      <c r="AS287" t="str">
        <f t="shared" si="9"/>
        <v>wci_corp</v>
      </c>
    </row>
    <row r="288" spans="2:45">
      <c r="B288" t="s">
        <v>150</v>
      </c>
      <c r="C288" s="31">
        <v>44012</v>
      </c>
      <c r="D288" s="15">
        <v>71.040000000000006</v>
      </c>
      <c r="E288" s="15">
        <v>0</v>
      </c>
      <c r="F288" s="53" t="s">
        <v>133</v>
      </c>
      <c r="G288" t="s">
        <v>385</v>
      </c>
      <c r="H288" s="41" t="s">
        <v>135</v>
      </c>
      <c r="I288" t="s">
        <v>386</v>
      </c>
      <c r="J288" t="s">
        <v>266</v>
      </c>
      <c r="K288" t="s">
        <v>138</v>
      </c>
      <c r="L288" s="17"/>
      <c r="M288" s="17"/>
      <c r="N288" s="17" t="s">
        <v>388</v>
      </c>
      <c r="O288" s="36"/>
      <c r="P288" s="17"/>
      <c r="Q288" s="17"/>
      <c r="U288" t="s">
        <v>387</v>
      </c>
      <c r="V288" t="s">
        <v>387</v>
      </c>
      <c r="X288" s="31">
        <v>44014</v>
      </c>
      <c r="Y288" s="31">
        <v>44014</v>
      </c>
      <c r="AA288" s="31"/>
      <c r="AB288" t="s">
        <v>9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1</v>
      </c>
      <c r="AI288">
        <v>52086</v>
      </c>
      <c r="AJ288">
        <v>2183</v>
      </c>
      <c r="AK288">
        <v>0</v>
      </c>
      <c r="AL288">
        <v>19</v>
      </c>
      <c r="AO288" s="41"/>
      <c r="AP288" s="41"/>
      <c r="AQ288" t="str">
        <f t="shared" si="8"/>
        <v/>
      </c>
      <c r="AS288" t="str">
        <f t="shared" si="9"/>
        <v>wci_corp</v>
      </c>
    </row>
    <row r="289" spans="2:45">
      <c r="B289" t="s">
        <v>389</v>
      </c>
      <c r="C289" s="31">
        <v>44012</v>
      </c>
      <c r="D289" s="15">
        <v>30.62</v>
      </c>
      <c r="E289" s="15">
        <v>0</v>
      </c>
      <c r="F289" s="53" t="s">
        <v>133</v>
      </c>
      <c r="G289" t="s">
        <v>385</v>
      </c>
      <c r="H289" s="41" t="s">
        <v>135</v>
      </c>
      <c r="I289" t="s">
        <v>386</v>
      </c>
      <c r="J289" t="s">
        <v>266</v>
      </c>
      <c r="K289" t="s">
        <v>138</v>
      </c>
      <c r="L289" s="17"/>
      <c r="M289" s="17"/>
      <c r="N289" s="17" t="s">
        <v>390</v>
      </c>
      <c r="O289" s="36"/>
      <c r="P289" s="17"/>
      <c r="Q289" s="17"/>
      <c r="U289" t="s">
        <v>387</v>
      </c>
      <c r="V289" t="s">
        <v>387</v>
      </c>
      <c r="X289" s="31">
        <v>44014</v>
      </c>
      <c r="Y289" s="31">
        <v>44014</v>
      </c>
      <c r="AA289" s="31"/>
      <c r="AB289" t="s">
        <v>9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1</v>
      </c>
      <c r="AI289">
        <v>70302</v>
      </c>
      <c r="AJ289">
        <v>2183</v>
      </c>
      <c r="AK289">
        <v>0</v>
      </c>
      <c r="AL289">
        <v>19</v>
      </c>
      <c r="AO289" s="41"/>
      <c r="AP289" s="41"/>
      <c r="AQ289" t="str">
        <f t="shared" si="8"/>
        <v/>
      </c>
      <c r="AS289" t="str">
        <f t="shared" si="9"/>
        <v>wci_corp</v>
      </c>
    </row>
    <row r="290" spans="2:45">
      <c r="B290" t="s">
        <v>263</v>
      </c>
      <c r="C290" s="31">
        <v>44012</v>
      </c>
      <c r="D290" s="15">
        <v>-938.4</v>
      </c>
      <c r="E290" s="15">
        <v>0</v>
      </c>
      <c r="F290" s="53" t="s">
        <v>133</v>
      </c>
      <c r="G290" t="s">
        <v>391</v>
      </c>
      <c r="H290" s="41" t="s">
        <v>135</v>
      </c>
      <c r="I290" t="s">
        <v>392</v>
      </c>
      <c r="J290" t="s">
        <v>266</v>
      </c>
      <c r="K290" t="s">
        <v>138</v>
      </c>
      <c r="L290" s="17"/>
      <c r="M290" s="17"/>
      <c r="N290" s="17" t="s">
        <v>383</v>
      </c>
      <c r="O290" s="36"/>
      <c r="P290" s="17"/>
      <c r="Q290" s="17"/>
      <c r="U290" t="s">
        <v>393</v>
      </c>
      <c r="V290" t="s">
        <v>393</v>
      </c>
      <c r="X290" s="31">
        <v>44014</v>
      </c>
      <c r="Y290" s="31">
        <v>44014</v>
      </c>
      <c r="AA290" s="31"/>
      <c r="AB290" t="s">
        <v>9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1</v>
      </c>
      <c r="AI290">
        <v>50020</v>
      </c>
      <c r="AJ290">
        <v>2183</v>
      </c>
      <c r="AK290">
        <v>0</v>
      </c>
      <c r="AL290">
        <v>19</v>
      </c>
      <c r="AO290" s="41"/>
      <c r="AP290" s="41"/>
      <c r="AQ290" t="str">
        <f t="shared" si="8"/>
        <v/>
      </c>
      <c r="AS290" t="str">
        <f t="shared" si="9"/>
        <v>wci_corp</v>
      </c>
    </row>
    <row r="291" spans="2:45">
      <c r="B291" t="s">
        <v>263</v>
      </c>
      <c r="C291" s="31">
        <v>44012</v>
      </c>
      <c r="D291" s="15">
        <v>938.4</v>
      </c>
      <c r="E291" s="15">
        <v>0</v>
      </c>
      <c r="F291" s="53" t="s">
        <v>133</v>
      </c>
      <c r="G291" t="s">
        <v>394</v>
      </c>
      <c r="H291" s="41" t="s">
        <v>135</v>
      </c>
      <c r="I291" t="s">
        <v>395</v>
      </c>
      <c r="J291" t="s">
        <v>266</v>
      </c>
      <c r="K291" t="s">
        <v>138</v>
      </c>
      <c r="L291" s="17"/>
      <c r="M291" s="17"/>
      <c r="N291" s="17" t="s">
        <v>383</v>
      </c>
      <c r="O291" s="36"/>
      <c r="P291" s="17"/>
      <c r="Q291" s="17"/>
      <c r="U291" t="s">
        <v>396</v>
      </c>
      <c r="V291" t="s">
        <v>396</v>
      </c>
      <c r="X291" s="31">
        <v>44014</v>
      </c>
      <c r="Y291" s="31">
        <v>44014</v>
      </c>
      <c r="AA291" s="31"/>
      <c r="AB291" t="s">
        <v>9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1</v>
      </c>
      <c r="AI291">
        <v>50020</v>
      </c>
      <c r="AJ291">
        <v>2183</v>
      </c>
      <c r="AK291">
        <v>0</v>
      </c>
      <c r="AL291">
        <v>19</v>
      </c>
      <c r="AO291" s="41"/>
      <c r="AP291" s="41"/>
      <c r="AQ291" t="str">
        <f t="shared" si="8"/>
        <v/>
      </c>
      <c r="AS291" t="str">
        <f t="shared" si="9"/>
        <v>wci_corp</v>
      </c>
    </row>
    <row r="292" spans="2:45">
      <c r="B292" t="s">
        <v>152</v>
      </c>
      <c r="C292" s="31">
        <v>44012</v>
      </c>
      <c r="D292" s="15">
        <v>-844.29</v>
      </c>
      <c r="E292" s="15">
        <v>0</v>
      </c>
      <c r="F292" s="53" t="s">
        <v>133</v>
      </c>
      <c r="G292" t="s">
        <v>397</v>
      </c>
      <c r="H292" s="41" t="s">
        <v>135</v>
      </c>
      <c r="I292" t="s">
        <v>398</v>
      </c>
      <c r="J292" t="s">
        <v>266</v>
      </c>
      <c r="K292" t="s">
        <v>138</v>
      </c>
      <c r="L292" s="17"/>
      <c r="M292" s="17"/>
      <c r="N292" s="17" t="s">
        <v>399</v>
      </c>
      <c r="O292" s="36"/>
      <c r="P292" s="17"/>
      <c r="Q292" s="17"/>
      <c r="U292" t="s">
        <v>400</v>
      </c>
      <c r="V292" t="s">
        <v>400</v>
      </c>
      <c r="X292" s="31">
        <v>44018</v>
      </c>
      <c r="Y292" s="31">
        <v>44018</v>
      </c>
      <c r="AA292" s="31"/>
      <c r="AB292" t="s">
        <v>9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1</v>
      </c>
      <c r="AI292">
        <v>52120</v>
      </c>
      <c r="AJ292">
        <v>2183</v>
      </c>
      <c r="AK292">
        <v>0</v>
      </c>
      <c r="AL292">
        <v>19</v>
      </c>
      <c r="AO292" s="41"/>
      <c r="AP292" s="41"/>
      <c r="AQ292" t="str">
        <f t="shared" si="8"/>
        <v/>
      </c>
      <c r="AS292" t="str">
        <f t="shared" si="9"/>
        <v>wci_corp</v>
      </c>
    </row>
    <row r="293" spans="2:45">
      <c r="B293" t="s">
        <v>200</v>
      </c>
      <c r="C293" s="31">
        <v>44012</v>
      </c>
      <c r="D293" s="15">
        <v>2334.1</v>
      </c>
      <c r="E293" s="15">
        <v>0</v>
      </c>
      <c r="F293" s="53" t="s">
        <v>133</v>
      </c>
      <c r="G293" t="s">
        <v>397</v>
      </c>
      <c r="H293" s="41" t="s">
        <v>135</v>
      </c>
      <c r="I293" t="s">
        <v>398</v>
      </c>
      <c r="J293" t="s">
        <v>266</v>
      </c>
      <c r="K293" t="s">
        <v>138</v>
      </c>
      <c r="L293" s="17"/>
      <c r="M293" s="17"/>
      <c r="N293" s="17" t="s">
        <v>399</v>
      </c>
      <c r="O293" s="36"/>
      <c r="P293" s="17"/>
      <c r="Q293" s="17"/>
      <c r="U293" t="s">
        <v>400</v>
      </c>
      <c r="V293" t="s">
        <v>400</v>
      </c>
      <c r="X293" s="31">
        <v>44018</v>
      </c>
      <c r="Y293" s="31">
        <v>44018</v>
      </c>
      <c r="AA293" s="31"/>
      <c r="AB293" t="s">
        <v>9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1</v>
      </c>
      <c r="AI293">
        <v>52146</v>
      </c>
      <c r="AJ293">
        <v>2183</v>
      </c>
      <c r="AK293">
        <v>0</v>
      </c>
      <c r="AL293">
        <v>19</v>
      </c>
      <c r="AO293" s="41"/>
      <c r="AP293" s="41"/>
      <c r="AQ293" t="str">
        <f t="shared" si="8"/>
        <v/>
      </c>
      <c r="AS293" t="str">
        <f t="shared" si="9"/>
        <v>wci_corp</v>
      </c>
    </row>
    <row r="294" spans="2:45">
      <c r="B294" t="s">
        <v>143</v>
      </c>
      <c r="C294" s="31">
        <v>44012</v>
      </c>
      <c r="D294" s="15">
        <v>353.6</v>
      </c>
      <c r="E294" s="15">
        <v>0</v>
      </c>
      <c r="F294" s="53" t="s">
        <v>133</v>
      </c>
      <c r="G294" t="s">
        <v>401</v>
      </c>
      <c r="H294" s="41" t="s">
        <v>135</v>
      </c>
      <c r="I294" t="s">
        <v>182</v>
      </c>
      <c r="J294" t="s">
        <v>266</v>
      </c>
      <c r="K294" t="s">
        <v>138</v>
      </c>
      <c r="L294" s="17"/>
      <c r="M294" s="17"/>
      <c r="N294" s="17" t="s">
        <v>402</v>
      </c>
      <c r="O294" s="36"/>
      <c r="P294" s="17"/>
      <c r="Q294" s="17"/>
      <c r="U294" t="s">
        <v>403</v>
      </c>
      <c r="V294" t="s">
        <v>403</v>
      </c>
      <c r="X294" s="31">
        <v>44019</v>
      </c>
      <c r="Y294" s="31">
        <v>44019</v>
      </c>
      <c r="AA294" s="31"/>
      <c r="AB294" t="s">
        <v>9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1</v>
      </c>
      <c r="AI294">
        <v>50086</v>
      </c>
      <c r="AJ294">
        <v>2183</v>
      </c>
      <c r="AK294">
        <v>0</v>
      </c>
      <c r="AL294">
        <v>19</v>
      </c>
      <c r="AO294" s="41"/>
      <c r="AP294" s="41"/>
      <c r="AQ294" t="str">
        <f t="shared" si="8"/>
        <v/>
      </c>
      <c r="AS294" t="str">
        <f t="shared" si="9"/>
        <v>wci_corp</v>
      </c>
    </row>
    <row r="295" spans="2:45">
      <c r="B295" t="s">
        <v>156</v>
      </c>
      <c r="C295" s="31">
        <v>44012</v>
      </c>
      <c r="D295" s="15">
        <v>13.5</v>
      </c>
      <c r="E295" s="15">
        <v>0</v>
      </c>
      <c r="F295" s="53" t="s">
        <v>133</v>
      </c>
      <c r="G295" t="s">
        <v>401</v>
      </c>
      <c r="H295" s="41" t="s">
        <v>135</v>
      </c>
      <c r="I295" t="s">
        <v>182</v>
      </c>
      <c r="J295" t="s">
        <v>266</v>
      </c>
      <c r="K295" t="s">
        <v>138</v>
      </c>
      <c r="L295" s="17"/>
      <c r="M295" s="17"/>
      <c r="N295" s="17" t="s">
        <v>404</v>
      </c>
      <c r="O295" s="36"/>
      <c r="P295" s="17"/>
      <c r="Q295" s="17"/>
      <c r="U295" t="s">
        <v>403</v>
      </c>
      <c r="V295" t="s">
        <v>403</v>
      </c>
      <c r="X295" s="31">
        <v>44019</v>
      </c>
      <c r="Y295" s="31">
        <v>44019</v>
      </c>
      <c r="AA295" s="31"/>
      <c r="AB295" t="s">
        <v>9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1</v>
      </c>
      <c r="AI295">
        <v>52125</v>
      </c>
      <c r="AJ295">
        <v>2183</v>
      </c>
      <c r="AK295">
        <v>0</v>
      </c>
      <c r="AL295">
        <v>19</v>
      </c>
      <c r="AO295" s="41"/>
      <c r="AP295" s="41"/>
      <c r="AQ295" t="str">
        <f t="shared" si="8"/>
        <v/>
      </c>
      <c r="AS295" t="str">
        <f t="shared" si="9"/>
        <v>wci_corp</v>
      </c>
    </row>
    <row r="296" spans="2:45">
      <c r="B296" t="s">
        <v>156</v>
      </c>
      <c r="C296" s="31">
        <v>44012</v>
      </c>
      <c r="D296" s="15">
        <v>1.1100000000000001</v>
      </c>
      <c r="E296" s="15">
        <v>0</v>
      </c>
      <c r="F296" s="53" t="s">
        <v>133</v>
      </c>
      <c r="G296" t="s">
        <v>401</v>
      </c>
      <c r="H296" s="41" t="s">
        <v>135</v>
      </c>
      <c r="I296" t="s">
        <v>182</v>
      </c>
      <c r="J296" t="s">
        <v>266</v>
      </c>
      <c r="K296" t="s">
        <v>138</v>
      </c>
      <c r="L296" s="17"/>
      <c r="M296" s="17"/>
      <c r="N296" s="17" t="s">
        <v>404</v>
      </c>
      <c r="O296" s="36"/>
      <c r="P296" s="17"/>
      <c r="Q296" s="17"/>
      <c r="U296" t="s">
        <v>403</v>
      </c>
      <c r="V296" t="s">
        <v>403</v>
      </c>
      <c r="X296" s="31">
        <v>44019</v>
      </c>
      <c r="Y296" s="31">
        <v>44019</v>
      </c>
      <c r="AA296" s="31"/>
      <c r="AB296" t="s">
        <v>9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1</v>
      </c>
      <c r="AI296">
        <v>52125</v>
      </c>
      <c r="AJ296">
        <v>2183</v>
      </c>
      <c r="AK296">
        <v>0</v>
      </c>
      <c r="AL296">
        <v>19</v>
      </c>
      <c r="AO296" s="41"/>
      <c r="AP296" s="41"/>
      <c r="AQ296" t="str">
        <f t="shared" si="8"/>
        <v/>
      </c>
      <c r="AS296" t="str">
        <f t="shared" si="9"/>
        <v>wci_corp</v>
      </c>
    </row>
    <row r="297" spans="2:45">
      <c r="B297" t="s">
        <v>161</v>
      </c>
      <c r="C297" s="31">
        <v>44012</v>
      </c>
      <c r="D297" s="15">
        <v>48.96</v>
      </c>
      <c r="E297" s="15">
        <v>0</v>
      </c>
      <c r="F297" s="53" t="s">
        <v>133</v>
      </c>
      <c r="G297" t="s">
        <v>401</v>
      </c>
      <c r="H297" s="41" t="s">
        <v>135</v>
      </c>
      <c r="I297" t="s">
        <v>182</v>
      </c>
      <c r="J297" t="s">
        <v>266</v>
      </c>
      <c r="K297" t="s">
        <v>138</v>
      </c>
      <c r="L297" s="17"/>
      <c r="M297" s="17"/>
      <c r="N297" s="17" t="s">
        <v>402</v>
      </c>
      <c r="O297" s="36"/>
      <c r="P297" s="17"/>
      <c r="Q297" s="17"/>
      <c r="U297" t="s">
        <v>403</v>
      </c>
      <c r="V297" t="s">
        <v>403</v>
      </c>
      <c r="X297" s="31">
        <v>44019</v>
      </c>
      <c r="Y297" s="31">
        <v>44019</v>
      </c>
      <c r="AA297" s="31"/>
      <c r="AB297" t="s">
        <v>9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1</v>
      </c>
      <c r="AI297">
        <v>70210</v>
      </c>
      <c r="AJ297">
        <v>2183</v>
      </c>
      <c r="AK297">
        <v>0</v>
      </c>
      <c r="AL297">
        <v>19</v>
      </c>
      <c r="AO297" s="41"/>
      <c r="AP297" s="41"/>
      <c r="AQ297" t="str">
        <f t="shared" si="8"/>
        <v/>
      </c>
      <c r="AS297" t="str">
        <f t="shared" si="9"/>
        <v>wci_corp</v>
      </c>
    </row>
    <row r="298" spans="2:45">
      <c r="B298" t="s">
        <v>143</v>
      </c>
      <c r="C298" s="31">
        <v>44012</v>
      </c>
      <c r="D298" s="15">
        <v>23.75</v>
      </c>
      <c r="E298" s="15">
        <v>0</v>
      </c>
      <c r="F298" s="53" t="s">
        <v>133</v>
      </c>
      <c r="G298" t="s">
        <v>405</v>
      </c>
      <c r="H298" s="41" t="s">
        <v>135</v>
      </c>
      <c r="I298" t="s">
        <v>406</v>
      </c>
      <c r="J298" t="s">
        <v>137</v>
      </c>
      <c r="K298" t="s">
        <v>138</v>
      </c>
      <c r="L298" s="17"/>
      <c r="M298" s="17"/>
      <c r="N298" s="17" t="s">
        <v>407</v>
      </c>
      <c r="O298" s="36"/>
      <c r="P298" s="17"/>
      <c r="Q298" s="17"/>
      <c r="U298" t="s">
        <v>408</v>
      </c>
      <c r="V298" t="s">
        <v>408</v>
      </c>
      <c r="X298" s="31">
        <v>44019</v>
      </c>
      <c r="Y298" s="31">
        <v>44019</v>
      </c>
      <c r="AA298" s="31"/>
      <c r="AB298" t="s">
        <v>9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1</v>
      </c>
      <c r="AI298">
        <v>50086</v>
      </c>
      <c r="AJ298">
        <v>2183</v>
      </c>
      <c r="AK298">
        <v>0</v>
      </c>
      <c r="AL298">
        <v>19</v>
      </c>
      <c r="AO298" s="41"/>
      <c r="AP298" s="41"/>
      <c r="AQ298" t="str">
        <f t="shared" si="8"/>
        <v/>
      </c>
      <c r="AS298" t="str">
        <f t="shared" si="9"/>
        <v>wci_corp</v>
      </c>
    </row>
    <row r="299" spans="2:45">
      <c r="B299" t="s">
        <v>143</v>
      </c>
      <c r="C299" s="31">
        <v>44012</v>
      </c>
      <c r="D299" s="15">
        <v>2.23</v>
      </c>
      <c r="E299" s="15">
        <v>0</v>
      </c>
      <c r="F299" s="53" t="s">
        <v>133</v>
      </c>
      <c r="G299" t="s">
        <v>405</v>
      </c>
      <c r="H299" s="41" t="s">
        <v>135</v>
      </c>
      <c r="I299" t="s">
        <v>406</v>
      </c>
      <c r="J299" t="s">
        <v>137</v>
      </c>
      <c r="K299" t="s">
        <v>138</v>
      </c>
      <c r="L299" s="17"/>
      <c r="M299" s="17"/>
      <c r="N299" s="17" t="s">
        <v>407</v>
      </c>
      <c r="O299" s="36"/>
      <c r="P299" s="17"/>
      <c r="Q299" s="17"/>
      <c r="U299" t="s">
        <v>408</v>
      </c>
      <c r="V299" t="s">
        <v>408</v>
      </c>
      <c r="X299" s="31">
        <v>44019</v>
      </c>
      <c r="Y299" s="31">
        <v>44019</v>
      </c>
      <c r="AA299" s="31"/>
      <c r="AB299" t="s">
        <v>9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1</v>
      </c>
      <c r="AI299">
        <v>50086</v>
      </c>
      <c r="AJ299">
        <v>2183</v>
      </c>
      <c r="AK299">
        <v>0</v>
      </c>
      <c r="AL299">
        <v>19</v>
      </c>
      <c r="AO299" s="41"/>
      <c r="AP299" s="41"/>
      <c r="AQ299" t="str">
        <f t="shared" si="8"/>
        <v/>
      </c>
      <c r="AS299" t="str">
        <f t="shared" si="9"/>
        <v>wci_corp</v>
      </c>
    </row>
    <row r="300" spans="2:45">
      <c r="B300" t="s">
        <v>143</v>
      </c>
      <c r="C300" s="31">
        <v>44012</v>
      </c>
      <c r="D300" s="15">
        <v>-892.16</v>
      </c>
      <c r="E300" s="15">
        <v>0</v>
      </c>
      <c r="F300" s="53" t="s">
        <v>133</v>
      </c>
      <c r="G300" t="s">
        <v>405</v>
      </c>
      <c r="H300" s="41" t="s">
        <v>135</v>
      </c>
      <c r="I300" t="s">
        <v>406</v>
      </c>
      <c r="J300" t="s">
        <v>137</v>
      </c>
      <c r="K300" t="s">
        <v>138</v>
      </c>
      <c r="L300" s="17"/>
      <c r="M300" s="17"/>
      <c r="N300" s="17" t="s">
        <v>409</v>
      </c>
      <c r="O300" s="36"/>
      <c r="P300" s="17"/>
      <c r="Q300" s="17"/>
      <c r="U300" t="s">
        <v>408</v>
      </c>
      <c r="V300" t="s">
        <v>408</v>
      </c>
      <c r="X300" s="31">
        <v>44019</v>
      </c>
      <c r="Y300" s="31">
        <v>44019</v>
      </c>
      <c r="AA300" s="31"/>
      <c r="AB300" t="s">
        <v>9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1</v>
      </c>
      <c r="AI300">
        <v>50086</v>
      </c>
      <c r="AJ300">
        <v>2183</v>
      </c>
      <c r="AK300">
        <v>0</v>
      </c>
      <c r="AL300">
        <v>19</v>
      </c>
      <c r="AO300" s="41"/>
      <c r="AP300" s="41"/>
      <c r="AQ300" t="str">
        <f t="shared" si="8"/>
        <v/>
      </c>
      <c r="AS300" t="str">
        <f t="shared" si="9"/>
        <v>wci_corp</v>
      </c>
    </row>
    <row r="301" spans="2:45">
      <c r="B301" t="s">
        <v>143</v>
      </c>
      <c r="C301" s="31">
        <v>44012</v>
      </c>
      <c r="D301" s="15">
        <v>892.16</v>
      </c>
      <c r="E301" s="15">
        <v>0</v>
      </c>
      <c r="F301" s="53" t="s">
        <v>133</v>
      </c>
      <c r="G301" t="s">
        <v>405</v>
      </c>
      <c r="H301" s="41" t="s">
        <v>135</v>
      </c>
      <c r="I301" t="s">
        <v>406</v>
      </c>
      <c r="J301" t="s">
        <v>137</v>
      </c>
      <c r="K301" t="s">
        <v>138</v>
      </c>
      <c r="L301" s="17"/>
      <c r="M301" s="17"/>
      <c r="N301" s="17" t="s">
        <v>409</v>
      </c>
      <c r="O301" s="36"/>
      <c r="P301" s="17"/>
      <c r="Q301" s="17"/>
      <c r="U301" t="s">
        <v>408</v>
      </c>
      <c r="V301" t="s">
        <v>408</v>
      </c>
      <c r="X301" s="31">
        <v>44019</v>
      </c>
      <c r="Y301" s="31">
        <v>44019</v>
      </c>
      <c r="AA301" s="31"/>
      <c r="AB301" t="s">
        <v>9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1</v>
      </c>
      <c r="AI301">
        <v>50086</v>
      </c>
      <c r="AJ301">
        <v>2183</v>
      </c>
      <c r="AK301">
        <v>0</v>
      </c>
      <c r="AL301">
        <v>19</v>
      </c>
      <c r="AO301" s="41"/>
      <c r="AP301" s="41"/>
      <c r="AQ301" t="str">
        <f t="shared" si="8"/>
        <v/>
      </c>
      <c r="AS301" t="str">
        <f t="shared" si="9"/>
        <v>wci_corp</v>
      </c>
    </row>
    <row r="302" spans="2:45">
      <c r="B302" t="s">
        <v>143</v>
      </c>
      <c r="C302" s="31">
        <v>44012</v>
      </c>
      <c r="D302" s="15">
        <v>126.88</v>
      </c>
      <c r="E302" s="15">
        <v>0</v>
      </c>
      <c r="F302" s="53" t="s">
        <v>133</v>
      </c>
      <c r="G302" t="s">
        <v>405</v>
      </c>
      <c r="H302" s="41" t="s">
        <v>135</v>
      </c>
      <c r="I302" t="s">
        <v>406</v>
      </c>
      <c r="J302" t="s">
        <v>137</v>
      </c>
      <c r="K302" t="s">
        <v>138</v>
      </c>
      <c r="L302" s="17"/>
      <c r="M302" s="17"/>
      <c r="N302" s="17" t="s">
        <v>410</v>
      </c>
      <c r="O302" s="36"/>
      <c r="P302" s="17"/>
      <c r="Q302" s="17"/>
      <c r="U302" t="s">
        <v>408</v>
      </c>
      <c r="V302" t="s">
        <v>408</v>
      </c>
      <c r="X302" s="31">
        <v>44019</v>
      </c>
      <c r="Y302" s="31">
        <v>44019</v>
      </c>
      <c r="AA302" s="31"/>
      <c r="AB302" t="s">
        <v>9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1</v>
      </c>
      <c r="AI302">
        <v>50086</v>
      </c>
      <c r="AJ302">
        <v>2183</v>
      </c>
      <c r="AK302">
        <v>0</v>
      </c>
      <c r="AL302">
        <v>19</v>
      </c>
      <c r="AO302" s="41"/>
      <c r="AP302" s="41"/>
      <c r="AQ302" t="str">
        <f t="shared" si="8"/>
        <v/>
      </c>
      <c r="AS302" t="str">
        <f t="shared" si="9"/>
        <v>wci_corp</v>
      </c>
    </row>
    <row r="303" spans="2:45">
      <c r="B303" t="s">
        <v>150</v>
      </c>
      <c r="C303" s="31">
        <v>44012</v>
      </c>
      <c r="D303" s="15">
        <v>19.5</v>
      </c>
      <c r="E303" s="15">
        <v>0</v>
      </c>
      <c r="F303" s="53" t="s">
        <v>133</v>
      </c>
      <c r="G303" t="s">
        <v>405</v>
      </c>
      <c r="H303" s="41" t="s">
        <v>135</v>
      </c>
      <c r="I303" t="s">
        <v>406</v>
      </c>
      <c r="J303" t="s">
        <v>137</v>
      </c>
      <c r="K303" t="s">
        <v>138</v>
      </c>
      <c r="L303" s="17"/>
      <c r="M303" s="17"/>
      <c r="N303" s="17" t="s">
        <v>411</v>
      </c>
      <c r="O303" s="36"/>
      <c r="P303" s="17"/>
      <c r="Q303" s="17"/>
      <c r="U303" t="s">
        <v>408</v>
      </c>
      <c r="V303" t="s">
        <v>408</v>
      </c>
      <c r="X303" s="31">
        <v>44019</v>
      </c>
      <c r="Y303" s="31">
        <v>44019</v>
      </c>
      <c r="AA303" s="31"/>
      <c r="AB303" t="s">
        <v>9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1</v>
      </c>
      <c r="AI303">
        <v>52086</v>
      </c>
      <c r="AJ303">
        <v>2183</v>
      </c>
      <c r="AK303">
        <v>0</v>
      </c>
      <c r="AL303">
        <v>19</v>
      </c>
      <c r="AO303" s="41"/>
      <c r="AP303" s="41"/>
      <c r="AQ303" t="str">
        <f t="shared" si="8"/>
        <v/>
      </c>
      <c r="AS303" t="str">
        <f t="shared" si="9"/>
        <v>wci_corp</v>
      </c>
    </row>
    <row r="304" spans="2:45">
      <c r="B304" t="s">
        <v>150</v>
      </c>
      <c r="C304" s="31">
        <v>44012</v>
      </c>
      <c r="D304" s="15">
        <v>1.83</v>
      </c>
      <c r="E304" s="15">
        <v>0</v>
      </c>
      <c r="F304" s="53" t="s">
        <v>133</v>
      </c>
      <c r="G304" t="s">
        <v>405</v>
      </c>
      <c r="H304" s="41" t="s">
        <v>135</v>
      </c>
      <c r="I304" t="s">
        <v>406</v>
      </c>
      <c r="J304" t="s">
        <v>137</v>
      </c>
      <c r="K304" t="s">
        <v>138</v>
      </c>
      <c r="L304" s="17"/>
      <c r="M304" s="17"/>
      <c r="N304" s="17" t="s">
        <v>411</v>
      </c>
      <c r="O304" s="36"/>
      <c r="P304" s="17"/>
      <c r="Q304" s="17"/>
      <c r="U304" t="s">
        <v>408</v>
      </c>
      <c r="V304" t="s">
        <v>408</v>
      </c>
      <c r="X304" s="31">
        <v>44019</v>
      </c>
      <c r="Y304" s="31">
        <v>44019</v>
      </c>
      <c r="AA304" s="31"/>
      <c r="AB304" t="s">
        <v>9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1</v>
      </c>
      <c r="AI304">
        <v>52086</v>
      </c>
      <c r="AJ304">
        <v>2183</v>
      </c>
      <c r="AK304">
        <v>0</v>
      </c>
      <c r="AL304">
        <v>19</v>
      </c>
      <c r="AO304" s="41"/>
      <c r="AP304" s="41"/>
      <c r="AQ304" t="str">
        <f t="shared" si="8"/>
        <v/>
      </c>
      <c r="AS304" t="str">
        <f t="shared" si="9"/>
        <v>wci_corp</v>
      </c>
    </row>
    <row r="305" spans="2:45">
      <c r="B305" t="s">
        <v>150</v>
      </c>
      <c r="C305" s="31">
        <v>44027</v>
      </c>
      <c r="D305" s="15">
        <v>1.83</v>
      </c>
      <c r="E305" s="15">
        <v>0</v>
      </c>
      <c r="F305" s="53" t="s">
        <v>133</v>
      </c>
      <c r="G305" t="s">
        <v>412</v>
      </c>
      <c r="H305" s="41" t="s">
        <v>135</v>
      </c>
      <c r="I305" t="s">
        <v>221</v>
      </c>
      <c r="J305" t="s">
        <v>360</v>
      </c>
      <c r="K305" t="s">
        <v>138</v>
      </c>
      <c r="L305" s="17" t="s">
        <v>270</v>
      </c>
      <c r="M305" s="17"/>
      <c r="N305" s="17" t="s">
        <v>271</v>
      </c>
      <c r="O305" s="36">
        <v>43991</v>
      </c>
      <c r="P305" s="17" t="s">
        <v>413</v>
      </c>
      <c r="Q305" s="17">
        <v>66471</v>
      </c>
      <c r="R305" t="s">
        <v>414</v>
      </c>
      <c r="U305" t="s">
        <v>415</v>
      </c>
      <c r="V305" t="s">
        <v>416</v>
      </c>
      <c r="W305">
        <v>2183</v>
      </c>
      <c r="X305" s="31">
        <v>44027</v>
      </c>
      <c r="Y305" s="31">
        <v>44029</v>
      </c>
      <c r="Z305">
        <v>19.5</v>
      </c>
      <c r="AA305" s="31">
        <v>44036</v>
      </c>
      <c r="AB305" t="s">
        <v>9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1</v>
      </c>
      <c r="AI305">
        <v>52086</v>
      </c>
      <c r="AJ305">
        <v>2183</v>
      </c>
      <c r="AK305">
        <v>0</v>
      </c>
      <c r="AL305">
        <v>19</v>
      </c>
      <c r="AO305" s="41"/>
      <c r="AP305" s="41"/>
      <c r="AQ305" t="str">
        <f t="shared" si="8"/>
        <v>VO05466078</v>
      </c>
      <c r="AS305" t="str">
        <f t="shared" si="9"/>
        <v>wci_corp</v>
      </c>
    </row>
    <row r="306" spans="2:45">
      <c r="B306" t="s">
        <v>150</v>
      </c>
      <c r="C306" s="31">
        <v>44027</v>
      </c>
      <c r="D306" s="15">
        <v>19.5</v>
      </c>
      <c r="E306" s="15">
        <v>0</v>
      </c>
      <c r="F306" s="53" t="s">
        <v>133</v>
      </c>
      <c r="G306" t="s">
        <v>412</v>
      </c>
      <c r="H306" s="41" t="s">
        <v>135</v>
      </c>
      <c r="I306" t="s">
        <v>221</v>
      </c>
      <c r="J306" t="s">
        <v>360</v>
      </c>
      <c r="K306" t="s">
        <v>138</v>
      </c>
      <c r="L306" s="17" t="s">
        <v>270</v>
      </c>
      <c r="M306" s="17"/>
      <c r="N306" s="17" t="s">
        <v>271</v>
      </c>
      <c r="O306" s="36">
        <v>43991</v>
      </c>
      <c r="P306" s="17" t="s">
        <v>413</v>
      </c>
      <c r="Q306" s="17">
        <v>66471</v>
      </c>
      <c r="R306" t="s">
        <v>414</v>
      </c>
      <c r="U306" t="s">
        <v>415</v>
      </c>
      <c r="V306" t="s">
        <v>416</v>
      </c>
      <c r="W306">
        <v>2183</v>
      </c>
      <c r="X306" s="31">
        <v>44027</v>
      </c>
      <c r="Y306" s="31">
        <v>44029</v>
      </c>
      <c r="Z306">
        <v>19.5</v>
      </c>
      <c r="AA306" s="31">
        <v>44036</v>
      </c>
      <c r="AB306" t="s">
        <v>9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1</v>
      </c>
      <c r="AI306">
        <v>52086</v>
      </c>
      <c r="AJ306">
        <v>2183</v>
      </c>
      <c r="AK306">
        <v>0</v>
      </c>
      <c r="AL306">
        <v>19</v>
      </c>
      <c r="AO306" s="41"/>
      <c r="AP306" s="41"/>
      <c r="AQ306" t="str">
        <f t="shared" si="8"/>
        <v>VO05466078</v>
      </c>
      <c r="AS306" t="str">
        <f t="shared" si="9"/>
        <v>wci_corp</v>
      </c>
    </row>
    <row r="307" spans="2:45">
      <c r="B307" t="s">
        <v>143</v>
      </c>
      <c r="C307" s="31">
        <v>44033</v>
      </c>
      <c r="D307" s="15">
        <v>2.23</v>
      </c>
      <c r="E307" s="15">
        <v>0</v>
      </c>
      <c r="F307" s="53" t="s">
        <v>133</v>
      </c>
      <c r="G307" t="s">
        <v>417</v>
      </c>
      <c r="H307" s="41" t="s">
        <v>135</v>
      </c>
      <c r="I307" t="s">
        <v>221</v>
      </c>
      <c r="J307" t="s">
        <v>230</v>
      </c>
      <c r="K307" t="s">
        <v>138</v>
      </c>
      <c r="L307" s="17" t="s">
        <v>270</v>
      </c>
      <c r="M307" s="17"/>
      <c r="N307" s="17" t="s">
        <v>271</v>
      </c>
      <c r="O307" s="36">
        <v>44000</v>
      </c>
      <c r="P307" s="17" t="s">
        <v>355</v>
      </c>
      <c r="Q307" s="17">
        <v>66589</v>
      </c>
      <c r="R307" t="s">
        <v>418</v>
      </c>
      <c r="U307" t="s">
        <v>419</v>
      </c>
      <c r="V307" t="s">
        <v>420</v>
      </c>
      <c r="W307">
        <v>2183</v>
      </c>
      <c r="X307" s="31">
        <v>44033</v>
      </c>
      <c r="Y307" s="31">
        <v>44033</v>
      </c>
      <c r="Z307">
        <v>23.75</v>
      </c>
      <c r="AA307" s="31">
        <v>44045</v>
      </c>
      <c r="AB307" t="s">
        <v>9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1</v>
      </c>
      <c r="AI307">
        <v>50086</v>
      </c>
      <c r="AJ307">
        <v>2183</v>
      </c>
      <c r="AK307">
        <v>0</v>
      </c>
      <c r="AL307">
        <v>19</v>
      </c>
      <c r="AO307" s="41"/>
      <c r="AP307" s="41"/>
      <c r="AQ307" t="str">
        <f t="shared" si="8"/>
        <v>VO05470608</v>
      </c>
      <c r="AS307" t="str">
        <f t="shared" si="9"/>
        <v>wci_corp</v>
      </c>
    </row>
    <row r="308" spans="2:45">
      <c r="B308" t="s">
        <v>143</v>
      </c>
      <c r="C308" s="31">
        <v>44033</v>
      </c>
      <c r="D308" s="15">
        <v>23.75</v>
      </c>
      <c r="E308" s="15">
        <v>0</v>
      </c>
      <c r="F308" s="53" t="s">
        <v>133</v>
      </c>
      <c r="G308" t="s">
        <v>417</v>
      </c>
      <c r="H308" s="41" t="s">
        <v>135</v>
      </c>
      <c r="I308" t="s">
        <v>221</v>
      </c>
      <c r="J308" t="s">
        <v>230</v>
      </c>
      <c r="K308" t="s">
        <v>138</v>
      </c>
      <c r="L308" s="17" t="s">
        <v>270</v>
      </c>
      <c r="M308" s="17"/>
      <c r="N308" s="17" t="s">
        <v>271</v>
      </c>
      <c r="O308" s="36">
        <v>44000</v>
      </c>
      <c r="P308" s="17" t="s">
        <v>355</v>
      </c>
      <c r="Q308" s="17">
        <v>66589</v>
      </c>
      <c r="R308" t="s">
        <v>418</v>
      </c>
      <c r="U308" t="s">
        <v>419</v>
      </c>
      <c r="V308" t="s">
        <v>420</v>
      </c>
      <c r="W308">
        <v>2183</v>
      </c>
      <c r="X308" s="31">
        <v>44033</v>
      </c>
      <c r="Y308" s="31">
        <v>44033</v>
      </c>
      <c r="Z308">
        <v>23.75</v>
      </c>
      <c r="AA308" s="31">
        <v>44045</v>
      </c>
      <c r="AB308" t="s">
        <v>9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1</v>
      </c>
      <c r="AI308">
        <v>50086</v>
      </c>
      <c r="AJ308">
        <v>2183</v>
      </c>
      <c r="AK308">
        <v>0</v>
      </c>
      <c r="AL308">
        <v>19</v>
      </c>
      <c r="AO308" s="41"/>
      <c r="AP308" s="41"/>
      <c r="AQ308" t="str">
        <f t="shared" si="8"/>
        <v>VO05470608</v>
      </c>
      <c r="AS308" t="str">
        <f t="shared" si="9"/>
        <v>wci_corp</v>
      </c>
    </row>
    <row r="309" spans="2:45">
      <c r="B309" t="s">
        <v>143</v>
      </c>
      <c r="C309" s="31">
        <v>44033</v>
      </c>
      <c r="D309" s="15">
        <v>83.86</v>
      </c>
      <c r="E309" s="15">
        <v>0</v>
      </c>
      <c r="F309" s="53" t="s">
        <v>133</v>
      </c>
      <c r="G309" t="s">
        <v>421</v>
      </c>
      <c r="H309" s="41" t="s">
        <v>135</v>
      </c>
      <c r="I309" t="s">
        <v>221</v>
      </c>
      <c r="J309" t="s">
        <v>360</v>
      </c>
      <c r="K309" t="s">
        <v>138</v>
      </c>
      <c r="L309" s="17" t="s">
        <v>422</v>
      </c>
      <c r="M309" s="17"/>
      <c r="N309" s="17" t="s">
        <v>423</v>
      </c>
      <c r="O309" s="36">
        <v>44011</v>
      </c>
      <c r="P309" s="17" t="s">
        <v>424</v>
      </c>
      <c r="Q309" s="17">
        <v>482193</v>
      </c>
      <c r="R309" t="s">
        <v>425</v>
      </c>
      <c r="U309" t="s">
        <v>426</v>
      </c>
      <c r="V309" t="s">
        <v>427</v>
      </c>
      <c r="W309">
        <v>2183</v>
      </c>
      <c r="X309" s="31">
        <v>44033</v>
      </c>
      <c r="Y309" s="31">
        <v>44033</v>
      </c>
      <c r="Z309">
        <v>892.16</v>
      </c>
      <c r="AA309" s="31">
        <v>44046</v>
      </c>
      <c r="AB309" t="s">
        <v>9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1</v>
      </c>
      <c r="AI309">
        <v>50086</v>
      </c>
      <c r="AJ309">
        <v>2183</v>
      </c>
      <c r="AK309">
        <v>0</v>
      </c>
      <c r="AL309">
        <v>19</v>
      </c>
      <c r="AO309" s="41"/>
      <c r="AP309" s="41"/>
      <c r="AQ309" t="str">
        <f t="shared" si="8"/>
        <v>VO05471199</v>
      </c>
      <c r="AS309" t="str">
        <f t="shared" si="9"/>
        <v>wci_corp</v>
      </c>
    </row>
    <row r="310" spans="2:45">
      <c r="B310" t="s">
        <v>143</v>
      </c>
      <c r="C310" s="31">
        <v>44033</v>
      </c>
      <c r="D310" s="15">
        <v>892.16</v>
      </c>
      <c r="E310" s="15">
        <v>0</v>
      </c>
      <c r="F310" s="53" t="s">
        <v>133</v>
      </c>
      <c r="G310" t="s">
        <v>421</v>
      </c>
      <c r="H310" s="41" t="s">
        <v>135</v>
      </c>
      <c r="I310" t="s">
        <v>221</v>
      </c>
      <c r="J310" t="s">
        <v>360</v>
      </c>
      <c r="K310" t="s">
        <v>138</v>
      </c>
      <c r="L310" s="17" t="s">
        <v>422</v>
      </c>
      <c r="M310" s="17"/>
      <c r="N310" s="17" t="s">
        <v>423</v>
      </c>
      <c r="O310" s="36">
        <v>44011</v>
      </c>
      <c r="P310" s="17" t="s">
        <v>424</v>
      </c>
      <c r="Q310" s="17">
        <v>482193</v>
      </c>
      <c r="R310" t="s">
        <v>425</v>
      </c>
      <c r="U310" t="s">
        <v>426</v>
      </c>
      <c r="V310" t="s">
        <v>427</v>
      </c>
      <c r="W310">
        <v>2183</v>
      </c>
      <c r="X310" s="31">
        <v>44033</v>
      </c>
      <c r="Y310" s="31">
        <v>44033</v>
      </c>
      <c r="Z310">
        <v>892.16</v>
      </c>
      <c r="AA310" s="31">
        <v>44046</v>
      </c>
      <c r="AB310" t="s">
        <v>9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1</v>
      </c>
      <c r="AI310">
        <v>50086</v>
      </c>
      <c r="AJ310">
        <v>2183</v>
      </c>
      <c r="AK310">
        <v>0</v>
      </c>
      <c r="AL310">
        <v>19</v>
      </c>
      <c r="AO310" s="41"/>
      <c r="AP310" s="41"/>
      <c r="AQ310" t="str">
        <f t="shared" si="8"/>
        <v>VO05471199</v>
      </c>
      <c r="AS310" t="str">
        <f t="shared" si="9"/>
        <v>wci_corp</v>
      </c>
    </row>
    <row r="311" spans="2:45">
      <c r="B311" t="s">
        <v>263</v>
      </c>
      <c r="C311" s="31">
        <v>44043</v>
      </c>
      <c r="D311" s="15">
        <v>-938.4</v>
      </c>
      <c r="E311" s="15">
        <v>0</v>
      </c>
      <c r="F311" s="53" t="s">
        <v>133</v>
      </c>
      <c r="G311" t="s">
        <v>428</v>
      </c>
      <c r="H311" s="41" t="s">
        <v>135</v>
      </c>
      <c r="I311" t="s">
        <v>382</v>
      </c>
      <c r="J311" t="s">
        <v>266</v>
      </c>
      <c r="K311" t="s">
        <v>138</v>
      </c>
      <c r="L311" s="17"/>
      <c r="M311" s="17"/>
      <c r="N311" s="17" t="s">
        <v>383</v>
      </c>
      <c r="O311" s="36"/>
      <c r="P311" s="17"/>
      <c r="Q311" s="17"/>
      <c r="U311" t="s">
        <v>384</v>
      </c>
      <c r="V311" t="s">
        <v>429</v>
      </c>
      <c r="X311" s="31">
        <v>44013</v>
      </c>
      <c r="Y311" s="31">
        <v>44014</v>
      </c>
      <c r="AA311" s="31"/>
      <c r="AB311" t="s">
        <v>9</v>
      </c>
      <c r="AC311">
        <v>0</v>
      </c>
      <c r="AD311">
        <v>0</v>
      </c>
      <c r="AE311">
        <v>0</v>
      </c>
      <c r="AF311">
        <v>0</v>
      </c>
      <c r="AG311">
        <v>5</v>
      </c>
      <c r="AH311">
        <v>1</v>
      </c>
      <c r="AI311">
        <v>50020</v>
      </c>
      <c r="AJ311">
        <v>2183</v>
      </c>
      <c r="AK311">
        <v>0</v>
      </c>
      <c r="AL311">
        <v>19</v>
      </c>
      <c r="AO311" s="41"/>
      <c r="AP311" s="41"/>
      <c r="AQ311" t="str">
        <f t="shared" si="8"/>
        <v/>
      </c>
      <c r="AS311" t="str">
        <f t="shared" si="9"/>
        <v>wci_corp</v>
      </c>
    </row>
    <row r="312" spans="2:45">
      <c r="B312" t="s">
        <v>263</v>
      </c>
      <c r="C312" s="31">
        <v>44043</v>
      </c>
      <c r="D312" s="15">
        <v>938.4</v>
      </c>
      <c r="E312" s="15">
        <v>0</v>
      </c>
      <c r="F312" s="53" t="s">
        <v>133</v>
      </c>
      <c r="G312" t="s">
        <v>430</v>
      </c>
      <c r="H312" s="41" t="s">
        <v>135</v>
      </c>
      <c r="I312" t="s">
        <v>392</v>
      </c>
      <c r="J312" t="s">
        <v>266</v>
      </c>
      <c r="K312" t="s">
        <v>138</v>
      </c>
      <c r="L312" s="17"/>
      <c r="M312" s="17"/>
      <c r="N312" s="17" t="s">
        <v>383</v>
      </c>
      <c r="O312" s="36"/>
      <c r="P312" s="17"/>
      <c r="Q312" s="17"/>
      <c r="U312" t="s">
        <v>393</v>
      </c>
      <c r="V312" t="s">
        <v>431</v>
      </c>
      <c r="X312" s="31">
        <v>44014</v>
      </c>
      <c r="Y312" s="31">
        <v>44014</v>
      </c>
      <c r="AA312" s="31"/>
      <c r="AB312" t="s">
        <v>9</v>
      </c>
      <c r="AC312">
        <v>0</v>
      </c>
      <c r="AD312">
        <v>0</v>
      </c>
      <c r="AE312">
        <v>0</v>
      </c>
      <c r="AF312">
        <v>0</v>
      </c>
      <c r="AG312">
        <v>5</v>
      </c>
      <c r="AH312">
        <v>1</v>
      </c>
      <c r="AI312">
        <v>50020</v>
      </c>
      <c r="AJ312">
        <v>2183</v>
      </c>
      <c r="AK312">
        <v>0</v>
      </c>
      <c r="AL312">
        <v>19</v>
      </c>
      <c r="AO312" s="41"/>
      <c r="AP312" s="41"/>
      <c r="AQ312" t="str">
        <f t="shared" si="8"/>
        <v/>
      </c>
      <c r="AS312" t="str">
        <f t="shared" si="9"/>
        <v>wci_corp</v>
      </c>
    </row>
    <row r="313" spans="2:45">
      <c r="B313" t="s">
        <v>263</v>
      </c>
      <c r="C313" s="31">
        <v>44043</v>
      </c>
      <c r="D313" s="15">
        <v>-938.4</v>
      </c>
      <c r="E313" s="15">
        <v>0</v>
      </c>
      <c r="F313" s="53" t="s">
        <v>133</v>
      </c>
      <c r="G313" t="s">
        <v>432</v>
      </c>
      <c r="H313" s="41" t="s">
        <v>135</v>
      </c>
      <c r="I313" t="s">
        <v>395</v>
      </c>
      <c r="J313" t="s">
        <v>266</v>
      </c>
      <c r="K313" t="s">
        <v>138</v>
      </c>
      <c r="L313" s="17"/>
      <c r="M313" s="17"/>
      <c r="N313" s="17" t="s">
        <v>383</v>
      </c>
      <c r="O313" s="36"/>
      <c r="P313" s="17"/>
      <c r="Q313" s="17"/>
      <c r="U313" t="s">
        <v>396</v>
      </c>
      <c r="V313" t="s">
        <v>433</v>
      </c>
      <c r="X313" s="31">
        <v>44014</v>
      </c>
      <c r="Y313" s="31">
        <v>44014</v>
      </c>
      <c r="AA313" s="31"/>
      <c r="AB313" t="s">
        <v>9</v>
      </c>
      <c r="AC313">
        <v>0</v>
      </c>
      <c r="AD313">
        <v>0</v>
      </c>
      <c r="AE313">
        <v>0</v>
      </c>
      <c r="AF313">
        <v>0</v>
      </c>
      <c r="AG313">
        <v>5</v>
      </c>
      <c r="AH313">
        <v>1</v>
      </c>
      <c r="AI313">
        <v>50020</v>
      </c>
      <c r="AJ313">
        <v>2183</v>
      </c>
      <c r="AK313">
        <v>0</v>
      </c>
      <c r="AL313">
        <v>19</v>
      </c>
      <c r="AO313" s="41"/>
      <c r="AP313" s="41"/>
      <c r="AQ313" t="str">
        <f t="shared" si="8"/>
        <v/>
      </c>
      <c r="AS313" t="str">
        <f t="shared" si="9"/>
        <v>wci_corp</v>
      </c>
    </row>
    <row r="314" spans="2:45">
      <c r="B314" t="s">
        <v>143</v>
      </c>
      <c r="C314" s="31">
        <v>44043</v>
      </c>
      <c r="D314" s="15">
        <v>-353.6</v>
      </c>
      <c r="E314" s="15">
        <v>0</v>
      </c>
      <c r="F314" s="53" t="s">
        <v>133</v>
      </c>
      <c r="G314" t="s">
        <v>434</v>
      </c>
      <c r="H314" s="41" t="s">
        <v>135</v>
      </c>
      <c r="I314" t="s">
        <v>182</v>
      </c>
      <c r="J314" t="s">
        <v>266</v>
      </c>
      <c r="K314" t="s">
        <v>138</v>
      </c>
      <c r="L314" s="17"/>
      <c r="M314" s="17"/>
      <c r="N314" s="17" t="s">
        <v>402</v>
      </c>
      <c r="O314" s="36"/>
      <c r="P314" s="17"/>
      <c r="Q314" s="17"/>
      <c r="U314" t="s">
        <v>403</v>
      </c>
      <c r="V314" t="s">
        <v>435</v>
      </c>
      <c r="X314" s="31">
        <v>44019</v>
      </c>
      <c r="Y314" s="31">
        <v>44019</v>
      </c>
      <c r="AA314" s="31"/>
      <c r="AB314" t="s">
        <v>9</v>
      </c>
      <c r="AC314">
        <v>0</v>
      </c>
      <c r="AD314">
        <v>0</v>
      </c>
      <c r="AE314">
        <v>0</v>
      </c>
      <c r="AF314">
        <v>0</v>
      </c>
      <c r="AG314">
        <v>5</v>
      </c>
      <c r="AH314">
        <v>1</v>
      </c>
      <c r="AI314">
        <v>50086</v>
      </c>
      <c r="AJ314">
        <v>2183</v>
      </c>
      <c r="AK314">
        <v>0</v>
      </c>
      <c r="AL314">
        <v>19</v>
      </c>
      <c r="AO314" s="41"/>
      <c r="AP314" s="41"/>
      <c r="AQ314" t="str">
        <f t="shared" si="8"/>
        <v/>
      </c>
      <c r="AS314" t="str">
        <f t="shared" si="9"/>
        <v>wci_corp</v>
      </c>
    </row>
    <row r="315" spans="2:45">
      <c r="B315" t="s">
        <v>156</v>
      </c>
      <c r="C315" s="31">
        <v>44043</v>
      </c>
      <c r="D315" s="15">
        <v>-13.5</v>
      </c>
      <c r="E315" s="15">
        <v>0</v>
      </c>
      <c r="F315" s="53" t="s">
        <v>133</v>
      </c>
      <c r="G315" t="s">
        <v>434</v>
      </c>
      <c r="H315" s="41" t="s">
        <v>135</v>
      </c>
      <c r="I315" t="s">
        <v>182</v>
      </c>
      <c r="J315" t="s">
        <v>266</v>
      </c>
      <c r="K315" t="s">
        <v>138</v>
      </c>
      <c r="L315" s="17"/>
      <c r="M315" s="17"/>
      <c r="N315" s="17" t="s">
        <v>404</v>
      </c>
      <c r="O315" s="36"/>
      <c r="P315" s="17"/>
      <c r="Q315" s="17"/>
      <c r="U315" t="s">
        <v>403</v>
      </c>
      <c r="V315" t="s">
        <v>435</v>
      </c>
      <c r="X315" s="31">
        <v>44019</v>
      </c>
      <c r="Y315" s="31">
        <v>44019</v>
      </c>
      <c r="AA315" s="31"/>
      <c r="AB315" t="s">
        <v>9</v>
      </c>
      <c r="AC315">
        <v>0</v>
      </c>
      <c r="AD315">
        <v>0</v>
      </c>
      <c r="AE315">
        <v>0</v>
      </c>
      <c r="AF315">
        <v>0</v>
      </c>
      <c r="AG315">
        <v>5</v>
      </c>
      <c r="AH315">
        <v>1</v>
      </c>
      <c r="AI315">
        <v>52125</v>
      </c>
      <c r="AJ315">
        <v>2183</v>
      </c>
      <c r="AK315">
        <v>0</v>
      </c>
      <c r="AL315">
        <v>19</v>
      </c>
      <c r="AO315" s="41"/>
      <c r="AP315" s="41"/>
      <c r="AQ315" t="str">
        <f t="shared" si="8"/>
        <v/>
      </c>
      <c r="AS315" t="str">
        <f t="shared" si="9"/>
        <v>wci_corp</v>
      </c>
    </row>
    <row r="316" spans="2:45">
      <c r="B316" t="s">
        <v>156</v>
      </c>
      <c r="C316" s="31">
        <v>44043</v>
      </c>
      <c r="D316" s="15">
        <v>-1.1100000000000001</v>
      </c>
      <c r="E316" s="15">
        <v>0</v>
      </c>
      <c r="F316" s="53" t="s">
        <v>133</v>
      </c>
      <c r="G316" t="s">
        <v>434</v>
      </c>
      <c r="H316" s="41" t="s">
        <v>135</v>
      </c>
      <c r="I316" t="s">
        <v>182</v>
      </c>
      <c r="J316" t="s">
        <v>266</v>
      </c>
      <c r="K316" t="s">
        <v>138</v>
      </c>
      <c r="L316" s="17"/>
      <c r="M316" s="17"/>
      <c r="N316" s="17" t="s">
        <v>404</v>
      </c>
      <c r="O316" s="36"/>
      <c r="P316" s="17"/>
      <c r="Q316" s="17"/>
      <c r="U316" t="s">
        <v>403</v>
      </c>
      <c r="V316" t="s">
        <v>435</v>
      </c>
      <c r="X316" s="31">
        <v>44019</v>
      </c>
      <c r="Y316" s="31">
        <v>44019</v>
      </c>
      <c r="AA316" s="31"/>
      <c r="AB316" t="s">
        <v>9</v>
      </c>
      <c r="AC316">
        <v>0</v>
      </c>
      <c r="AD316">
        <v>0</v>
      </c>
      <c r="AE316">
        <v>0</v>
      </c>
      <c r="AF316">
        <v>0</v>
      </c>
      <c r="AG316">
        <v>5</v>
      </c>
      <c r="AH316">
        <v>1</v>
      </c>
      <c r="AI316">
        <v>52125</v>
      </c>
      <c r="AJ316">
        <v>2183</v>
      </c>
      <c r="AK316">
        <v>0</v>
      </c>
      <c r="AL316">
        <v>19</v>
      </c>
      <c r="AO316" s="41"/>
      <c r="AP316" s="41"/>
      <c r="AQ316" t="str">
        <f t="shared" si="8"/>
        <v/>
      </c>
      <c r="AS316" t="str">
        <f t="shared" si="9"/>
        <v>wci_corp</v>
      </c>
    </row>
    <row r="317" spans="2:45">
      <c r="B317" t="s">
        <v>161</v>
      </c>
      <c r="C317" s="31">
        <v>44043</v>
      </c>
      <c r="D317" s="15">
        <v>-48.96</v>
      </c>
      <c r="E317" s="15">
        <v>0</v>
      </c>
      <c r="F317" s="53" t="s">
        <v>133</v>
      </c>
      <c r="G317" t="s">
        <v>434</v>
      </c>
      <c r="H317" s="41" t="s">
        <v>135</v>
      </c>
      <c r="I317" t="s">
        <v>182</v>
      </c>
      <c r="J317" t="s">
        <v>266</v>
      </c>
      <c r="K317" t="s">
        <v>138</v>
      </c>
      <c r="L317" s="17"/>
      <c r="M317" s="17"/>
      <c r="N317" s="17" t="s">
        <v>402</v>
      </c>
      <c r="O317" s="36"/>
      <c r="P317" s="17"/>
      <c r="Q317" s="17"/>
      <c r="U317" t="s">
        <v>403</v>
      </c>
      <c r="V317" t="s">
        <v>435</v>
      </c>
      <c r="X317" s="31">
        <v>44019</v>
      </c>
      <c r="Y317" s="31">
        <v>44019</v>
      </c>
      <c r="AA317" s="31"/>
      <c r="AB317" t="s">
        <v>9</v>
      </c>
      <c r="AC317">
        <v>0</v>
      </c>
      <c r="AD317">
        <v>0</v>
      </c>
      <c r="AE317">
        <v>0</v>
      </c>
      <c r="AF317">
        <v>0</v>
      </c>
      <c r="AG317">
        <v>5</v>
      </c>
      <c r="AH317">
        <v>1</v>
      </c>
      <c r="AI317">
        <v>70210</v>
      </c>
      <c r="AJ317">
        <v>2183</v>
      </c>
      <c r="AK317">
        <v>0</v>
      </c>
      <c r="AL317">
        <v>19</v>
      </c>
      <c r="AO317" s="41"/>
      <c r="AP317" s="41"/>
      <c r="AQ317" t="str">
        <f t="shared" si="8"/>
        <v/>
      </c>
      <c r="AS317" t="str">
        <f t="shared" si="9"/>
        <v>wci_corp</v>
      </c>
    </row>
    <row r="318" spans="2:45">
      <c r="B318" t="s">
        <v>143</v>
      </c>
      <c r="C318" s="31">
        <v>44043</v>
      </c>
      <c r="D318" s="15">
        <v>-23.75</v>
      </c>
      <c r="E318" s="15">
        <v>0</v>
      </c>
      <c r="F318" s="53" t="s">
        <v>133</v>
      </c>
      <c r="G318" t="s">
        <v>436</v>
      </c>
      <c r="H318" s="41" t="s">
        <v>135</v>
      </c>
      <c r="I318" t="s">
        <v>406</v>
      </c>
      <c r="J318" t="s">
        <v>137</v>
      </c>
      <c r="K318" t="s">
        <v>138</v>
      </c>
      <c r="L318" s="17"/>
      <c r="M318" s="17"/>
      <c r="N318" s="17" t="s">
        <v>407</v>
      </c>
      <c r="O318" s="36"/>
      <c r="P318" s="17"/>
      <c r="Q318" s="17"/>
      <c r="U318" t="s">
        <v>408</v>
      </c>
      <c r="V318" t="s">
        <v>437</v>
      </c>
      <c r="X318" s="31">
        <v>44019</v>
      </c>
      <c r="Y318" s="31">
        <v>44019</v>
      </c>
      <c r="AA318" s="31"/>
      <c r="AB318" t="s">
        <v>9</v>
      </c>
      <c r="AC318">
        <v>0</v>
      </c>
      <c r="AD318">
        <v>0</v>
      </c>
      <c r="AE318">
        <v>0</v>
      </c>
      <c r="AF318">
        <v>0</v>
      </c>
      <c r="AG318">
        <v>5</v>
      </c>
      <c r="AH318">
        <v>1</v>
      </c>
      <c r="AI318">
        <v>50086</v>
      </c>
      <c r="AJ318">
        <v>2183</v>
      </c>
      <c r="AK318">
        <v>0</v>
      </c>
      <c r="AL318">
        <v>19</v>
      </c>
      <c r="AO318" s="41"/>
      <c r="AP318" s="41"/>
      <c r="AQ318" t="str">
        <f t="shared" si="8"/>
        <v/>
      </c>
      <c r="AS318" t="str">
        <f t="shared" si="9"/>
        <v>wci_corp</v>
      </c>
    </row>
    <row r="319" spans="2:45">
      <c r="B319" t="s">
        <v>143</v>
      </c>
      <c r="C319" s="31">
        <v>44043</v>
      </c>
      <c r="D319" s="15">
        <v>-2.23</v>
      </c>
      <c r="E319" s="15">
        <v>0</v>
      </c>
      <c r="F319" s="53" t="s">
        <v>133</v>
      </c>
      <c r="G319" t="s">
        <v>436</v>
      </c>
      <c r="H319" s="41" t="s">
        <v>135</v>
      </c>
      <c r="I319" t="s">
        <v>406</v>
      </c>
      <c r="J319" t="s">
        <v>137</v>
      </c>
      <c r="K319" t="s">
        <v>138</v>
      </c>
      <c r="L319" s="17"/>
      <c r="M319" s="17"/>
      <c r="N319" s="17" t="s">
        <v>407</v>
      </c>
      <c r="O319" s="36"/>
      <c r="P319" s="17"/>
      <c r="Q319" s="17"/>
      <c r="U319" t="s">
        <v>408</v>
      </c>
      <c r="V319" t="s">
        <v>437</v>
      </c>
      <c r="X319" s="31">
        <v>44019</v>
      </c>
      <c r="Y319" s="31">
        <v>44019</v>
      </c>
      <c r="AA319" s="31"/>
      <c r="AB319" t="s">
        <v>9</v>
      </c>
      <c r="AC319">
        <v>0</v>
      </c>
      <c r="AD319">
        <v>0</v>
      </c>
      <c r="AE319">
        <v>0</v>
      </c>
      <c r="AF319">
        <v>0</v>
      </c>
      <c r="AG319">
        <v>5</v>
      </c>
      <c r="AH319">
        <v>1</v>
      </c>
      <c r="AI319">
        <v>50086</v>
      </c>
      <c r="AJ319">
        <v>2183</v>
      </c>
      <c r="AK319">
        <v>0</v>
      </c>
      <c r="AL319">
        <v>19</v>
      </c>
      <c r="AO319" s="41"/>
      <c r="AP319" s="41"/>
      <c r="AQ319" t="str">
        <f t="shared" si="8"/>
        <v/>
      </c>
      <c r="AS319" t="str">
        <f t="shared" si="9"/>
        <v>wci_corp</v>
      </c>
    </row>
    <row r="320" spans="2:45">
      <c r="B320" t="s">
        <v>143</v>
      </c>
      <c r="C320" s="31">
        <v>44043</v>
      </c>
      <c r="D320" s="15">
        <v>892.16</v>
      </c>
      <c r="E320" s="15">
        <v>0</v>
      </c>
      <c r="F320" s="53" t="s">
        <v>133</v>
      </c>
      <c r="G320" t="s">
        <v>436</v>
      </c>
      <c r="H320" s="41" t="s">
        <v>135</v>
      </c>
      <c r="I320" t="s">
        <v>406</v>
      </c>
      <c r="J320" t="s">
        <v>137</v>
      </c>
      <c r="K320" t="s">
        <v>138</v>
      </c>
      <c r="L320" s="17"/>
      <c r="M320" s="17"/>
      <c r="N320" s="17" t="s">
        <v>409</v>
      </c>
      <c r="O320" s="36"/>
      <c r="P320" s="17"/>
      <c r="Q320" s="17"/>
      <c r="U320" t="s">
        <v>408</v>
      </c>
      <c r="V320" t="s">
        <v>437</v>
      </c>
      <c r="X320" s="31">
        <v>44019</v>
      </c>
      <c r="Y320" s="31">
        <v>44019</v>
      </c>
      <c r="AA320" s="31"/>
      <c r="AB320" t="s">
        <v>9</v>
      </c>
      <c r="AC320">
        <v>0</v>
      </c>
      <c r="AD320">
        <v>0</v>
      </c>
      <c r="AE320">
        <v>0</v>
      </c>
      <c r="AF320">
        <v>0</v>
      </c>
      <c r="AG320">
        <v>5</v>
      </c>
      <c r="AH320">
        <v>1</v>
      </c>
      <c r="AI320">
        <v>50086</v>
      </c>
      <c r="AJ320">
        <v>2183</v>
      </c>
      <c r="AK320">
        <v>0</v>
      </c>
      <c r="AL320">
        <v>19</v>
      </c>
      <c r="AO320" s="41"/>
      <c r="AP320" s="41"/>
      <c r="AQ320" t="str">
        <f t="shared" si="8"/>
        <v/>
      </c>
      <c r="AS320" t="str">
        <f t="shared" si="9"/>
        <v>wci_corp</v>
      </c>
    </row>
    <row r="321" spans="2:45">
      <c r="B321" t="s">
        <v>143</v>
      </c>
      <c r="C321" s="31">
        <v>44043</v>
      </c>
      <c r="D321" s="15">
        <v>-892.16</v>
      </c>
      <c r="E321" s="15">
        <v>0</v>
      </c>
      <c r="F321" s="53" t="s">
        <v>133</v>
      </c>
      <c r="G321" t="s">
        <v>436</v>
      </c>
      <c r="H321" s="41" t="s">
        <v>135</v>
      </c>
      <c r="I321" t="s">
        <v>406</v>
      </c>
      <c r="J321" t="s">
        <v>137</v>
      </c>
      <c r="K321" t="s">
        <v>138</v>
      </c>
      <c r="L321" s="17"/>
      <c r="M321" s="17"/>
      <c r="N321" s="17" t="s">
        <v>409</v>
      </c>
      <c r="O321" s="36"/>
      <c r="P321" s="17"/>
      <c r="Q321" s="17"/>
      <c r="U321" t="s">
        <v>408</v>
      </c>
      <c r="V321" t="s">
        <v>437</v>
      </c>
      <c r="X321" s="31">
        <v>44019</v>
      </c>
      <c r="Y321" s="31">
        <v>44019</v>
      </c>
      <c r="AA321" s="31"/>
      <c r="AB321" t="s">
        <v>9</v>
      </c>
      <c r="AC321">
        <v>0</v>
      </c>
      <c r="AD321">
        <v>0</v>
      </c>
      <c r="AE321">
        <v>0</v>
      </c>
      <c r="AF321">
        <v>0</v>
      </c>
      <c r="AG321">
        <v>5</v>
      </c>
      <c r="AH321">
        <v>1</v>
      </c>
      <c r="AI321">
        <v>50086</v>
      </c>
      <c r="AJ321">
        <v>2183</v>
      </c>
      <c r="AK321">
        <v>0</v>
      </c>
      <c r="AL321">
        <v>19</v>
      </c>
      <c r="AO321" s="41"/>
      <c r="AP321" s="41"/>
      <c r="AQ321" t="str">
        <f t="shared" si="8"/>
        <v/>
      </c>
      <c r="AS321" t="str">
        <f t="shared" si="9"/>
        <v>wci_corp</v>
      </c>
    </row>
    <row r="322" spans="2:45">
      <c r="B322" t="s">
        <v>143</v>
      </c>
      <c r="C322" s="31">
        <v>44043</v>
      </c>
      <c r="D322" s="15">
        <v>-126.88</v>
      </c>
      <c r="E322" s="15">
        <v>0</v>
      </c>
      <c r="F322" s="53" t="s">
        <v>133</v>
      </c>
      <c r="G322" t="s">
        <v>436</v>
      </c>
      <c r="H322" s="41" t="s">
        <v>135</v>
      </c>
      <c r="I322" t="s">
        <v>406</v>
      </c>
      <c r="J322" t="s">
        <v>137</v>
      </c>
      <c r="K322" t="s">
        <v>138</v>
      </c>
      <c r="L322" s="17"/>
      <c r="M322" s="17"/>
      <c r="N322" s="17" t="s">
        <v>410</v>
      </c>
      <c r="O322" s="36"/>
      <c r="P322" s="17"/>
      <c r="Q322" s="17"/>
      <c r="U322" t="s">
        <v>408</v>
      </c>
      <c r="V322" t="s">
        <v>437</v>
      </c>
      <c r="X322" s="31">
        <v>44019</v>
      </c>
      <c r="Y322" s="31">
        <v>44019</v>
      </c>
      <c r="AA322" s="31"/>
      <c r="AB322" t="s">
        <v>9</v>
      </c>
      <c r="AC322">
        <v>0</v>
      </c>
      <c r="AD322">
        <v>0</v>
      </c>
      <c r="AE322">
        <v>0</v>
      </c>
      <c r="AF322">
        <v>0</v>
      </c>
      <c r="AG322">
        <v>5</v>
      </c>
      <c r="AH322">
        <v>1</v>
      </c>
      <c r="AI322">
        <v>50086</v>
      </c>
      <c r="AJ322">
        <v>2183</v>
      </c>
      <c r="AK322">
        <v>0</v>
      </c>
      <c r="AL322">
        <v>19</v>
      </c>
      <c r="AO322" s="41"/>
      <c r="AP322" s="41"/>
      <c r="AQ322" t="str">
        <f t="shared" si="8"/>
        <v/>
      </c>
      <c r="AS322" t="str">
        <f t="shared" si="9"/>
        <v>wci_corp</v>
      </c>
    </row>
    <row r="323" spans="2:45">
      <c r="B323" t="s">
        <v>150</v>
      </c>
      <c r="C323" s="31">
        <v>44043</v>
      </c>
      <c r="D323" s="15">
        <v>-19.5</v>
      </c>
      <c r="E323" s="15">
        <v>0</v>
      </c>
      <c r="F323" s="53" t="s">
        <v>133</v>
      </c>
      <c r="G323" t="s">
        <v>436</v>
      </c>
      <c r="H323" s="41" t="s">
        <v>135</v>
      </c>
      <c r="I323" t="s">
        <v>406</v>
      </c>
      <c r="J323" t="s">
        <v>137</v>
      </c>
      <c r="K323" t="s">
        <v>138</v>
      </c>
      <c r="L323" s="17"/>
      <c r="M323" s="17"/>
      <c r="N323" s="17" t="s">
        <v>411</v>
      </c>
      <c r="O323" s="36"/>
      <c r="P323" s="17"/>
      <c r="Q323" s="17"/>
      <c r="U323" t="s">
        <v>408</v>
      </c>
      <c r="V323" t="s">
        <v>437</v>
      </c>
      <c r="X323" s="31">
        <v>44019</v>
      </c>
      <c r="Y323" s="31">
        <v>44019</v>
      </c>
      <c r="AA323" s="31"/>
      <c r="AB323" t="s">
        <v>9</v>
      </c>
      <c r="AC323">
        <v>0</v>
      </c>
      <c r="AD323">
        <v>0</v>
      </c>
      <c r="AE323">
        <v>0</v>
      </c>
      <c r="AF323">
        <v>0</v>
      </c>
      <c r="AG323">
        <v>5</v>
      </c>
      <c r="AH323">
        <v>1</v>
      </c>
      <c r="AI323">
        <v>52086</v>
      </c>
      <c r="AJ323">
        <v>2183</v>
      </c>
      <c r="AK323">
        <v>0</v>
      </c>
      <c r="AL323">
        <v>19</v>
      </c>
      <c r="AO323" s="41"/>
      <c r="AP323" s="41"/>
      <c r="AQ323" t="str">
        <f t="shared" si="8"/>
        <v/>
      </c>
      <c r="AS323" t="str">
        <f t="shared" si="9"/>
        <v>wci_corp</v>
      </c>
    </row>
    <row r="324" spans="2:45">
      <c r="B324" t="s">
        <v>150</v>
      </c>
      <c r="C324" s="31">
        <v>44043</v>
      </c>
      <c r="D324" s="15">
        <v>-1.83</v>
      </c>
      <c r="E324" s="15">
        <v>0</v>
      </c>
      <c r="F324" s="53" t="s">
        <v>133</v>
      </c>
      <c r="G324" t="s">
        <v>436</v>
      </c>
      <c r="H324" s="41" t="s">
        <v>135</v>
      </c>
      <c r="I324" t="s">
        <v>406</v>
      </c>
      <c r="J324" t="s">
        <v>137</v>
      </c>
      <c r="K324" t="s">
        <v>138</v>
      </c>
      <c r="L324" s="17"/>
      <c r="M324" s="17"/>
      <c r="N324" s="17" t="s">
        <v>411</v>
      </c>
      <c r="O324" s="36"/>
      <c r="P324" s="17"/>
      <c r="Q324" s="17"/>
      <c r="U324" t="s">
        <v>408</v>
      </c>
      <c r="V324" t="s">
        <v>437</v>
      </c>
      <c r="X324" s="31">
        <v>44019</v>
      </c>
      <c r="Y324" s="31">
        <v>44019</v>
      </c>
      <c r="AA324" s="31"/>
      <c r="AB324" t="s">
        <v>9</v>
      </c>
      <c r="AC324">
        <v>0</v>
      </c>
      <c r="AD324">
        <v>0</v>
      </c>
      <c r="AE324">
        <v>0</v>
      </c>
      <c r="AF324">
        <v>0</v>
      </c>
      <c r="AG324">
        <v>5</v>
      </c>
      <c r="AH324">
        <v>1</v>
      </c>
      <c r="AI324">
        <v>52086</v>
      </c>
      <c r="AJ324">
        <v>2183</v>
      </c>
      <c r="AK324">
        <v>0</v>
      </c>
      <c r="AL324">
        <v>19</v>
      </c>
      <c r="AO324" s="41"/>
      <c r="AP324" s="41"/>
      <c r="AQ324" t="str">
        <f t="shared" si="8"/>
        <v/>
      </c>
      <c r="AS324" t="str">
        <f t="shared" si="9"/>
        <v>wci_corp</v>
      </c>
    </row>
    <row r="325" spans="2:45">
      <c r="B325" t="s">
        <v>143</v>
      </c>
      <c r="C325" s="31">
        <v>44043</v>
      </c>
      <c r="D325" s="15">
        <v>353.6</v>
      </c>
      <c r="E325" s="15">
        <v>0</v>
      </c>
      <c r="F325" s="53" t="s">
        <v>133</v>
      </c>
      <c r="G325" t="s">
        <v>438</v>
      </c>
      <c r="H325" s="41" t="s">
        <v>135</v>
      </c>
      <c r="I325" t="s">
        <v>439</v>
      </c>
      <c r="J325" t="s">
        <v>197</v>
      </c>
      <c r="K325" t="s">
        <v>138</v>
      </c>
      <c r="L325" s="17"/>
      <c r="M325" s="17"/>
      <c r="N325" s="17" t="s">
        <v>402</v>
      </c>
      <c r="O325" s="36"/>
      <c r="P325" s="17"/>
      <c r="Q325" s="17"/>
      <c r="U325" t="s">
        <v>440</v>
      </c>
      <c r="V325" t="s">
        <v>440</v>
      </c>
      <c r="X325" s="31">
        <v>44047</v>
      </c>
      <c r="Y325" s="31">
        <v>44048</v>
      </c>
      <c r="AA325" s="31"/>
      <c r="AB325" t="s">
        <v>9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1</v>
      </c>
      <c r="AI325">
        <v>50086</v>
      </c>
      <c r="AJ325">
        <v>2183</v>
      </c>
      <c r="AK325">
        <v>0</v>
      </c>
      <c r="AL325">
        <v>19</v>
      </c>
      <c r="AO325" s="41"/>
      <c r="AP325" s="41"/>
      <c r="AQ325" t="str">
        <f t="shared" si="8"/>
        <v/>
      </c>
      <c r="AS325" t="str">
        <f t="shared" si="9"/>
        <v>wci_corp</v>
      </c>
    </row>
    <row r="326" spans="2:45">
      <c r="B326" t="s">
        <v>143</v>
      </c>
      <c r="C326" s="31">
        <v>44043</v>
      </c>
      <c r="D326" s="15">
        <v>1.95</v>
      </c>
      <c r="E326" s="15">
        <v>0</v>
      </c>
      <c r="F326" s="53" t="s">
        <v>133</v>
      </c>
      <c r="G326" t="s">
        <v>438</v>
      </c>
      <c r="H326" s="41" t="s">
        <v>135</v>
      </c>
      <c r="I326" t="s">
        <v>439</v>
      </c>
      <c r="J326" t="s">
        <v>197</v>
      </c>
      <c r="K326" t="s">
        <v>138</v>
      </c>
      <c r="L326" s="17"/>
      <c r="M326" s="17"/>
      <c r="N326" s="17" t="s">
        <v>402</v>
      </c>
      <c r="O326" s="36"/>
      <c r="P326" s="17"/>
      <c r="Q326" s="17"/>
      <c r="U326" t="s">
        <v>440</v>
      </c>
      <c r="V326" t="s">
        <v>440</v>
      </c>
      <c r="X326" s="31">
        <v>44047</v>
      </c>
      <c r="Y326" s="31">
        <v>44048</v>
      </c>
      <c r="AA326" s="31"/>
      <c r="AB326" t="s">
        <v>9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1</v>
      </c>
      <c r="AI326">
        <v>50086</v>
      </c>
      <c r="AJ326">
        <v>2183</v>
      </c>
      <c r="AK326">
        <v>0</v>
      </c>
      <c r="AL326">
        <v>19</v>
      </c>
      <c r="AO326" s="41"/>
      <c r="AP326" s="41"/>
      <c r="AQ326" t="str">
        <f t="shared" si="8"/>
        <v/>
      </c>
      <c r="AS326" t="str">
        <f t="shared" si="9"/>
        <v>wci_corp</v>
      </c>
    </row>
    <row r="327" spans="2:45">
      <c r="B327" t="s">
        <v>143</v>
      </c>
      <c r="C327" s="31">
        <v>44043</v>
      </c>
      <c r="D327" s="15">
        <v>126.88</v>
      </c>
      <c r="E327" s="15">
        <v>0</v>
      </c>
      <c r="F327" s="53" t="s">
        <v>133</v>
      </c>
      <c r="G327" t="s">
        <v>438</v>
      </c>
      <c r="H327" s="41" t="s">
        <v>135</v>
      </c>
      <c r="I327" t="s">
        <v>439</v>
      </c>
      <c r="J327" t="s">
        <v>197</v>
      </c>
      <c r="K327" t="s">
        <v>138</v>
      </c>
      <c r="L327" s="17"/>
      <c r="M327" s="17"/>
      <c r="N327" s="17" t="s">
        <v>147</v>
      </c>
      <c r="O327" s="36"/>
      <c r="P327" s="17"/>
      <c r="Q327" s="17"/>
      <c r="U327" t="s">
        <v>440</v>
      </c>
      <c r="V327" t="s">
        <v>440</v>
      </c>
      <c r="X327" s="31">
        <v>44047</v>
      </c>
      <c r="Y327" s="31">
        <v>44048</v>
      </c>
      <c r="AA327" s="31"/>
      <c r="AB327" t="s">
        <v>9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1</v>
      </c>
      <c r="AI327">
        <v>50086</v>
      </c>
      <c r="AJ327">
        <v>2183</v>
      </c>
      <c r="AK327">
        <v>0</v>
      </c>
      <c r="AL327">
        <v>19</v>
      </c>
      <c r="AO327" s="41"/>
      <c r="AP327" s="41"/>
      <c r="AQ327" t="str">
        <f t="shared" si="8"/>
        <v/>
      </c>
      <c r="AS327" t="str">
        <f t="shared" si="9"/>
        <v>wci_corp</v>
      </c>
    </row>
    <row r="328" spans="2:45">
      <c r="B328" t="s">
        <v>143</v>
      </c>
      <c r="C328" s="31">
        <v>44043</v>
      </c>
      <c r="D328" s="15">
        <v>66.98</v>
      </c>
      <c r="E328" s="15">
        <v>0</v>
      </c>
      <c r="F328" s="53" t="s">
        <v>133</v>
      </c>
      <c r="G328" t="s">
        <v>438</v>
      </c>
      <c r="H328" s="41" t="s">
        <v>135</v>
      </c>
      <c r="I328" t="s">
        <v>439</v>
      </c>
      <c r="J328" t="s">
        <v>197</v>
      </c>
      <c r="K328" t="s">
        <v>138</v>
      </c>
      <c r="L328" s="17"/>
      <c r="M328" s="17"/>
      <c r="N328" s="17" t="s">
        <v>147</v>
      </c>
      <c r="O328" s="36"/>
      <c r="P328" s="17"/>
      <c r="Q328" s="17"/>
      <c r="U328" t="s">
        <v>440</v>
      </c>
      <c r="V328" t="s">
        <v>440</v>
      </c>
      <c r="X328" s="31">
        <v>44047</v>
      </c>
      <c r="Y328" s="31">
        <v>44048</v>
      </c>
      <c r="AA328" s="31"/>
      <c r="AB328" t="s">
        <v>9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1</v>
      </c>
      <c r="AI328">
        <v>50086</v>
      </c>
      <c r="AJ328">
        <v>2183</v>
      </c>
      <c r="AK328">
        <v>0</v>
      </c>
      <c r="AL328">
        <v>19</v>
      </c>
      <c r="AO328" s="41"/>
      <c r="AP328" s="41"/>
      <c r="AQ328" t="str">
        <f t="shared" si="8"/>
        <v/>
      </c>
      <c r="AS328" t="str">
        <f t="shared" si="9"/>
        <v>wci_corp</v>
      </c>
    </row>
    <row r="329" spans="2:45">
      <c r="B329" t="s">
        <v>143</v>
      </c>
      <c r="C329" s="31">
        <v>44043</v>
      </c>
      <c r="D329" s="15">
        <v>307.58999999999997</v>
      </c>
      <c r="E329" s="15">
        <v>0</v>
      </c>
      <c r="F329" s="53" t="s">
        <v>133</v>
      </c>
      <c r="G329" t="s">
        <v>438</v>
      </c>
      <c r="H329" s="41" t="s">
        <v>135</v>
      </c>
      <c r="I329" t="s">
        <v>439</v>
      </c>
      <c r="J329" t="s">
        <v>197</v>
      </c>
      <c r="K329" t="s">
        <v>138</v>
      </c>
      <c r="L329" s="17"/>
      <c r="M329" s="17"/>
      <c r="N329" s="17" t="s">
        <v>441</v>
      </c>
      <c r="O329" s="36"/>
      <c r="P329" s="17"/>
      <c r="Q329" s="17"/>
      <c r="U329" t="s">
        <v>440</v>
      </c>
      <c r="V329" t="s">
        <v>440</v>
      </c>
      <c r="X329" s="31">
        <v>44047</v>
      </c>
      <c r="Y329" s="31">
        <v>44048</v>
      </c>
      <c r="AA329" s="31"/>
      <c r="AB329" t="s">
        <v>9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1</v>
      </c>
      <c r="AI329">
        <v>50086</v>
      </c>
      <c r="AJ329">
        <v>2183</v>
      </c>
      <c r="AK329">
        <v>0</v>
      </c>
      <c r="AL329">
        <v>19</v>
      </c>
      <c r="AO329" s="41"/>
      <c r="AP329" s="41"/>
      <c r="AQ329" t="str">
        <f t="shared" si="8"/>
        <v/>
      </c>
      <c r="AS329" t="str">
        <f t="shared" si="9"/>
        <v>wci_corp</v>
      </c>
    </row>
    <row r="330" spans="2:45">
      <c r="B330" t="s">
        <v>143</v>
      </c>
      <c r="C330" s="31">
        <v>44043</v>
      </c>
      <c r="D330" s="15">
        <v>966.59</v>
      </c>
      <c r="E330" s="15">
        <v>0</v>
      </c>
      <c r="F330" s="53" t="s">
        <v>133</v>
      </c>
      <c r="G330" t="s">
        <v>438</v>
      </c>
      <c r="H330" s="41" t="s">
        <v>135</v>
      </c>
      <c r="I330" t="s">
        <v>439</v>
      </c>
      <c r="J330" t="s">
        <v>197</v>
      </c>
      <c r="K330" t="s">
        <v>138</v>
      </c>
      <c r="L330" s="17"/>
      <c r="M330" s="17"/>
      <c r="N330" s="17" t="s">
        <v>442</v>
      </c>
      <c r="O330" s="36"/>
      <c r="P330" s="17"/>
      <c r="Q330" s="17"/>
      <c r="U330" t="s">
        <v>440</v>
      </c>
      <c r="V330" t="s">
        <v>440</v>
      </c>
      <c r="X330" s="31">
        <v>44047</v>
      </c>
      <c r="Y330" s="31">
        <v>44048</v>
      </c>
      <c r="AA330" s="31"/>
      <c r="AB330" t="s">
        <v>9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1</v>
      </c>
      <c r="AI330">
        <v>50086</v>
      </c>
      <c r="AJ330">
        <v>2183</v>
      </c>
      <c r="AK330">
        <v>0</v>
      </c>
      <c r="AL330">
        <v>19</v>
      </c>
      <c r="AO330" s="41"/>
      <c r="AP330" s="41"/>
      <c r="AQ330" t="str">
        <f t="shared" si="8"/>
        <v/>
      </c>
      <c r="AS330" t="str">
        <f t="shared" si="9"/>
        <v>wci_corp</v>
      </c>
    </row>
    <row r="331" spans="2:45">
      <c r="B331" t="s">
        <v>143</v>
      </c>
      <c r="C331" s="31">
        <v>44043</v>
      </c>
      <c r="D331" s="15">
        <v>-66.98</v>
      </c>
      <c r="E331" s="15">
        <v>0</v>
      </c>
      <c r="F331" s="53" t="s">
        <v>133</v>
      </c>
      <c r="G331" t="s">
        <v>438</v>
      </c>
      <c r="H331" s="41" t="s">
        <v>135</v>
      </c>
      <c r="I331" t="s">
        <v>439</v>
      </c>
      <c r="J331" t="s">
        <v>197</v>
      </c>
      <c r="K331" t="s">
        <v>138</v>
      </c>
      <c r="L331" s="17"/>
      <c r="M331" s="17"/>
      <c r="N331" s="17" t="s">
        <v>147</v>
      </c>
      <c r="O331" s="36"/>
      <c r="P331" s="17"/>
      <c r="Q331" s="17"/>
      <c r="U331" t="s">
        <v>440</v>
      </c>
      <c r="V331" t="s">
        <v>440</v>
      </c>
      <c r="X331" s="31">
        <v>44047</v>
      </c>
      <c r="Y331" s="31">
        <v>44048</v>
      </c>
      <c r="AA331" s="31"/>
      <c r="AB331" t="s">
        <v>9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1</v>
      </c>
      <c r="AI331">
        <v>50086</v>
      </c>
      <c r="AJ331">
        <v>2183</v>
      </c>
      <c r="AK331">
        <v>0</v>
      </c>
      <c r="AL331">
        <v>19</v>
      </c>
      <c r="AO331" s="41"/>
      <c r="AP331" s="41"/>
      <c r="AQ331" t="str">
        <f t="shared" si="8"/>
        <v/>
      </c>
      <c r="AS331" t="str">
        <f t="shared" si="9"/>
        <v>wci_corp</v>
      </c>
    </row>
    <row r="332" spans="2:45">
      <c r="B332" t="s">
        <v>156</v>
      </c>
      <c r="C332" s="31">
        <v>44043</v>
      </c>
      <c r="D332" s="15">
        <v>1.1100000000000001</v>
      </c>
      <c r="E332" s="15">
        <v>0</v>
      </c>
      <c r="F332" s="53" t="s">
        <v>133</v>
      </c>
      <c r="G332" t="s">
        <v>438</v>
      </c>
      <c r="H332" s="41" t="s">
        <v>135</v>
      </c>
      <c r="I332" t="s">
        <v>439</v>
      </c>
      <c r="J332" t="s">
        <v>197</v>
      </c>
      <c r="K332" t="s">
        <v>138</v>
      </c>
      <c r="L332" s="17"/>
      <c r="M332" s="17"/>
      <c r="N332" s="17" t="s">
        <v>404</v>
      </c>
      <c r="O332" s="36"/>
      <c r="P332" s="17"/>
      <c r="Q332" s="17"/>
      <c r="U332" t="s">
        <v>440</v>
      </c>
      <c r="V332" t="s">
        <v>440</v>
      </c>
      <c r="X332" s="31">
        <v>44047</v>
      </c>
      <c r="Y332" s="31">
        <v>44048</v>
      </c>
      <c r="AA332" s="31"/>
      <c r="AB332" t="s">
        <v>9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1</v>
      </c>
      <c r="AI332">
        <v>52125</v>
      </c>
      <c r="AJ332">
        <v>2183</v>
      </c>
      <c r="AK332">
        <v>0</v>
      </c>
      <c r="AL332">
        <v>19</v>
      </c>
      <c r="AO332" s="41"/>
      <c r="AP332" s="41"/>
      <c r="AQ332" t="str">
        <f t="shared" si="8"/>
        <v/>
      </c>
      <c r="AS332" t="str">
        <f t="shared" si="9"/>
        <v>wci_corp</v>
      </c>
    </row>
    <row r="333" spans="2:45">
      <c r="B333" t="s">
        <v>156</v>
      </c>
      <c r="C333" s="31">
        <v>44043</v>
      </c>
      <c r="D333" s="15">
        <v>13.5</v>
      </c>
      <c r="E333" s="15">
        <v>0</v>
      </c>
      <c r="F333" s="53" t="s">
        <v>133</v>
      </c>
      <c r="G333" t="s">
        <v>438</v>
      </c>
      <c r="H333" s="41" t="s">
        <v>135</v>
      </c>
      <c r="I333" t="s">
        <v>439</v>
      </c>
      <c r="J333" t="s">
        <v>197</v>
      </c>
      <c r="K333" t="s">
        <v>138</v>
      </c>
      <c r="L333" s="17"/>
      <c r="M333" s="17"/>
      <c r="N333" s="17" t="s">
        <v>404</v>
      </c>
      <c r="O333" s="36"/>
      <c r="P333" s="17"/>
      <c r="Q333" s="17"/>
      <c r="U333" t="s">
        <v>440</v>
      </c>
      <c r="V333" t="s">
        <v>440</v>
      </c>
      <c r="X333" s="31">
        <v>44047</v>
      </c>
      <c r="Y333" s="31">
        <v>44048</v>
      </c>
      <c r="AA333" s="31"/>
      <c r="AB333" t="s">
        <v>9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1</v>
      </c>
      <c r="AI333">
        <v>52125</v>
      </c>
      <c r="AJ333">
        <v>2183</v>
      </c>
      <c r="AK333">
        <v>0</v>
      </c>
      <c r="AL333">
        <v>19</v>
      </c>
      <c r="AO333" s="41"/>
      <c r="AP333" s="41"/>
      <c r="AQ333" t="str">
        <f t="shared" si="8"/>
        <v/>
      </c>
      <c r="AS333" t="str">
        <f t="shared" si="9"/>
        <v>wci_corp</v>
      </c>
    </row>
    <row r="334" spans="2:45">
      <c r="B334" t="s">
        <v>161</v>
      </c>
      <c r="C334" s="31">
        <v>44043</v>
      </c>
      <c r="D334" s="15">
        <v>238.9</v>
      </c>
      <c r="E334" s="15">
        <v>0</v>
      </c>
      <c r="F334" s="53" t="s">
        <v>133</v>
      </c>
      <c r="G334" t="s">
        <v>438</v>
      </c>
      <c r="H334" s="41" t="s">
        <v>135</v>
      </c>
      <c r="I334" t="s">
        <v>439</v>
      </c>
      <c r="J334" t="s">
        <v>197</v>
      </c>
      <c r="K334" t="s">
        <v>138</v>
      </c>
      <c r="L334" s="17"/>
      <c r="M334" s="17"/>
      <c r="N334" s="17" t="s">
        <v>443</v>
      </c>
      <c r="O334" s="36"/>
      <c r="P334" s="17"/>
      <c r="Q334" s="17"/>
      <c r="U334" t="s">
        <v>440</v>
      </c>
      <c r="V334" t="s">
        <v>440</v>
      </c>
      <c r="X334" s="31">
        <v>44047</v>
      </c>
      <c r="Y334" s="31">
        <v>44048</v>
      </c>
      <c r="AA334" s="31"/>
      <c r="AB334" t="s">
        <v>9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1</v>
      </c>
      <c r="AI334">
        <v>70210</v>
      </c>
      <c r="AJ334">
        <v>2183</v>
      </c>
      <c r="AK334">
        <v>0</v>
      </c>
      <c r="AL334">
        <v>19</v>
      </c>
      <c r="AO334" s="41"/>
      <c r="AP334" s="41"/>
      <c r="AQ334" t="str">
        <f t="shared" si="8"/>
        <v/>
      </c>
      <c r="AS334" t="str">
        <f t="shared" si="9"/>
        <v>wci_corp</v>
      </c>
    </row>
    <row r="335" spans="2:45">
      <c r="B335" t="s">
        <v>161</v>
      </c>
      <c r="C335" s="31">
        <v>44043</v>
      </c>
      <c r="D335" s="15">
        <v>48.96</v>
      </c>
      <c r="E335" s="15">
        <v>0</v>
      </c>
      <c r="F335" s="53" t="s">
        <v>133</v>
      </c>
      <c r="G335" t="s">
        <v>438</v>
      </c>
      <c r="H335" s="41" t="s">
        <v>135</v>
      </c>
      <c r="I335" t="s">
        <v>439</v>
      </c>
      <c r="J335" t="s">
        <v>197</v>
      </c>
      <c r="K335" t="s">
        <v>138</v>
      </c>
      <c r="L335" s="17"/>
      <c r="M335" s="17"/>
      <c r="N335" s="17" t="s">
        <v>402</v>
      </c>
      <c r="O335" s="36"/>
      <c r="P335" s="17"/>
      <c r="Q335" s="17"/>
      <c r="U335" t="s">
        <v>440</v>
      </c>
      <c r="V335" t="s">
        <v>440</v>
      </c>
      <c r="X335" s="31">
        <v>44047</v>
      </c>
      <c r="Y335" s="31">
        <v>44048</v>
      </c>
      <c r="AA335" s="31"/>
      <c r="AB335" t="s">
        <v>9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1</v>
      </c>
      <c r="AI335">
        <v>70210</v>
      </c>
      <c r="AJ335">
        <v>2183</v>
      </c>
      <c r="AK335">
        <v>0</v>
      </c>
      <c r="AL335">
        <v>19</v>
      </c>
      <c r="AO335" s="41"/>
      <c r="AP335" s="41"/>
      <c r="AQ335" t="str">
        <f t="shared" si="8"/>
        <v/>
      </c>
      <c r="AS335" t="str">
        <f t="shared" si="9"/>
        <v>wci_corp</v>
      </c>
    </row>
    <row r="336" spans="2:45">
      <c r="B336" t="s">
        <v>263</v>
      </c>
      <c r="C336" s="31">
        <v>44043</v>
      </c>
      <c r="D336" s="15">
        <v>938.4</v>
      </c>
      <c r="E336" s="15">
        <v>0</v>
      </c>
      <c r="F336" s="53" t="s">
        <v>133</v>
      </c>
      <c r="G336" t="s">
        <v>444</v>
      </c>
      <c r="H336" s="41" t="s">
        <v>135</v>
      </c>
      <c r="I336" t="s">
        <v>445</v>
      </c>
      <c r="J336" t="s">
        <v>252</v>
      </c>
      <c r="K336" t="s">
        <v>138</v>
      </c>
      <c r="L336" s="17"/>
      <c r="M336" s="17"/>
      <c r="N336" s="17" t="s">
        <v>383</v>
      </c>
      <c r="O336" s="36"/>
      <c r="P336" s="17"/>
      <c r="Q336" s="17"/>
      <c r="U336" t="s">
        <v>446</v>
      </c>
      <c r="V336" t="s">
        <v>446</v>
      </c>
      <c r="X336" s="31">
        <v>44049</v>
      </c>
      <c r="Y336" s="31">
        <v>44049</v>
      </c>
      <c r="AA336" s="31"/>
      <c r="AB336" t="s">
        <v>9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1</v>
      </c>
      <c r="AI336">
        <v>50020</v>
      </c>
      <c r="AJ336">
        <v>2183</v>
      </c>
      <c r="AK336">
        <v>0</v>
      </c>
      <c r="AL336">
        <v>19</v>
      </c>
      <c r="AO336" s="41"/>
      <c r="AP336" s="41"/>
      <c r="AQ336" t="str">
        <f t="shared" si="8"/>
        <v/>
      </c>
      <c r="AS336" t="str">
        <f t="shared" si="9"/>
        <v>wci_corp</v>
      </c>
    </row>
    <row r="337" spans="2:45">
      <c r="B337" t="s">
        <v>141</v>
      </c>
      <c r="C337" s="31">
        <v>44043</v>
      </c>
      <c r="D337" s="15">
        <v>375</v>
      </c>
      <c r="E337" s="15">
        <v>0</v>
      </c>
      <c r="F337" s="53" t="s">
        <v>133</v>
      </c>
      <c r="G337" t="s">
        <v>444</v>
      </c>
      <c r="H337" s="41" t="s">
        <v>135</v>
      </c>
      <c r="I337" t="s">
        <v>445</v>
      </c>
      <c r="J337" t="s">
        <v>252</v>
      </c>
      <c r="K337" t="s">
        <v>138</v>
      </c>
      <c r="L337" s="17"/>
      <c r="M337" s="17"/>
      <c r="N337" s="17" t="s">
        <v>447</v>
      </c>
      <c r="O337" s="36"/>
      <c r="P337" s="17"/>
      <c r="Q337" s="17"/>
      <c r="U337" t="s">
        <v>446</v>
      </c>
      <c r="V337" t="s">
        <v>446</v>
      </c>
      <c r="X337" s="31">
        <v>44049</v>
      </c>
      <c r="Y337" s="31">
        <v>44049</v>
      </c>
      <c r="AA337" s="31"/>
      <c r="AB337" t="s">
        <v>9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1</v>
      </c>
      <c r="AI337">
        <v>70165</v>
      </c>
      <c r="AJ337">
        <v>2183</v>
      </c>
      <c r="AK337">
        <v>0</v>
      </c>
      <c r="AL337">
        <v>19</v>
      </c>
      <c r="AO337" s="41"/>
      <c r="AP337" s="41"/>
      <c r="AQ337" t="str">
        <f t="shared" si="8"/>
        <v/>
      </c>
      <c r="AS337" t="str">
        <f t="shared" si="9"/>
        <v>wci_corp</v>
      </c>
    </row>
    <row r="338" spans="2:45">
      <c r="B338" t="s">
        <v>141</v>
      </c>
      <c r="C338" s="31">
        <v>44043</v>
      </c>
      <c r="D338" s="15">
        <v>25</v>
      </c>
      <c r="E338" s="15">
        <v>0</v>
      </c>
      <c r="F338" s="53" t="s">
        <v>133</v>
      </c>
      <c r="G338" t="s">
        <v>444</v>
      </c>
      <c r="H338" s="41" t="s">
        <v>135</v>
      </c>
      <c r="I338" t="s">
        <v>445</v>
      </c>
      <c r="J338" t="s">
        <v>252</v>
      </c>
      <c r="K338" t="s">
        <v>138</v>
      </c>
      <c r="L338" s="17"/>
      <c r="M338" s="17"/>
      <c r="N338" s="17" t="s">
        <v>447</v>
      </c>
      <c r="O338" s="36"/>
      <c r="P338" s="17"/>
      <c r="Q338" s="17"/>
      <c r="U338" t="s">
        <v>446</v>
      </c>
      <c r="V338" t="s">
        <v>446</v>
      </c>
      <c r="X338" s="31">
        <v>44049</v>
      </c>
      <c r="Y338" s="31">
        <v>44049</v>
      </c>
      <c r="AA338" s="31"/>
      <c r="AB338" t="s">
        <v>9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1</v>
      </c>
      <c r="AI338">
        <v>70165</v>
      </c>
      <c r="AJ338">
        <v>2183</v>
      </c>
      <c r="AK338">
        <v>0</v>
      </c>
      <c r="AL338">
        <v>19</v>
      </c>
      <c r="AO338" s="41"/>
      <c r="AP338" s="41"/>
      <c r="AQ338" t="str">
        <f t="shared" si="8"/>
        <v/>
      </c>
      <c r="AS338" t="str">
        <f t="shared" si="9"/>
        <v>wci_corp</v>
      </c>
    </row>
    <row r="339" spans="2:45">
      <c r="B339" t="s">
        <v>141</v>
      </c>
      <c r="C339" s="31">
        <v>44043</v>
      </c>
      <c r="D339" s="15">
        <v>375</v>
      </c>
      <c r="E339" s="15">
        <v>0</v>
      </c>
      <c r="F339" s="53" t="s">
        <v>133</v>
      </c>
      <c r="G339" t="s">
        <v>448</v>
      </c>
      <c r="H339" s="41" t="s">
        <v>135</v>
      </c>
      <c r="I339" t="s">
        <v>449</v>
      </c>
      <c r="J339" t="s">
        <v>252</v>
      </c>
      <c r="K339" t="s">
        <v>138</v>
      </c>
      <c r="L339" s="17"/>
      <c r="M339" s="17"/>
      <c r="N339" s="17" t="s">
        <v>450</v>
      </c>
      <c r="O339" s="36"/>
      <c r="P339" s="17"/>
      <c r="Q339" s="17"/>
      <c r="U339" t="s">
        <v>451</v>
      </c>
      <c r="V339" t="s">
        <v>451</v>
      </c>
      <c r="X339" s="31">
        <v>44049</v>
      </c>
      <c r="Y339" s="31">
        <v>44049</v>
      </c>
      <c r="AA339" s="31"/>
      <c r="AB339" t="s">
        <v>9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1</v>
      </c>
      <c r="AI339">
        <v>70165</v>
      </c>
      <c r="AJ339">
        <v>2183</v>
      </c>
      <c r="AK339">
        <v>0</v>
      </c>
      <c r="AL339">
        <v>19</v>
      </c>
      <c r="AO339" s="41"/>
      <c r="AP339" s="41"/>
      <c r="AQ339" t="str">
        <f t="shared" si="8"/>
        <v/>
      </c>
      <c r="AS339" t="str">
        <f t="shared" si="9"/>
        <v>wci_corp</v>
      </c>
    </row>
    <row r="340" spans="2:45">
      <c r="B340" t="s">
        <v>141</v>
      </c>
      <c r="C340" s="31">
        <v>44043</v>
      </c>
      <c r="D340" s="15">
        <v>25</v>
      </c>
      <c r="E340" s="15">
        <v>0</v>
      </c>
      <c r="F340" s="53" t="s">
        <v>133</v>
      </c>
      <c r="G340" t="s">
        <v>448</v>
      </c>
      <c r="H340" s="41" t="s">
        <v>135</v>
      </c>
      <c r="I340" t="s">
        <v>449</v>
      </c>
      <c r="J340" t="s">
        <v>252</v>
      </c>
      <c r="K340" t="s">
        <v>138</v>
      </c>
      <c r="L340" s="17"/>
      <c r="M340" s="17"/>
      <c r="N340" s="17" t="s">
        <v>450</v>
      </c>
      <c r="O340" s="36"/>
      <c r="P340" s="17"/>
      <c r="Q340" s="17"/>
      <c r="U340" t="s">
        <v>451</v>
      </c>
      <c r="V340" t="s">
        <v>451</v>
      </c>
      <c r="X340" s="31">
        <v>44049</v>
      </c>
      <c r="Y340" s="31">
        <v>44049</v>
      </c>
      <c r="AA340" s="31"/>
      <c r="AB340" t="s">
        <v>9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1</v>
      </c>
      <c r="AI340">
        <v>70165</v>
      </c>
      <c r="AJ340">
        <v>2183</v>
      </c>
      <c r="AK340">
        <v>0</v>
      </c>
      <c r="AL340">
        <v>19</v>
      </c>
      <c r="AO340" s="41"/>
      <c r="AP340" s="41"/>
      <c r="AQ340" t="str">
        <f t="shared" si="8"/>
        <v/>
      </c>
      <c r="AS340" t="str">
        <f t="shared" si="9"/>
        <v>wci_corp</v>
      </c>
    </row>
    <row r="341" spans="2:45">
      <c r="B341" t="s">
        <v>143</v>
      </c>
      <c r="C341" s="31">
        <v>44043</v>
      </c>
      <c r="D341" s="15">
        <v>-131.28</v>
      </c>
      <c r="E341" s="15">
        <v>0</v>
      </c>
      <c r="F341" s="53" t="s">
        <v>133</v>
      </c>
      <c r="G341" t="s">
        <v>452</v>
      </c>
      <c r="H341" s="41" t="s">
        <v>135</v>
      </c>
      <c r="I341" t="s">
        <v>182</v>
      </c>
      <c r="J341" t="s">
        <v>252</v>
      </c>
      <c r="K341" t="s">
        <v>138</v>
      </c>
      <c r="L341" s="17"/>
      <c r="M341" s="17"/>
      <c r="N341" s="17" t="s">
        <v>453</v>
      </c>
      <c r="O341" s="36"/>
      <c r="P341" s="17"/>
      <c r="Q341" s="17"/>
      <c r="U341" t="s">
        <v>454</v>
      </c>
      <c r="V341" t="s">
        <v>454</v>
      </c>
      <c r="X341" s="31">
        <v>44049</v>
      </c>
      <c r="Y341" s="31">
        <v>44050</v>
      </c>
      <c r="AA341" s="31"/>
      <c r="AB341" t="s">
        <v>9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1</v>
      </c>
      <c r="AI341">
        <v>50086</v>
      </c>
      <c r="AJ341">
        <v>2183</v>
      </c>
      <c r="AK341">
        <v>0</v>
      </c>
      <c r="AL341">
        <v>19</v>
      </c>
      <c r="AO341" s="41"/>
      <c r="AP341" s="41"/>
      <c r="AQ341" t="str">
        <f t="shared" ref="AQ341:AQ404" si="10">IF(LEFT(U341,2)="VO",U341,"")</f>
        <v/>
      </c>
      <c r="AS341" t="str">
        <f t="shared" ref="AS341:AS404" si="11">IF(RIGHT(K341,2)="IC",IF(OR(AB341="wci_canada",AB341="wci_can_corp"),"wci_can_Corp","wci_corp"),AB341)</f>
        <v>wci_corp</v>
      </c>
    </row>
    <row r="342" spans="2:45">
      <c r="B342" t="s">
        <v>143</v>
      </c>
      <c r="C342" s="31">
        <v>44074</v>
      </c>
      <c r="D342" s="15">
        <v>131.28</v>
      </c>
      <c r="E342" s="15">
        <v>0</v>
      </c>
      <c r="F342" s="53" t="s">
        <v>133</v>
      </c>
      <c r="G342" t="s">
        <v>455</v>
      </c>
      <c r="H342" s="41" t="s">
        <v>135</v>
      </c>
      <c r="I342" t="s">
        <v>182</v>
      </c>
      <c r="J342" t="s">
        <v>197</v>
      </c>
      <c r="K342" t="s">
        <v>138</v>
      </c>
      <c r="L342" s="17"/>
      <c r="M342" s="17"/>
      <c r="N342" s="17" t="s">
        <v>453</v>
      </c>
      <c r="O342" s="36"/>
      <c r="P342" s="17"/>
      <c r="Q342" s="17"/>
      <c r="U342" t="s">
        <v>454</v>
      </c>
      <c r="V342" t="s">
        <v>456</v>
      </c>
      <c r="X342" s="31">
        <v>44050</v>
      </c>
      <c r="Y342" s="31">
        <v>44050</v>
      </c>
      <c r="AA342" s="31"/>
      <c r="AB342" t="s">
        <v>9</v>
      </c>
      <c r="AC342">
        <v>0</v>
      </c>
      <c r="AD342">
        <v>0</v>
      </c>
      <c r="AE342">
        <v>0</v>
      </c>
      <c r="AF342">
        <v>0</v>
      </c>
      <c r="AG342">
        <v>5</v>
      </c>
      <c r="AH342">
        <v>1</v>
      </c>
      <c r="AI342">
        <v>50086</v>
      </c>
      <c r="AJ342">
        <v>2183</v>
      </c>
      <c r="AK342">
        <v>0</v>
      </c>
      <c r="AL342">
        <v>19</v>
      </c>
      <c r="AO342" s="41"/>
      <c r="AP342" s="41"/>
      <c r="AQ342" t="str">
        <f t="shared" si="10"/>
        <v/>
      </c>
      <c r="AS342" t="str">
        <f t="shared" si="11"/>
        <v>wci_corp</v>
      </c>
    </row>
    <row r="343" spans="2:45">
      <c r="B343" t="s">
        <v>143</v>
      </c>
      <c r="C343" s="31">
        <v>44074</v>
      </c>
      <c r="D343" s="15">
        <v>218.75</v>
      </c>
      <c r="E343" s="15">
        <v>0</v>
      </c>
      <c r="F343" s="53" t="s">
        <v>133</v>
      </c>
      <c r="G343" t="s">
        <v>457</v>
      </c>
      <c r="H343" s="41" t="s">
        <v>135</v>
      </c>
      <c r="I343" t="s">
        <v>458</v>
      </c>
      <c r="J343" t="s">
        <v>266</v>
      </c>
      <c r="K343" t="s">
        <v>138</v>
      </c>
      <c r="L343" s="17"/>
      <c r="M343" s="17"/>
      <c r="N343" s="17" t="s">
        <v>147</v>
      </c>
      <c r="O343" s="36"/>
      <c r="P343" s="17"/>
      <c r="Q343" s="17"/>
      <c r="U343" t="s">
        <v>459</v>
      </c>
      <c r="V343" t="s">
        <v>459</v>
      </c>
      <c r="X343" s="31">
        <v>44076</v>
      </c>
      <c r="Y343" s="31">
        <v>44076</v>
      </c>
      <c r="AA343" s="31"/>
      <c r="AB343" t="s">
        <v>9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1</v>
      </c>
      <c r="AI343">
        <v>50086</v>
      </c>
      <c r="AJ343">
        <v>2183</v>
      </c>
      <c r="AK343">
        <v>0</v>
      </c>
      <c r="AL343">
        <v>19</v>
      </c>
      <c r="AO343" s="41"/>
      <c r="AP343" s="41"/>
      <c r="AQ343" t="str">
        <f t="shared" si="10"/>
        <v/>
      </c>
      <c r="AS343" t="str">
        <f t="shared" si="11"/>
        <v>wci_corp</v>
      </c>
    </row>
    <row r="344" spans="2:45">
      <c r="B344" t="s">
        <v>143</v>
      </c>
      <c r="C344" s="31">
        <v>44074</v>
      </c>
      <c r="D344" s="15">
        <v>-131.28</v>
      </c>
      <c r="E344" s="15">
        <v>0</v>
      </c>
      <c r="F344" s="53" t="s">
        <v>133</v>
      </c>
      <c r="G344" t="s">
        <v>457</v>
      </c>
      <c r="H344" s="41" t="s">
        <v>135</v>
      </c>
      <c r="I344" t="s">
        <v>458</v>
      </c>
      <c r="J344" t="s">
        <v>266</v>
      </c>
      <c r="K344" t="s">
        <v>138</v>
      </c>
      <c r="L344" s="17"/>
      <c r="M344" s="17"/>
      <c r="N344" s="17" t="s">
        <v>453</v>
      </c>
      <c r="O344" s="36"/>
      <c r="P344" s="17"/>
      <c r="Q344" s="17"/>
      <c r="U344" t="s">
        <v>459</v>
      </c>
      <c r="V344" t="s">
        <v>459</v>
      </c>
      <c r="X344" s="31">
        <v>44076</v>
      </c>
      <c r="Y344" s="31">
        <v>44076</v>
      </c>
      <c r="AA344" s="31"/>
      <c r="AB344" t="s">
        <v>9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1</v>
      </c>
      <c r="AI344">
        <v>50086</v>
      </c>
      <c r="AJ344">
        <v>2183</v>
      </c>
      <c r="AK344">
        <v>0</v>
      </c>
      <c r="AL344">
        <v>19</v>
      </c>
      <c r="AO344" s="41"/>
      <c r="AP344" s="41"/>
      <c r="AQ344" t="str">
        <f t="shared" si="10"/>
        <v/>
      </c>
      <c r="AS344" t="str">
        <f t="shared" si="11"/>
        <v>wci_corp</v>
      </c>
    </row>
    <row r="345" spans="2:45">
      <c r="B345" t="s">
        <v>143</v>
      </c>
      <c r="C345" s="31">
        <v>44074</v>
      </c>
      <c r="D345" s="15">
        <v>732.63</v>
      </c>
      <c r="E345" s="15">
        <v>0</v>
      </c>
      <c r="F345" s="53" t="s">
        <v>133</v>
      </c>
      <c r="G345" t="s">
        <v>457</v>
      </c>
      <c r="H345" s="41" t="s">
        <v>135</v>
      </c>
      <c r="I345" t="s">
        <v>458</v>
      </c>
      <c r="J345" t="s">
        <v>266</v>
      </c>
      <c r="K345" t="s">
        <v>138</v>
      </c>
      <c r="L345" s="17"/>
      <c r="M345" s="17"/>
      <c r="N345" s="17" t="s">
        <v>147</v>
      </c>
      <c r="O345" s="36"/>
      <c r="P345" s="17"/>
      <c r="Q345" s="17"/>
      <c r="U345" t="s">
        <v>459</v>
      </c>
      <c r="V345" t="s">
        <v>459</v>
      </c>
      <c r="X345" s="31">
        <v>44076</v>
      </c>
      <c r="Y345" s="31">
        <v>44076</v>
      </c>
      <c r="AA345" s="31"/>
      <c r="AB345" t="s">
        <v>9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1</v>
      </c>
      <c r="AI345">
        <v>50086</v>
      </c>
      <c r="AJ345">
        <v>2183</v>
      </c>
      <c r="AK345">
        <v>0</v>
      </c>
      <c r="AL345">
        <v>19</v>
      </c>
      <c r="AO345" s="41"/>
      <c r="AP345" s="41"/>
      <c r="AQ345" t="str">
        <f t="shared" si="10"/>
        <v/>
      </c>
      <c r="AS345" t="str">
        <f t="shared" si="11"/>
        <v>wci_corp</v>
      </c>
    </row>
    <row r="346" spans="2:45">
      <c r="B346" t="s">
        <v>141</v>
      </c>
      <c r="C346" s="31">
        <v>44074</v>
      </c>
      <c r="D346" s="15">
        <v>400</v>
      </c>
      <c r="E346" s="15">
        <v>0</v>
      </c>
      <c r="F346" s="53" t="s">
        <v>133</v>
      </c>
      <c r="G346" t="s">
        <v>460</v>
      </c>
      <c r="H346" s="41" t="s">
        <v>135</v>
      </c>
      <c r="I346" t="s">
        <v>461</v>
      </c>
      <c r="J346" t="s">
        <v>137</v>
      </c>
      <c r="K346" t="s">
        <v>138</v>
      </c>
      <c r="L346" s="17"/>
      <c r="M346" s="17"/>
      <c r="N346" s="17" t="s">
        <v>462</v>
      </c>
      <c r="O346" s="36"/>
      <c r="P346" s="17"/>
      <c r="Q346" s="17"/>
      <c r="U346" t="s">
        <v>463</v>
      </c>
      <c r="V346" t="s">
        <v>463</v>
      </c>
      <c r="X346" s="31">
        <v>44077</v>
      </c>
      <c r="Y346" s="31">
        <v>44077</v>
      </c>
      <c r="AA346" s="31"/>
      <c r="AB346" t="s">
        <v>9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1</v>
      </c>
      <c r="AI346">
        <v>70165</v>
      </c>
      <c r="AJ346">
        <v>2183</v>
      </c>
      <c r="AK346">
        <v>0</v>
      </c>
      <c r="AL346">
        <v>19</v>
      </c>
      <c r="AO346" s="41"/>
      <c r="AP346" s="41"/>
      <c r="AQ346" t="str">
        <f t="shared" si="10"/>
        <v/>
      </c>
      <c r="AS346" t="str">
        <f t="shared" si="11"/>
        <v>wci_corp</v>
      </c>
    </row>
    <row r="347" spans="2:45">
      <c r="B347" t="s">
        <v>141</v>
      </c>
      <c r="C347" s="31">
        <v>44074</v>
      </c>
      <c r="D347" s="15">
        <v>25</v>
      </c>
      <c r="E347" s="15">
        <v>0</v>
      </c>
      <c r="F347" s="53" t="s">
        <v>133</v>
      </c>
      <c r="G347" t="s">
        <v>460</v>
      </c>
      <c r="H347" s="41" t="s">
        <v>135</v>
      </c>
      <c r="I347" t="s">
        <v>461</v>
      </c>
      <c r="J347" t="s">
        <v>137</v>
      </c>
      <c r="K347" t="s">
        <v>138</v>
      </c>
      <c r="L347" s="17"/>
      <c r="M347" s="17"/>
      <c r="N347" s="17" t="s">
        <v>462</v>
      </c>
      <c r="O347" s="36"/>
      <c r="P347" s="17"/>
      <c r="Q347" s="17"/>
      <c r="U347" t="s">
        <v>463</v>
      </c>
      <c r="V347" t="s">
        <v>463</v>
      </c>
      <c r="X347" s="31">
        <v>44077</v>
      </c>
      <c r="Y347" s="31">
        <v>44077</v>
      </c>
      <c r="AA347" s="31"/>
      <c r="AB347" t="s">
        <v>9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1</v>
      </c>
      <c r="AI347">
        <v>70165</v>
      </c>
      <c r="AJ347">
        <v>2183</v>
      </c>
      <c r="AK347">
        <v>0</v>
      </c>
      <c r="AL347">
        <v>19</v>
      </c>
      <c r="AO347" s="41"/>
      <c r="AP347" s="41"/>
      <c r="AQ347" t="str">
        <f t="shared" si="10"/>
        <v/>
      </c>
      <c r="AS347" t="str">
        <f t="shared" si="11"/>
        <v>wci_corp</v>
      </c>
    </row>
    <row r="348" spans="2:45">
      <c r="B348" t="s">
        <v>263</v>
      </c>
      <c r="C348" s="31">
        <v>44074</v>
      </c>
      <c r="D348" s="15">
        <v>1126.08</v>
      </c>
      <c r="E348" s="15">
        <v>0</v>
      </c>
      <c r="F348" s="53" t="s">
        <v>133</v>
      </c>
      <c r="G348" t="s">
        <v>464</v>
      </c>
      <c r="H348" s="41" t="s">
        <v>135</v>
      </c>
      <c r="I348" t="s">
        <v>465</v>
      </c>
      <c r="J348" t="s">
        <v>137</v>
      </c>
      <c r="K348" t="s">
        <v>138</v>
      </c>
      <c r="L348" s="17"/>
      <c r="M348" s="17"/>
      <c r="N348" s="17" t="s">
        <v>466</v>
      </c>
      <c r="O348" s="36"/>
      <c r="P348" s="17"/>
      <c r="Q348" s="17"/>
      <c r="U348" t="s">
        <v>467</v>
      </c>
      <c r="V348" t="s">
        <v>467</v>
      </c>
      <c r="X348" s="31">
        <v>44077</v>
      </c>
      <c r="Y348" s="31">
        <v>44077</v>
      </c>
      <c r="AA348" s="31"/>
      <c r="AB348" t="s">
        <v>9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1</v>
      </c>
      <c r="AI348">
        <v>50020</v>
      </c>
      <c r="AJ348">
        <v>2183</v>
      </c>
      <c r="AK348">
        <v>0</v>
      </c>
      <c r="AL348">
        <v>19</v>
      </c>
      <c r="AO348" s="41"/>
      <c r="AP348" s="41"/>
      <c r="AQ348" t="str">
        <f t="shared" si="10"/>
        <v/>
      </c>
      <c r="AS348" t="str">
        <f t="shared" si="11"/>
        <v>wci_corp</v>
      </c>
    </row>
    <row r="349" spans="2:45">
      <c r="B349" t="s">
        <v>141</v>
      </c>
      <c r="C349" s="31">
        <v>44074</v>
      </c>
      <c r="D349" s="15">
        <v>375</v>
      </c>
      <c r="E349" s="15">
        <v>0</v>
      </c>
      <c r="F349" s="53" t="s">
        <v>133</v>
      </c>
      <c r="G349" t="s">
        <v>464</v>
      </c>
      <c r="H349" s="41" t="s">
        <v>135</v>
      </c>
      <c r="I349" t="s">
        <v>465</v>
      </c>
      <c r="J349" t="s">
        <v>137</v>
      </c>
      <c r="K349" t="s">
        <v>138</v>
      </c>
      <c r="L349" s="17"/>
      <c r="M349" s="17"/>
      <c r="N349" s="17" t="s">
        <v>468</v>
      </c>
      <c r="O349" s="36"/>
      <c r="P349" s="17"/>
      <c r="Q349" s="17"/>
      <c r="U349" t="s">
        <v>467</v>
      </c>
      <c r="V349" t="s">
        <v>467</v>
      </c>
      <c r="X349" s="31">
        <v>44077</v>
      </c>
      <c r="Y349" s="31">
        <v>44077</v>
      </c>
      <c r="AA349" s="31"/>
      <c r="AB349" t="s">
        <v>9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1</v>
      </c>
      <c r="AI349">
        <v>70165</v>
      </c>
      <c r="AJ349">
        <v>2183</v>
      </c>
      <c r="AK349">
        <v>0</v>
      </c>
      <c r="AL349">
        <v>19</v>
      </c>
      <c r="AO349" s="41"/>
      <c r="AP349" s="41"/>
      <c r="AQ349" t="str">
        <f t="shared" si="10"/>
        <v/>
      </c>
      <c r="AS349" t="str">
        <f t="shared" si="11"/>
        <v>wci_corp</v>
      </c>
    </row>
    <row r="350" spans="2:45">
      <c r="B350" t="s">
        <v>141</v>
      </c>
      <c r="C350" s="31">
        <v>44074</v>
      </c>
      <c r="D350" s="15">
        <v>25</v>
      </c>
      <c r="E350" s="15">
        <v>0</v>
      </c>
      <c r="F350" s="53" t="s">
        <v>133</v>
      </c>
      <c r="G350" t="s">
        <v>464</v>
      </c>
      <c r="H350" s="41" t="s">
        <v>135</v>
      </c>
      <c r="I350" t="s">
        <v>465</v>
      </c>
      <c r="J350" t="s">
        <v>137</v>
      </c>
      <c r="K350" t="s">
        <v>138</v>
      </c>
      <c r="L350" s="17"/>
      <c r="M350" s="17"/>
      <c r="N350" s="17" t="s">
        <v>468</v>
      </c>
      <c r="O350" s="36"/>
      <c r="P350" s="17"/>
      <c r="Q350" s="17"/>
      <c r="U350" t="s">
        <v>467</v>
      </c>
      <c r="V350" t="s">
        <v>467</v>
      </c>
      <c r="X350" s="31">
        <v>44077</v>
      </c>
      <c r="Y350" s="31">
        <v>44077</v>
      </c>
      <c r="AA350" s="31"/>
      <c r="AB350" t="s">
        <v>9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1</v>
      </c>
      <c r="AI350">
        <v>70165</v>
      </c>
      <c r="AJ350">
        <v>2183</v>
      </c>
      <c r="AK350">
        <v>0</v>
      </c>
      <c r="AL350">
        <v>19</v>
      </c>
      <c r="AO350" s="41"/>
      <c r="AP350" s="41"/>
      <c r="AQ350" t="str">
        <f t="shared" si="10"/>
        <v/>
      </c>
      <c r="AS350" t="str">
        <f t="shared" si="11"/>
        <v>wci_corp</v>
      </c>
    </row>
    <row r="351" spans="2:45">
      <c r="B351" t="s">
        <v>263</v>
      </c>
      <c r="C351" s="31">
        <v>44074</v>
      </c>
      <c r="D351" s="15">
        <v>619.20000000000005</v>
      </c>
      <c r="E351" s="15">
        <v>0</v>
      </c>
      <c r="F351" s="53" t="s">
        <v>133</v>
      </c>
      <c r="G351" t="s">
        <v>469</v>
      </c>
      <c r="H351" s="41" t="s">
        <v>135</v>
      </c>
      <c r="I351" t="s">
        <v>470</v>
      </c>
      <c r="J351" t="s">
        <v>137</v>
      </c>
      <c r="K351" t="s">
        <v>138</v>
      </c>
      <c r="L351" s="17"/>
      <c r="M351" s="17"/>
      <c r="N351" s="17" t="s">
        <v>471</v>
      </c>
      <c r="O351" s="36"/>
      <c r="P351" s="17"/>
      <c r="Q351" s="17"/>
      <c r="U351" t="s">
        <v>472</v>
      </c>
      <c r="V351" t="s">
        <v>472</v>
      </c>
      <c r="X351" s="31">
        <v>44077</v>
      </c>
      <c r="Y351" s="31">
        <v>44077</v>
      </c>
      <c r="AA351" s="31"/>
      <c r="AB351" t="s">
        <v>9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1</v>
      </c>
      <c r="AI351">
        <v>50020</v>
      </c>
      <c r="AJ351">
        <v>2183</v>
      </c>
      <c r="AK351">
        <v>0</v>
      </c>
      <c r="AL351">
        <v>19</v>
      </c>
      <c r="AO351" s="41"/>
      <c r="AP351" s="41"/>
      <c r="AQ351" t="str">
        <f t="shared" si="10"/>
        <v/>
      </c>
      <c r="AS351" t="str">
        <f t="shared" si="11"/>
        <v>wci_corp</v>
      </c>
    </row>
    <row r="352" spans="2:45">
      <c r="B352" t="s">
        <v>141</v>
      </c>
      <c r="C352" s="31">
        <v>44074</v>
      </c>
      <c r="D352" s="15">
        <v>375</v>
      </c>
      <c r="E352" s="15">
        <v>0</v>
      </c>
      <c r="F352" s="53" t="s">
        <v>133</v>
      </c>
      <c r="G352" t="s">
        <v>469</v>
      </c>
      <c r="H352" s="41" t="s">
        <v>135</v>
      </c>
      <c r="I352" t="s">
        <v>470</v>
      </c>
      <c r="J352" t="s">
        <v>137</v>
      </c>
      <c r="K352" t="s">
        <v>138</v>
      </c>
      <c r="L352" s="17"/>
      <c r="M352" s="17"/>
      <c r="N352" s="17" t="s">
        <v>473</v>
      </c>
      <c r="O352" s="36"/>
      <c r="P352" s="17"/>
      <c r="Q352" s="17"/>
      <c r="U352" t="s">
        <v>472</v>
      </c>
      <c r="V352" t="s">
        <v>472</v>
      </c>
      <c r="X352" s="31">
        <v>44077</v>
      </c>
      <c r="Y352" s="31">
        <v>44077</v>
      </c>
      <c r="AA352" s="31"/>
      <c r="AB352" t="s">
        <v>9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1</v>
      </c>
      <c r="AI352">
        <v>70165</v>
      </c>
      <c r="AJ352">
        <v>2183</v>
      </c>
      <c r="AK352">
        <v>0</v>
      </c>
      <c r="AL352">
        <v>19</v>
      </c>
      <c r="AO352" s="41"/>
      <c r="AP352" s="41"/>
      <c r="AQ352" t="str">
        <f t="shared" si="10"/>
        <v/>
      </c>
      <c r="AS352" t="str">
        <f t="shared" si="11"/>
        <v>wci_corp</v>
      </c>
    </row>
    <row r="353" spans="2:45">
      <c r="B353" t="s">
        <v>141</v>
      </c>
      <c r="C353" s="31">
        <v>44074</v>
      </c>
      <c r="D353" s="15">
        <v>25</v>
      </c>
      <c r="E353" s="15">
        <v>0</v>
      </c>
      <c r="F353" s="53" t="s">
        <v>133</v>
      </c>
      <c r="G353" t="s">
        <v>469</v>
      </c>
      <c r="H353" s="41" t="s">
        <v>135</v>
      </c>
      <c r="I353" t="s">
        <v>470</v>
      </c>
      <c r="J353" t="s">
        <v>137</v>
      </c>
      <c r="K353" t="s">
        <v>138</v>
      </c>
      <c r="L353" s="17"/>
      <c r="M353" s="17"/>
      <c r="N353" s="17" t="s">
        <v>473</v>
      </c>
      <c r="O353" s="36"/>
      <c r="P353" s="17"/>
      <c r="Q353" s="17"/>
      <c r="U353" t="s">
        <v>472</v>
      </c>
      <c r="V353" t="s">
        <v>472</v>
      </c>
      <c r="X353" s="31">
        <v>44077</v>
      </c>
      <c r="Y353" s="31">
        <v>44077</v>
      </c>
      <c r="AA353" s="31"/>
      <c r="AB353" t="s">
        <v>9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1</v>
      </c>
      <c r="AI353">
        <v>70165</v>
      </c>
      <c r="AJ353">
        <v>2183</v>
      </c>
      <c r="AK353">
        <v>0</v>
      </c>
      <c r="AL353">
        <v>19</v>
      </c>
      <c r="AO353" s="41"/>
      <c r="AP353" s="41"/>
      <c r="AQ353" t="str">
        <f t="shared" si="10"/>
        <v/>
      </c>
      <c r="AS353" t="str">
        <f t="shared" si="11"/>
        <v>wci_corp</v>
      </c>
    </row>
    <row r="354" spans="2:45">
      <c r="B354" t="s">
        <v>143</v>
      </c>
      <c r="C354" s="31">
        <v>44074</v>
      </c>
      <c r="D354" s="15">
        <v>10.74</v>
      </c>
      <c r="E354" s="15">
        <v>0</v>
      </c>
      <c r="F354" s="53" t="s">
        <v>133</v>
      </c>
      <c r="G354" t="s">
        <v>474</v>
      </c>
      <c r="H354" s="41" t="s">
        <v>135</v>
      </c>
      <c r="I354" t="s">
        <v>475</v>
      </c>
      <c r="J354" t="s">
        <v>197</v>
      </c>
      <c r="K354" t="s">
        <v>138</v>
      </c>
      <c r="L354" s="17"/>
      <c r="M354" s="17"/>
      <c r="N354" s="17" t="s">
        <v>476</v>
      </c>
      <c r="O354" s="36"/>
      <c r="P354" s="17"/>
      <c r="Q354" s="17"/>
      <c r="U354" t="s">
        <v>477</v>
      </c>
      <c r="V354" t="s">
        <v>477</v>
      </c>
      <c r="X354" s="31">
        <v>44082</v>
      </c>
      <c r="Y354" s="31">
        <v>44082</v>
      </c>
      <c r="AA354" s="31"/>
      <c r="AB354" t="s">
        <v>9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1</v>
      </c>
      <c r="AI354">
        <v>50086</v>
      </c>
      <c r="AJ354">
        <v>2183</v>
      </c>
      <c r="AK354">
        <v>0</v>
      </c>
      <c r="AL354">
        <v>19</v>
      </c>
      <c r="AO354" s="41"/>
      <c r="AP354" s="41"/>
      <c r="AQ354" t="str">
        <f t="shared" si="10"/>
        <v/>
      </c>
      <c r="AS354" t="str">
        <f t="shared" si="11"/>
        <v>wci_corp</v>
      </c>
    </row>
    <row r="355" spans="2:45">
      <c r="B355" t="s">
        <v>143</v>
      </c>
      <c r="C355" s="31">
        <v>44074</v>
      </c>
      <c r="D355" s="15">
        <v>114.25</v>
      </c>
      <c r="E355" s="15">
        <v>0</v>
      </c>
      <c r="F355" s="53" t="s">
        <v>133</v>
      </c>
      <c r="G355" t="s">
        <v>474</v>
      </c>
      <c r="H355" s="41" t="s">
        <v>135</v>
      </c>
      <c r="I355" t="s">
        <v>475</v>
      </c>
      <c r="J355" t="s">
        <v>197</v>
      </c>
      <c r="K355" t="s">
        <v>138</v>
      </c>
      <c r="L355" s="17"/>
      <c r="M355" s="17"/>
      <c r="N355" s="17" t="s">
        <v>476</v>
      </c>
      <c r="O355" s="36"/>
      <c r="P355" s="17"/>
      <c r="Q355" s="17"/>
      <c r="U355" t="s">
        <v>477</v>
      </c>
      <c r="V355" t="s">
        <v>477</v>
      </c>
      <c r="X355" s="31">
        <v>44082</v>
      </c>
      <c r="Y355" s="31">
        <v>44082</v>
      </c>
      <c r="AA355" s="31"/>
      <c r="AB355" t="s">
        <v>9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1</v>
      </c>
      <c r="AI355">
        <v>50086</v>
      </c>
      <c r="AJ355">
        <v>2183</v>
      </c>
      <c r="AK355">
        <v>0</v>
      </c>
      <c r="AL355">
        <v>19</v>
      </c>
      <c r="AO355" s="41"/>
      <c r="AP355" s="41"/>
      <c r="AQ355" t="str">
        <f t="shared" si="10"/>
        <v/>
      </c>
      <c r="AS355" t="str">
        <f t="shared" si="11"/>
        <v>wci_corp</v>
      </c>
    </row>
    <row r="356" spans="2:45">
      <c r="B356" t="s">
        <v>150</v>
      </c>
      <c r="C356" s="31">
        <v>44074</v>
      </c>
      <c r="D356" s="15">
        <v>170.5</v>
      </c>
      <c r="E356" s="15">
        <v>0</v>
      </c>
      <c r="F356" s="53" t="s">
        <v>133</v>
      </c>
      <c r="G356" t="s">
        <v>474</v>
      </c>
      <c r="H356" s="41" t="s">
        <v>135</v>
      </c>
      <c r="I356" t="s">
        <v>475</v>
      </c>
      <c r="J356" t="s">
        <v>197</v>
      </c>
      <c r="K356" t="s">
        <v>138</v>
      </c>
      <c r="L356" s="17"/>
      <c r="M356" s="17"/>
      <c r="N356" s="17" t="s">
        <v>478</v>
      </c>
      <c r="O356" s="36"/>
      <c r="P356" s="17"/>
      <c r="Q356" s="17"/>
      <c r="U356" t="s">
        <v>477</v>
      </c>
      <c r="V356" t="s">
        <v>477</v>
      </c>
      <c r="X356" s="31">
        <v>44082</v>
      </c>
      <c r="Y356" s="31">
        <v>44082</v>
      </c>
      <c r="AA356" s="31"/>
      <c r="AB356" t="s">
        <v>9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1</v>
      </c>
      <c r="AI356">
        <v>52086</v>
      </c>
      <c r="AJ356">
        <v>2183</v>
      </c>
      <c r="AK356">
        <v>0</v>
      </c>
      <c r="AL356">
        <v>19</v>
      </c>
      <c r="AO356" s="41"/>
      <c r="AP356" s="41"/>
      <c r="AQ356" t="str">
        <f t="shared" si="10"/>
        <v/>
      </c>
      <c r="AS356" t="str">
        <f t="shared" si="11"/>
        <v>wci_corp</v>
      </c>
    </row>
    <row r="357" spans="2:45">
      <c r="B357" t="s">
        <v>150</v>
      </c>
      <c r="C357" s="31">
        <v>44078</v>
      </c>
      <c r="D357" s="15">
        <v>170.5</v>
      </c>
      <c r="E357" s="15">
        <v>0</v>
      </c>
      <c r="F357" s="53" t="s">
        <v>133</v>
      </c>
      <c r="G357" t="s">
        <v>479</v>
      </c>
      <c r="H357" s="41" t="s">
        <v>135</v>
      </c>
      <c r="I357" t="s">
        <v>221</v>
      </c>
      <c r="J357" t="s">
        <v>230</v>
      </c>
      <c r="K357" t="s">
        <v>138</v>
      </c>
      <c r="L357" s="17" t="s">
        <v>270</v>
      </c>
      <c r="M357" s="17"/>
      <c r="N357" s="17" t="s">
        <v>271</v>
      </c>
      <c r="O357" s="36">
        <v>44057</v>
      </c>
      <c r="P357" s="17" t="s">
        <v>480</v>
      </c>
      <c r="Q357" s="17">
        <v>67131</v>
      </c>
      <c r="R357" t="s">
        <v>481</v>
      </c>
      <c r="U357" t="s">
        <v>482</v>
      </c>
      <c r="V357" t="s">
        <v>483</v>
      </c>
      <c r="W357">
        <v>2183</v>
      </c>
      <c r="X357" s="31">
        <v>44078</v>
      </c>
      <c r="Y357" s="31">
        <v>44078</v>
      </c>
      <c r="Z357">
        <v>420.5</v>
      </c>
      <c r="AA357" s="31">
        <v>44102</v>
      </c>
      <c r="AB357" t="s">
        <v>9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1</v>
      </c>
      <c r="AI357">
        <v>52086</v>
      </c>
      <c r="AJ357">
        <v>2183</v>
      </c>
      <c r="AK357">
        <v>0</v>
      </c>
      <c r="AL357">
        <v>19</v>
      </c>
      <c r="AO357" s="41"/>
      <c r="AP357" s="41"/>
      <c r="AQ357" t="str">
        <f t="shared" si="10"/>
        <v>VO05519222</v>
      </c>
      <c r="AS357" t="str">
        <f t="shared" si="11"/>
        <v>wci_corp</v>
      </c>
    </row>
    <row r="358" spans="2:45">
      <c r="B358" t="s">
        <v>143</v>
      </c>
      <c r="C358" s="31">
        <v>44082</v>
      </c>
      <c r="D358" s="15">
        <v>10.74</v>
      </c>
      <c r="E358" s="15">
        <v>0</v>
      </c>
      <c r="F358" s="53" t="s">
        <v>133</v>
      </c>
      <c r="G358" t="s">
        <v>484</v>
      </c>
      <c r="H358" s="41" t="s">
        <v>135</v>
      </c>
      <c r="I358" t="s">
        <v>221</v>
      </c>
      <c r="J358" t="s">
        <v>485</v>
      </c>
      <c r="K358" t="s">
        <v>138</v>
      </c>
      <c r="L358" s="17" t="s">
        <v>270</v>
      </c>
      <c r="M358" s="17" t="s">
        <v>271</v>
      </c>
      <c r="N358" s="17" t="s">
        <v>271</v>
      </c>
      <c r="O358" s="36">
        <v>44056</v>
      </c>
      <c r="P358" s="17" t="s">
        <v>486</v>
      </c>
      <c r="Q358" s="17">
        <v>67122</v>
      </c>
      <c r="R358" t="s">
        <v>487</v>
      </c>
      <c r="U358" t="s">
        <v>488</v>
      </c>
      <c r="V358" t="s">
        <v>489</v>
      </c>
      <c r="W358">
        <v>2183</v>
      </c>
      <c r="X358" s="31">
        <v>44082</v>
      </c>
      <c r="Y358" s="31">
        <v>44082</v>
      </c>
      <c r="Z358">
        <v>114.25</v>
      </c>
      <c r="AA358" s="31">
        <v>44101</v>
      </c>
      <c r="AB358" t="s">
        <v>9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1</v>
      </c>
      <c r="AI358">
        <v>50086</v>
      </c>
      <c r="AJ358">
        <v>2183</v>
      </c>
      <c r="AK358">
        <v>0</v>
      </c>
      <c r="AL358">
        <v>19</v>
      </c>
      <c r="AO358" s="41"/>
      <c r="AP358" s="41"/>
      <c r="AQ358" t="str">
        <f t="shared" si="10"/>
        <v>VO05519731</v>
      </c>
      <c r="AS358" t="str">
        <f t="shared" si="11"/>
        <v>wci_corp</v>
      </c>
    </row>
    <row r="359" spans="2:45">
      <c r="B359" t="s">
        <v>143</v>
      </c>
      <c r="C359" s="31">
        <v>44082</v>
      </c>
      <c r="D359" s="15">
        <v>114.25</v>
      </c>
      <c r="E359" s="15">
        <v>0</v>
      </c>
      <c r="F359" s="53" t="s">
        <v>133</v>
      </c>
      <c r="G359" t="s">
        <v>484</v>
      </c>
      <c r="H359" s="41" t="s">
        <v>135</v>
      </c>
      <c r="I359" t="s">
        <v>221</v>
      </c>
      <c r="J359" t="s">
        <v>485</v>
      </c>
      <c r="K359" t="s">
        <v>138</v>
      </c>
      <c r="L359" s="17" t="s">
        <v>270</v>
      </c>
      <c r="M359" s="17" t="s">
        <v>271</v>
      </c>
      <c r="N359" s="17" t="s">
        <v>271</v>
      </c>
      <c r="O359" s="36">
        <v>44056</v>
      </c>
      <c r="P359" s="17" t="s">
        <v>486</v>
      </c>
      <c r="Q359" s="17">
        <v>67122</v>
      </c>
      <c r="R359" t="s">
        <v>487</v>
      </c>
      <c r="U359" t="s">
        <v>488</v>
      </c>
      <c r="V359" t="s">
        <v>489</v>
      </c>
      <c r="W359">
        <v>2183</v>
      </c>
      <c r="X359" s="31">
        <v>44082</v>
      </c>
      <c r="Y359" s="31">
        <v>44082</v>
      </c>
      <c r="Z359">
        <v>114.25</v>
      </c>
      <c r="AA359" s="31">
        <v>44101</v>
      </c>
      <c r="AB359" t="s">
        <v>9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1</v>
      </c>
      <c r="AI359">
        <v>50086</v>
      </c>
      <c r="AJ359">
        <v>2183</v>
      </c>
      <c r="AK359">
        <v>0</v>
      </c>
      <c r="AL359">
        <v>19</v>
      </c>
      <c r="AO359" s="41"/>
      <c r="AP359" s="41"/>
      <c r="AQ359" t="str">
        <f t="shared" si="10"/>
        <v>VO05519731</v>
      </c>
      <c r="AS359" t="str">
        <f t="shared" si="11"/>
        <v>wci_corp</v>
      </c>
    </row>
    <row r="360" spans="2:45">
      <c r="B360" t="s">
        <v>143</v>
      </c>
      <c r="C360" s="31">
        <v>44104</v>
      </c>
      <c r="D360" s="15">
        <v>-10.74</v>
      </c>
      <c r="E360" s="15">
        <v>0</v>
      </c>
      <c r="F360" s="53" t="s">
        <v>133</v>
      </c>
      <c r="G360" t="s">
        <v>490</v>
      </c>
      <c r="H360" s="41" t="s">
        <v>135</v>
      </c>
      <c r="I360" t="s">
        <v>475</v>
      </c>
      <c r="J360" t="s">
        <v>266</v>
      </c>
      <c r="K360" t="s">
        <v>138</v>
      </c>
      <c r="L360" s="17"/>
      <c r="M360" s="17"/>
      <c r="N360" s="17" t="s">
        <v>476</v>
      </c>
      <c r="O360" s="36"/>
      <c r="P360" s="17"/>
      <c r="Q360" s="17"/>
      <c r="U360" t="s">
        <v>477</v>
      </c>
      <c r="V360" t="s">
        <v>491</v>
      </c>
      <c r="X360" s="31">
        <v>44082</v>
      </c>
      <c r="Y360" s="31">
        <v>44082</v>
      </c>
      <c r="AA360" s="31"/>
      <c r="AB360" t="s">
        <v>9</v>
      </c>
      <c r="AC360">
        <v>0</v>
      </c>
      <c r="AD360">
        <v>0</v>
      </c>
      <c r="AE360">
        <v>0</v>
      </c>
      <c r="AF360">
        <v>0</v>
      </c>
      <c r="AG360">
        <v>5</v>
      </c>
      <c r="AH360">
        <v>1</v>
      </c>
      <c r="AI360">
        <v>50086</v>
      </c>
      <c r="AJ360">
        <v>2183</v>
      </c>
      <c r="AK360">
        <v>0</v>
      </c>
      <c r="AL360">
        <v>19</v>
      </c>
      <c r="AO360" s="41"/>
      <c r="AP360" s="41"/>
      <c r="AQ360" t="str">
        <f t="shared" si="10"/>
        <v/>
      </c>
      <c r="AS360" t="str">
        <f t="shared" si="11"/>
        <v>wci_corp</v>
      </c>
    </row>
    <row r="361" spans="2:45">
      <c r="B361" t="s">
        <v>143</v>
      </c>
      <c r="C361" s="31">
        <v>44104</v>
      </c>
      <c r="D361" s="15">
        <v>-114.25</v>
      </c>
      <c r="E361" s="15">
        <v>0</v>
      </c>
      <c r="F361" s="53" t="s">
        <v>133</v>
      </c>
      <c r="G361" t="s">
        <v>490</v>
      </c>
      <c r="H361" s="41" t="s">
        <v>135</v>
      </c>
      <c r="I361" t="s">
        <v>475</v>
      </c>
      <c r="J361" t="s">
        <v>266</v>
      </c>
      <c r="K361" t="s">
        <v>138</v>
      </c>
      <c r="L361" s="17"/>
      <c r="M361" s="17"/>
      <c r="N361" s="17" t="s">
        <v>476</v>
      </c>
      <c r="O361" s="36"/>
      <c r="P361" s="17"/>
      <c r="Q361" s="17"/>
      <c r="U361" t="s">
        <v>477</v>
      </c>
      <c r="V361" t="s">
        <v>491</v>
      </c>
      <c r="X361" s="31">
        <v>44082</v>
      </c>
      <c r="Y361" s="31">
        <v>44082</v>
      </c>
      <c r="AA361" s="31"/>
      <c r="AB361" t="s">
        <v>9</v>
      </c>
      <c r="AC361">
        <v>0</v>
      </c>
      <c r="AD361">
        <v>0</v>
      </c>
      <c r="AE361">
        <v>0</v>
      </c>
      <c r="AF361">
        <v>0</v>
      </c>
      <c r="AG361">
        <v>5</v>
      </c>
      <c r="AH361">
        <v>1</v>
      </c>
      <c r="AI361">
        <v>50086</v>
      </c>
      <c r="AJ361">
        <v>2183</v>
      </c>
      <c r="AK361">
        <v>0</v>
      </c>
      <c r="AL361">
        <v>19</v>
      </c>
      <c r="AO361" s="41"/>
      <c r="AP361" s="41"/>
      <c r="AQ361" t="str">
        <f t="shared" si="10"/>
        <v/>
      </c>
      <c r="AS361" t="str">
        <f t="shared" si="11"/>
        <v>wci_corp</v>
      </c>
    </row>
    <row r="362" spans="2:45">
      <c r="B362" t="s">
        <v>150</v>
      </c>
      <c r="C362" s="31">
        <v>44104</v>
      </c>
      <c r="D362" s="15">
        <v>-170.5</v>
      </c>
      <c r="E362" s="15">
        <v>0</v>
      </c>
      <c r="F362" s="53" t="s">
        <v>133</v>
      </c>
      <c r="G362" t="s">
        <v>490</v>
      </c>
      <c r="H362" s="41" t="s">
        <v>135</v>
      </c>
      <c r="I362" t="s">
        <v>475</v>
      </c>
      <c r="J362" t="s">
        <v>266</v>
      </c>
      <c r="K362" t="s">
        <v>138</v>
      </c>
      <c r="L362" s="17"/>
      <c r="M362" s="17"/>
      <c r="N362" s="17" t="s">
        <v>478</v>
      </c>
      <c r="O362" s="36"/>
      <c r="P362" s="17"/>
      <c r="Q362" s="17"/>
      <c r="U362" t="s">
        <v>477</v>
      </c>
      <c r="V362" t="s">
        <v>491</v>
      </c>
      <c r="X362" s="31">
        <v>44082</v>
      </c>
      <c r="Y362" s="31">
        <v>44082</v>
      </c>
      <c r="AA362" s="31"/>
      <c r="AB362" t="s">
        <v>9</v>
      </c>
      <c r="AC362">
        <v>0</v>
      </c>
      <c r="AD362">
        <v>0</v>
      </c>
      <c r="AE362">
        <v>0</v>
      </c>
      <c r="AF362">
        <v>0</v>
      </c>
      <c r="AG362">
        <v>5</v>
      </c>
      <c r="AH362">
        <v>1</v>
      </c>
      <c r="AI362">
        <v>52086</v>
      </c>
      <c r="AJ362">
        <v>2183</v>
      </c>
      <c r="AK362">
        <v>0</v>
      </c>
      <c r="AL362">
        <v>19</v>
      </c>
      <c r="AO362" s="41"/>
      <c r="AP362" s="41"/>
      <c r="AQ362" t="str">
        <f t="shared" si="10"/>
        <v/>
      </c>
      <c r="AS362" t="str">
        <f t="shared" si="11"/>
        <v>wci_corp</v>
      </c>
    </row>
    <row r="363" spans="2:45">
      <c r="B363" t="s">
        <v>143</v>
      </c>
      <c r="C363" s="31">
        <v>44104</v>
      </c>
      <c r="D363" s="15">
        <v>219.07</v>
      </c>
      <c r="E363" s="15">
        <v>0</v>
      </c>
      <c r="F363" s="53" t="s">
        <v>133</v>
      </c>
      <c r="G363" t="s">
        <v>492</v>
      </c>
      <c r="H363" s="41" t="s">
        <v>135</v>
      </c>
      <c r="I363" t="s">
        <v>493</v>
      </c>
      <c r="J363" t="s">
        <v>137</v>
      </c>
      <c r="K363" t="s">
        <v>138</v>
      </c>
      <c r="L363" s="17"/>
      <c r="M363" s="17"/>
      <c r="N363" s="17" t="s">
        <v>147</v>
      </c>
      <c r="O363" s="36"/>
      <c r="P363" s="17"/>
      <c r="Q363" s="17"/>
      <c r="U363" t="s">
        <v>494</v>
      </c>
      <c r="V363" t="s">
        <v>494</v>
      </c>
      <c r="X363" s="31">
        <v>44106</v>
      </c>
      <c r="Y363" s="31">
        <v>44106</v>
      </c>
      <c r="AA363" s="31"/>
      <c r="AB363" t="s">
        <v>9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1</v>
      </c>
      <c r="AI363">
        <v>50086</v>
      </c>
      <c r="AJ363">
        <v>2183</v>
      </c>
      <c r="AK363">
        <v>0</v>
      </c>
      <c r="AL363">
        <v>19</v>
      </c>
      <c r="AO363" s="41"/>
      <c r="AP363" s="41"/>
      <c r="AQ363" t="str">
        <f t="shared" si="10"/>
        <v/>
      </c>
      <c r="AS363" t="str">
        <f t="shared" si="11"/>
        <v>wci_corp</v>
      </c>
    </row>
    <row r="364" spans="2:45">
      <c r="B364" t="s">
        <v>495</v>
      </c>
      <c r="C364" s="31">
        <v>44104</v>
      </c>
      <c r="D364" s="15">
        <v>375</v>
      </c>
      <c r="E364" s="15">
        <v>0</v>
      </c>
      <c r="F364" s="53" t="s">
        <v>133</v>
      </c>
      <c r="G364" t="s">
        <v>496</v>
      </c>
      <c r="H364" s="41" t="s">
        <v>135</v>
      </c>
      <c r="I364" t="s">
        <v>497</v>
      </c>
      <c r="J364" t="s">
        <v>137</v>
      </c>
      <c r="K364" t="s">
        <v>138</v>
      </c>
      <c r="L364" s="17"/>
      <c r="M364" s="17"/>
      <c r="N364" s="17" t="s">
        <v>498</v>
      </c>
      <c r="O364" s="36"/>
      <c r="P364" s="17"/>
      <c r="Q364" s="17"/>
      <c r="U364" t="s">
        <v>499</v>
      </c>
      <c r="V364" t="s">
        <v>499</v>
      </c>
      <c r="X364" s="31">
        <v>44109</v>
      </c>
      <c r="Y364" s="31">
        <v>44109</v>
      </c>
      <c r="AA364" s="31"/>
      <c r="AB364" t="s">
        <v>9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1</v>
      </c>
      <c r="AI364">
        <v>70105</v>
      </c>
      <c r="AJ364">
        <v>2183</v>
      </c>
      <c r="AK364">
        <v>0</v>
      </c>
      <c r="AL364">
        <v>19</v>
      </c>
      <c r="AO364" s="41"/>
      <c r="AP364" s="41"/>
      <c r="AQ364" t="str">
        <f t="shared" si="10"/>
        <v/>
      </c>
      <c r="AS364" t="str">
        <f t="shared" si="11"/>
        <v>wci_corp</v>
      </c>
    </row>
    <row r="365" spans="2:45">
      <c r="B365" t="s">
        <v>495</v>
      </c>
      <c r="C365" s="31">
        <v>44104</v>
      </c>
      <c r="D365" s="15">
        <v>25</v>
      </c>
      <c r="E365" s="15">
        <v>0</v>
      </c>
      <c r="F365" s="53" t="s">
        <v>133</v>
      </c>
      <c r="G365" t="s">
        <v>496</v>
      </c>
      <c r="H365" s="41" t="s">
        <v>135</v>
      </c>
      <c r="I365" t="s">
        <v>497</v>
      </c>
      <c r="J365" t="s">
        <v>137</v>
      </c>
      <c r="K365" t="s">
        <v>138</v>
      </c>
      <c r="L365" s="17"/>
      <c r="M365" s="17"/>
      <c r="N365" s="17" t="s">
        <v>498</v>
      </c>
      <c r="O365" s="36"/>
      <c r="P365" s="17"/>
      <c r="Q365" s="17"/>
      <c r="U365" t="s">
        <v>499</v>
      </c>
      <c r="V365" t="s">
        <v>499</v>
      </c>
      <c r="X365" s="31">
        <v>44109</v>
      </c>
      <c r="Y365" s="31">
        <v>44109</v>
      </c>
      <c r="AA365" s="31"/>
      <c r="AB365" t="s">
        <v>9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1</v>
      </c>
      <c r="AI365">
        <v>70105</v>
      </c>
      <c r="AJ365">
        <v>2183</v>
      </c>
      <c r="AK365">
        <v>0</v>
      </c>
      <c r="AL365">
        <v>19</v>
      </c>
      <c r="AO365" s="41"/>
      <c r="AP365" s="41"/>
      <c r="AQ365" t="str">
        <f t="shared" si="10"/>
        <v/>
      </c>
      <c r="AS365" t="str">
        <f t="shared" si="11"/>
        <v>wci_corp</v>
      </c>
    </row>
    <row r="366" spans="2:45">
      <c r="B366" t="s">
        <v>495</v>
      </c>
      <c r="C366" s="31">
        <v>44104</v>
      </c>
      <c r="D366" s="15">
        <v>375</v>
      </c>
      <c r="E366" s="15">
        <v>0</v>
      </c>
      <c r="F366" s="53" t="s">
        <v>133</v>
      </c>
      <c r="G366" t="s">
        <v>500</v>
      </c>
      <c r="H366" s="41" t="s">
        <v>135</v>
      </c>
      <c r="I366" t="s">
        <v>501</v>
      </c>
      <c r="J366" t="s">
        <v>137</v>
      </c>
      <c r="K366" t="s">
        <v>138</v>
      </c>
      <c r="L366" s="17"/>
      <c r="M366" s="17"/>
      <c r="N366" s="17" t="s">
        <v>502</v>
      </c>
      <c r="O366" s="36"/>
      <c r="P366" s="17"/>
      <c r="Q366" s="17"/>
      <c r="U366" t="s">
        <v>503</v>
      </c>
      <c r="V366" t="s">
        <v>503</v>
      </c>
      <c r="X366" s="31">
        <v>44109</v>
      </c>
      <c r="Y366" s="31">
        <v>44109</v>
      </c>
      <c r="AA366" s="31"/>
      <c r="AB366" t="s">
        <v>9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1</v>
      </c>
      <c r="AI366">
        <v>70105</v>
      </c>
      <c r="AJ366">
        <v>2183</v>
      </c>
      <c r="AK366">
        <v>0</v>
      </c>
      <c r="AL366">
        <v>19</v>
      </c>
      <c r="AO366" s="41"/>
      <c r="AP366" s="41"/>
      <c r="AQ366" t="str">
        <f t="shared" si="10"/>
        <v/>
      </c>
      <c r="AS366" t="str">
        <f t="shared" si="11"/>
        <v>wci_corp</v>
      </c>
    </row>
    <row r="367" spans="2:45">
      <c r="B367" t="s">
        <v>495</v>
      </c>
      <c r="C367" s="31">
        <v>44104</v>
      </c>
      <c r="D367" s="15">
        <v>25</v>
      </c>
      <c r="E367" s="15">
        <v>0</v>
      </c>
      <c r="F367" s="53" t="s">
        <v>133</v>
      </c>
      <c r="G367" t="s">
        <v>500</v>
      </c>
      <c r="H367" s="41" t="s">
        <v>135</v>
      </c>
      <c r="I367" t="s">
        <v>501</v>
      </c>
      <c r="J367" t="s">
        <v>137</v>
      </c>
      <c r="K367" t="s">
        <v>138</v>
      </c>
      <c r="L367" s="17"/>
      <c r="M367" s="17"/>
      <c r="N367" s="17" t="s">
        <v>502</v>
      </c>
      <c r="O367" s="36"/>
      <c r="P367" s="17"/>
      <c r="Q367" s="17"/>
      <c r="U367" t="s">
        <v>503</v>
      </c>
      <c r="V367" t="s">
        <v>503</v>
      </c>
      <c r="X367" s="31">
        <v>44109</v>
      </c>
      <c r="Y367" s="31">
        <v>44109</v>
      </c>
      <c r="AA367" s="31"/>
      <c r="AB367" t="s">
        <v>9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1</v>
      </c>
      <c r="AI367">
        <v>70105</v>
      </c>
      <c r="AJ367">
        <v>2183</v>
      </c>
      <c r="AK367">
        <v>0</v>
      </c>
      <c r="AL367">
        <v>19</v>
      </c>
      <c r="AO367" s="41"/>
      <c r="AP367" s="41"/>
      <c r="AQ367" t="str">
        <f t="shared" si="10"/>
        <v/>
      </c>
      <c r="AS367" t="str">
        <f t="shared" si="11"/>
        <v>wci_corp</v>
      </c>
    </row>
    <row r="368" spans="2:45">
      <c r="B368" t="s">
        <v>263</v>
      </c>
      <c r="C368" s="31">
        <v>44104</v>
      </c>
      <c r="D368" s="15">
        <v>929.92</v>
      </c>
      <c r="E368" s="15">
        <v>0</v>
      </c>
      <c r="F368" s="53" t="s">
        <v>133</v>
      </c>
      <c r="G368" t="s">
        <v>504</v>
      </c>
      <c r="H368" s="41" t="s">
        <v>135</v>
      </c>
      <c r="I368" t="s">
        <v>505</v>
      </c>
      <c r="J368" t="s">
        <v>252</v>
      </c>
      <c r="K368" t="s">
        <v>138</v>
      </c>
      <c r="L368" s="17"/>
      <c r="M368" s="17"/>
      <c r="N368" s="17" t="s">
        <v>506</v>
      </c>
      <c r="O368" s="36"/>
      <c r="P368" s="17"/>
      <c r="Q368" s="17"/>
      <c r="U368" t="s">
        <v>507</v>
      </c>
      <c r="V368" t="s">
        <v>507</v>
      </c>
      <c r="X368" s="31">
        <v>44109</v>
      </c>
      <c r="Y368" s="31">
        <v>44109</v>
      </c>
      <c r="AA368" s="31"/>
      <c r="AB368" t="s">
        <v>9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1</v>
      </c>
      <c r="AI368">
        <v>50020</v>
      </c>
      <c r="AJ368">
        <v>2183</v>
      </c>
      <c r="AK368">
        <v>0</v>
      </c>
      <c r="AL368">
        <v>19</v>
      </c>
      <c r="AO368" s="41"/>
      <c r="AP368" s="41"/>
      <c r="AQ368" t="str">
        <f t="shared" si="10"/>
        <v/>
      </c>
      <c r="AS368" t="str">
        <f t="shared" si="11"/>
        <v>wci_corp</v>
      </c>
    </row>
    <row r="369" spans="2:45">
      <c r="B369" t="s">
        <v>263</v>
      </c>
      <c r="C369" s="31">
        <v>44135</v>
      </c>
      <c r="D369" s="15">
        <v>-929.92</v>
      </c>
      <c r="E369" s="15">
        <v>0</v>
      </c>
      <c r="F369" s="53" t="s">
        <v>133</v>
      </c>
      <c r="G369" t="s">
        <v>508</v>
      </c>
      <c r="H369" s="41" t="s">
        <v>135</v>
      </c>
      <c r="I369" t="s">
        <v>505</v>
      </c>
      <c r="J369" t="s">
        <v>197</v>
      </c>
      <c r="K369" t="s">
        <v>138</v>
      </c>
      <c r="L369" s="17"/>
      <c r="M369" s="17"/>
      <c r="N369" s="17" t="s">
        <v>506</v>
      </c>
      <c r="O369" s="36"/>
      <c r="P369" s="17"/>
      <c r="Q369" s="17"/>
      <c r="U369" t="s">
        <v>507</v>
      </c>
      <c r="V369" t="s">
        <v>509</v>
      </c>
      <c r="X369" s="31">
        <v>44109</v>
      </c>
      <c r="Y369" s="31">
        <v>44109</v>
      </c>
      <c r="AA369" s="31"/>
      <c r="AB369" t="s">
        <v>9</v>
      </c>
      <c r="AC369">
        <v>0</v>
      </c>
      <c r="AD369">
        <v>0</v>
      </c>
      <c r="AE369">
        <v>0</v>
      </c>
      <c r="AF369">
        <v>0</v>
      </c>
      <c r="AG369">
        <v>5</v>
      </c>
      <c r="AH369">
        <v>1</v>
      </c>
      <c r="AI369">
        <v>50020</v>
      </c>
      <c r="AJ369">
        <v>2183</v>
      </c>
      <c r="AK369">
        <v>0</v>
      </c>
      <c r="AL369">
        <v>19</v>
      </c>
      <c r="AO369" s="41"/>
      <c r="AP369" s="41"/>
      <c r="AQ369" t="str">
        <f t="shared" si="10"/>
        <v/>
      </c>
      <c r="AS369" t="str">
        <f t="shared" si="11"/>
        <v>wci_corp</v>
      </c>
    </row>
    <row r="370" spans="2:45">
      <c r="B370" t="s">
        <v>143</v>
      </c>
      <c r="C370" s="31">
        <v>44135</v>
      </c>
      <c r="D370" s="15">
        <v>118.13</v>
      </c>
      <c r="E370" s="15">
        <v>0</v>
      </c>
      <c r="F370" s="53" t="s">
        <v>133</v>
      </c>
      <c r="G370" t="s">
        <v>510</v>
      </c>
      <c r="H370" s="41" t="s">
        <v>135</v>
      </c>
      <c r="I370" t="s">
        <v>511</v>
      </c>
      <c r="J370" t="s">
        <v>266</v>
      </c>
      <c r="K370" t="s">
        <v>138</v>
      </c>
      <c r="L370" s="17"/>
      <c r="M370" s="17"/>
      <c r="N370" s="17" t="s">
        <v>147</v>
      </c>
      <c r="O370" s="36"/>
      <c r="P370" s="17"/>
      <c r="Q370" s="17"/>
      <c r="U370" t="s">
        <v>512</v>
      </c>
      <c r="V370" t="s">
        <v>512</v>
      </c>
      <c r="X370" s="31">
        <v>44138</v>
      </c>
      <c r="Y370" s="31">
        <v>44138</v>
      </c>
      <c r="AA370" s="31"/>
      <c r="AB370" t="s">
        <v>9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1</v>
      </c>
      <c r="AI370">
        <v>50086</v>
      </c>
      <c r="AJ370">
        <v>2183</v>
      </c>
      <c r="AK370">
        <v>0</v>
      </c>
      <c r="AL370">
        <v>19</v>
      </c>
      <c r="AO370" s="41"/>
      <c r="AP370" s="41"/>
      <c r="AQ370" t="str">
        <f t="shared" si="10"/>
        <v/>
      </c>
      <c r="AS370" t="str">
        <f t="shared" si="11"/>
        <v>wci_corp</v>
      </c>
    </row>
    <row r="371" spans="2:45">
      <c r="B371" t="s">
        <v>263</v>
      </c>
      <c r="C371" s="31">
        <v>44135</v>
      </c>
      <c r="D371" s="15">
        <v>2276.8000000000002</v>
      </c>
      <c r="E371" s="15">
        <v>0</v>
      </c>
      <c r="F371" s="53" t="s">
        <v>133</v>
      </c>
      <c r="G371" t="s">
        <v>513</v>
      </c>
      <c r="H371" s="41" t="s">
        <v>135</v>
      </c>
      <c r="I371" t="s">
        <v>514</v>
      </c>
      <c r="J371" t="s">
        <v>252</v>
      </c>
      <c r="K371" t="s">
        <v>138</v>
      </c>
      <c r="L371" s="17"/>
      <c r="M371" s="17"/>
      <c r="N371" s="17" t="s">
        <v>506</v>
      </c>
      <c r="O371" s="36"/>
      <c r="P371" s="17"/>
      <c r="Q371" s="17"/>
      <c r="U371" t="s">
        <v>515</v>
      </c>
      <c r="V371" t="s">
        <v>515</v>
      </c>
      <c r="X371" s="31">
        <v>44139</v>
      </c>
      <c r="Y371" s="31">
        <v>44140</v>
      </c>
      <c r="AA371" s="31"/>
      <c r="AB371" t="s">
        <v>9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1</v>
      </c>
      <c r="AI371">
        <v>50020</v>
      </c>
      <c r="AJ371">
        <v>2183</v>
      </c>
      <c r="AK371">
        <v>0</v>
      </c>
      <c r="AL371">
        <v>19</v>
      </c>
      <c r="AO371" s="41"/>
      <c r="AP371" s="41"/>
      <c r="AQ371" t="str">
        <f t="shared" si="10"/>
        <v/>
      </c>
      <c r="AS371" t="str">
        <f t="shared" si="11"/>
        <v>wci_corp</v>
      </c>
    </row>
    <row r="372" spans="2:45">
      <c r="B372" t="s">
        <v>141</v>
      </c>
      <c r="C372" s="31">
        <v>44135</v>
      </c>
      <c r="D372" s="15">
        <v>375</v>
      </c>
      <c r="E372" s="15">
        <v>0</v>
      </c>
      <c r="F372" s="53" t="s">
        <v>133</v>
      </c>
      <c r="G372" t="s">
        <v>513</v>
      </c>
      <c r="H372" s="41" t="s">
        <v>135</v>
      </c>
      <c r="I372" t="s">
        <v>514</v>
      </c>
      <c r="J372" t="s">
        <v>252</v>
      </c>
      <c r="K372" t="s">
        <v>138</v>
      </c>
      <c r="L372" s="17"/>
      <c r="M372" s="17"/>
      <c r="N372" s="17" t="s">
        <v>516</v>
      </c>
      <c r="O372" s="36"/>
      <c r="P372" s="17"/>
      <c r="Q372" s="17"/>
      <c r="U372" t="s">
        <v>515</v>
      </c>
      <c r="V372" t="s">
        <v>515</v>
      </c>
      <c r="X372" s="31">
        <v>44139</v>
      </c>
      <c r="Y372" s="31">
        <v>44140</v>
      </c>
      <c r="AA372" s="31"/>
      <c r="AB372" t="s">
        <v>9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1</v>
      </c>
      <c r="AI372">
        <v>70165</v>
      </c>
      <c r="AJ372">
        <v>2183</v>
      </c>
      <c r="AK372">
        <v>0</v>
      </c>
      <c r="AL372">
        <v>19</v>
      </c>
      <c r="AO372" s="41"/>
      <c r="AP372" s="41"/>
      <c r="AQ372" t="str">
        <f t="shared" si="10"/>
        <v/>
      </c>
      <c r="AS372" t="str">
        <f t="shared" si="11"/>
        <v>wci_corp</v>
      </c>
    </row>
    <row r="373" spans="2:45">
      <c r="B373" t="s">
        <v>141</v>
      </c>
      <c r="C373" s="31">
        <v>44135</v>
      </c>
      <c r="D373" s="15">
        <v>25</v>
      </c>
      <c r="E373" s="15">
        <v>0</v>
      </c>
      <c r="F373" s="53" t="s">
        <v>133</v>
      </c>
      <c r="G373" t="s">
        <v>513</v>
      </c>
      <c r="H373" s="41" t="s">
        <v>135</v>
      </c>
      <c r="I373" t="s">
        <v>514</v>
      </c>
      <c r="J373" t="s">
        <v>252</v>
      </c>
      <c r="K373" t="s">
        <v>138</v>
      </c>
      <c r="L373" s="17"/>
      <c r="M373" s="17"/>
      <c r="N373" s="17" t="s">
        <v>516</v>
      </c>
      <c r="O373" s="36"/>
      <c r="P373" s="17"/>
      <c r="Q373" s="17"/>
      <c r="U373" t="s">
        <v>515</v>
      </c>
      <c r="V373" t="s">
        <v>515</v>
      </c>
      <c r="X373" s="31">
        <v>44139</v>
      </c>
      <c r="Y373" s="31">
        <v>44140</v>
      </c>
      <c r="AA373" s="31"/>
      <c r="AB373" t="s">
        <v>9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1</v>
      </c>
      <c r="AI373">
        <v>70165</v>
      </c>
      <c r="AJ373">
        <v>2183</v>
      </c>
      <c r="AK373">
        <v>0</v>
      </c>
      <c r="AL373">
        <v>19</v>
      </c>
      <c r="AO373" s="41"/>
      <c r="AP373" s="41"/>
      <c r="AQ373" t="str">
        <f t="shared" si="10"/>
        <v/>
      </c>
      <c r="AS373" t="str">
        <f t="shared" si="11"/>
        <v>wci_corp</v>
      </c>
    </row>
    <row r="374" spans="2:45">
      <c r="B374" t="s">
        <v>263</v>
      </c>
      <c r="C374" s="31">
        <v>44135</v>
      </c>
      <c r="D374" s="15">
        <v>1122.4000000000001</v>
      </c>
      <c r="E374" s="15">
        <v>0</v>
      </c>
      <c r="F374" s="53" t="s">
        <v>133</v>
      </c>
      <c r="G374" t="s">
        <v>517</v>
      </c>
      <c r="H374" s="41" t="s">
        <v>135</v>
      </c>
      <c r="I374" t="s">
        <v>518</v>
      </c>
      <c r="J374" t="s">
        <v>252</v>
      </c>
      <c r="K374" t="s">
        <v>138</v>
      </c>
      <c r="L374" s="17"/>
      <c r="M374" s="17"/>
      <c r="N374" s="17" t="s">
        <v>519</v>
      </c>
      <c r="O374" s="36"/>
      <c r="P374" s="17"/>
      <c r="Q374" s="17"/>
      <c r="U374" t="s">
        <v>520</v>
      </c>
      <c r="V374" t="s">
        <v>520</v>
      </c>
      <c r="X374" s="31">
        <v>44139</v>
      </c>
      <c r="Y374" s="31">
        <v>44140</v>
      </c>
      <c r="AA374" s="31"/>
      <c r="AB374" t="s">
        <v>9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1</v>
      </c>
      <c r="AI374">
        <v>50020</v>
      </c>
      <c r="AJ374">
        <v>2183</v>
      </c>
      <c r="AK374">
        <v>0</v>
      </c>
      <c r="AL374">
        <v>19</v>
      </c>
      <c r="AO374" s="41"/>
      <c r="AP374" s="41"/>
      <c r="AQ374" t="str">
        <f t="shared" si="10"/>
        <v/>
      </c>
      <c r="AS374" t="str">
        <f t="shared" si="11"/>
        <v>wci_corp</v>
      </c>
    </row>
    <row r="375" spans="2:45">
      <c r="B375" t="s">
        <v>263</v>
      </c>
      <c r="C375" s="31">
        <v>44135</v>
      </c>
      <c r="D375" s="15">
        <v>563.04</v>
      </c>
      <c r="E375" s="15">
        <v>0</v>
      </c>
      <c r="F375" s="53" t="s">
        <v>133</v>
      </c>
      <c r="G375" t="s">
        <v>517</v>
      </c>
      <c r="H375" s="41" t="s">
        <v>135</v>
      </c>
      <c r="I375" t="s">
        <v>518</v>
      </c>
      <c r="J375" t="s">
        <v>252</v>
      </c>
      <c r="K375" t="s">
        <v>138</v>
      </c>
      <c r="L375" s="17"/>
      <c r="M375" s="17"/>
      <c r="N375" s="17" t="s">
        <v>519</v>
      </c>
      <c r="O375" s="36"/>
      <c r="P375" s="17"/>
      <c r="Q375" s="17"/>
      <c r="U375" t="s">
        <v>520</v>
      </c>
      <c r="V375" t="s">
        <v>520</v>
      </c>
      <c r="X375" s="31">
        <v>44139</v>
      </c>
      <c r="Y375" s="31">
        <v>44140</v>
      </c>
      <c r="AA375" s="31"/>
      <c r="AB375" t="s">
        <v>9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1</v>
      </c>
      <c r="AI375">
        <v>50020</v>
      </c>
      <c r="AJ375">
        <v>2183</v>
      </c>
      <c r="AK375">
        <v>0</v>
      </c>
      <c r="AL375">
        <v>19</v>
      </c>
      <c r="AO375" s="41"/>
      <c r="AP375" s="41"/>
      <c r="AQ375" t="str">
        <f t="shared" si="10"/>
        <v/>
      </c>
      <c r="AS375" t="str">
        <f t="shared" si="11"/>
        <v>wci_corp</v>
      </c>
    </row>
    <row r="376" spans="2:45">
      <c r="B376" t="s">
        <v>141</v>
      </c>
      <c r="C376" s="31">
        <v>44135</v>
      </c>
      <c r="D376" s="15">
        <v>375</v>
      </c>
      <c r="E376" s="15">
        <v>0</v>
      </c>
      <c r="F376" s="53" t="s">
        <v>133</v>
      </c>
      <c r="G376" t="s">
        <v>517</v>
      </c>
      <c r="H376" s="41" t="s">
        <v>135</v>
      </c>
      <c r="I376" t="s">
        <v>518</v>
      </c>
      <c r="J376" t="s">
        <v>252</v>
      </c>
      <c r="K376" t="s">
        <v>138</v>
      </c>
      <c r="L376" s="17"/>
      <c r="M376" s="17"/>
      <c r="N376" s="17" t="s">
        <v>521</v>
      </c>
      <c r="O376" s="36"/>
      <c r="P376" s="17"/>
      <c r="Q376" s="17"/>
      <c r="U376" t="s">
        <v>520</v>
      </c>
      <c r="V376" t="s">
        <v>520</v>
      </c>
      <c r="X376" s="31">
        <v>44139</v>
      </c>
      <c r="Y376" s="31">
        <v>44140</v>
      </c>
      <c r="AA376" s="31"/>
      <c r="AB376" t="s">
        <v>9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1</v>
      </c>
      <c r="AI376">
        <v>70165</v>
      </c>
      <c r="AJ376">
        <v>2183</v>
      </c>
      <c r="AK376">
        <v>0</v>
      </c>
      <c r="AL376">
        <v>19</v>
      </c>
      <c r="AO376" s="41"/>
      <c r="AP376" s="41"/>
      <c r="AQ376" t="str">
        <f t="shared" si="10"/>
        <v/>
      </c>
      <c r="AS376" t="str">
        <f t="shared" si="11"/>
        <v>wci_corp</v>
      </c>
    </row>
    <row r="377" spans="2:45">
      <c r="B377" t="s">
        <v>141</v>
      </c>
      <c r="C377" s="31">
        <v>44135</v>
      </c>
      <c r="D377" s="15">
        <v>25</v>
      </c>
      <c r="E377" s="15">
        <v>0</v>
      </c>
      <c r="F377" s="53" t="s">
        <v>133</v>
      </c>
      <c r="G377" t="s">
        <v>517</v>
      </c>
      <c r="H377" s="41" t="s">
        <v>135</v>
      </c>
      <c r="I377" t="s">
        <v>518</v>
      </c>
      <c r="J377" t="s">
        <v>252</v>
      </c>
      <c r="K377" t="s">
        <v>138</v>
      </c>
      <c r="L377" s="17"/>
      <c r="M377" s="17"/>
      <c r="N377" s="17" t="s">
        <v>521</v>
      </c>
      <c r="O377" s="36"/>
      <c r="P377" s="17"/>
      <c r="Q377" s="17"/>
      <c r="U377" t="s">
        <v>520</v>
      </c>
      <c r="V377" t="s">
        <v>520</v>
      </c>
      <c r="X377" s="31">
        <v>44139</v>
      </c>
      <c r="Y377" s="31">
        <v>44140</v>
      </c>
      <c r="AA377" s="31"/>
      <c r="AB377" t="s">
        <v>9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1</v>
      </c>
      <c r="AI377">
        <v>70165</v>
      </c>
      <c r="AJ377">
        <v>2183</v>
      </c>
      <c r="AK377">
        <v>0</v>
      </c>
      <c r="AL377">
        <v>19</v>
      </c>
      <c r="AO377" s="41"/>
      <c r="AP377" s="41"/>
      <c r="AQ377" t="str">
        <f t="shared" si="10"/>
        <v/>
      </c>
      <c r="AS377" t="str">
        <f t="shared" si="11"/>
        <v>wci_corp</v>
      </c>
    </row>
    <row r="378" spans="2:45">
      <c r="B378" t="s">
        <v>268</v>
      </c>
      <c r="C378" s="31">
        <v>44135</v>
      </c>
      <c r="D378" s="15">
        <v>512</v>
      </c>
      <c r="E378" s="15">
        <v>0</v>
      </c>
      <c r="F378" s="53" t="s">
        <v>133</v>
      </c>
      <c r="G378" t="s">
        <v>522</v>
      </c>
      <c r="H378" s="41" t="s">
        <v>135</v>
      </c>
      <c r="I378" t="s">
        <v>523</v>
      </c>
      <c r="J378" t="s">
        <v>524</v>
      </c>
      <c r="K378" t="s">
        <v>138</v>
      </c>
      <c r="L378" s="17"/>
      <c r="M378" s="17"/>
      <c r="N378" s="17" t="s">
        <v>525</v>
      </c>
      <c r="O378" s="36"/>
      <c r="P378" s="17"/>
      <c r="Q378" s="17"/>
      <c r="U378" t="s">
        <v>526</v>
      </c>
      <c r="V378" t="s">
        <v>526</v>
      </c>
      <c r="X378" s="31">
        <v>44139</v>
      </c>
      <c r="Y378" s="31">
        <v>44140</v>
      </c>
      <c r="AA378" s="31"/>
      <c r="AB378" t="s">
        <v>9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1</v>
      </c>
      <c r="AI378">
        <v>70020</v>
      </c>
      <c r="AJ378">
        <v>2183</v>
      </c>
      <c r="AK378">
        <v>0</v>
      </c>
      <c r="AL378">
        <v>19</v>
      </c>
      <c r="AO378" s="41"/>
      <c r="AP378" s="41"/>
      <c r="AQ378" t="str">
        <f t="shared" si="10"/>
        <v/>
      </c>
      <c r="AS378" t="str">
        <f t="shared" si="11"/>
        <v>wci_corp</v>
      </c>
    </row>
    <row r="379" spans="2:45">
      <c r="B379" t="s">
        <v>143</v>
      </c>
      <c r="C379" s="31">
        <v>44135</v>
      </c>
      <c r="D379" s="15">
        <v>326.5</v>
      </c>
      <c r="E379" s="15">
        <v>0</v>
      </c>
      <c r="F379" s="53" t="s">
        <v>133</v>
      </c>
      <c r="G379" t="s">
        <v>527</v>
      </c>
      <c r="H379" s="41" t="s">
        <v>135</v>
      </c>
      <c r="I379" t="s">
        <v>528</v>
      </c>
      <c r="J379" t="s">
        <v>266</v>
      </c>
      <c r="K379" t="s">
        <v>138</v>
      </c>
      <c r="L379" s="17"/>
      <c r="M379" s="17"/>
      <c r="N379" s="17" t="s">
        <v>529</v>
      </c>
      <c r="O379" s="36"/>
      <c r="P379" s="17"/>
      <c r="Q379" s="17"/>
      <c r="U379" t="s">
        <v>530</v>
      </c>
      <c r="V379" t="s">
        <v>530</v>
      </c>
      <c r="X379" s="31">
        <v>44140</v>
      </c>
      <c r="Y379" s="31">
        <v>44140</v>
      </c>
      <c r="AA379" s="31"/>
      <c r="AB379" t="s">
        <v>9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1</v>
      </c>
      <c r="AI379">
        <v>50086</v>
      </c>
      <c r="AJ379">
        <v>2183</v>
      </c>
      <c r="AK379">
        <v>0</v>
      </c>
      <c r="AL379">
        <v>19</v>
      </c>
      <c r="AO379" s="41"/>
      <c r="AP379" s="41"/>
      <c r="AQ379" t="str">
        <f t="shared" si="10"/>
        <v/>
      </c>
      <c r="AS379" t="str">
        <f t="shared" si="11"/>
        <v>wci_corp</v>
      </c>
    </row>
    <row r="380" spans="2:45">
      <c r="B380" t="s">
        <v>143</v>
      </c>
      <c r="C380" s="31">
        <v>44135</v>
      </c>
      <c r="D380" s="15">
        <v>207.75</v>
      </c>
      <c r="E380" s="15">
        <v>0</v>
      </c>
      <c r="F380" s="53" t="s">
        <v>133</v>
      </c>
      <c r="G380" t="s">
        <v>527</v>
      </c>
      <c r="H380" s="41" t="s">
        <v>135</v>
      </c>
      <c r="I380" t="s">
        <v>528</v>
      </c>
      <c r="J380" t="s">
        <v>266</v>
      </c>
      <c r="K380" t="s">
        <v>138</v>
      </c>
      <c r="L380" s="17"/>
      <c r="M380" s="17"/>
      <c r="N380" s="17" t="s">
        <v>531</v>
      </c>
      <c r="O380" s="36"/>
      <c r="P380" s="17"/>
      <c r="Q380" s="17"/>
      <c r="U380" t="s">
        <v>530</v>
      </c>
      <c r="V380" t="s">
        <v>530</v>
      </c>
      <c r="X380" s="31">
        <v>44140</v>
      </c>
      <c r="Y380" s="31">
        <v>44140</v>
      </c>
      <c r="AA380" s="31"/>
      <c r="AB380" t="s">
        <v>9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1</v>
      </c>
      <c r="AI380">
        <v>50086</v>
      </c>
      <c r="AJ380">
        <v>2183</v>
      </c>
      <c r="AK380">
        <v>0</v>
      </c>
      <c r="AL380">
        <v>19</v>
      </c>
      <c r="AO380" s="41"/>
      <c r="AP380" s="41"/>
      <c r="AQ380" t="str">
        <f t="shared" si="10"/>
        <v/>
      </c>
      <c r="AS380" t="str">
        <f t="shared" si="11"/>
        <v>wci_corp</v>
      </c>
    </row>
    <row r="381" spans="2:45">
      <c r="B381" t="s">
        <v>143</v>
      </c>
      <c r="C381" s="31">
        <v>44146</v>
      </c>
      <c r="D381" s="15">
        <v>30.69</v>
      </c>
      <c r="E381" s="15">
        <v>0</v>
      </c>
      <c r="F381" s="53" t="s">
        <v>133</v>
      </c>
      <c r="G381" t="s">
        <v>532</v>
      </c>
      <c r="H381" s="41" t="s">
        <v>135</v>
      </c>
      <c r="I381" t="s">
        <v>221</v>
      </c>
      <c r="J381" t="s">
        <v>485</v>
      </c>
      <c r="K381" t="s">
        <v>138</v>
      </c>
      <c r="L381" s="17" t="s">
        <v>270</v>
      </c>
      <c r="M381" s="17" t="s">
        <v>271</v>
      </c>
      <c r="N381" s="17" t="s">
        <v>271</v>
      </c>
      <c r="O381" s="36">
        <v>44132</v>
      </c>
      <c r="P381" s="17" t="s">
        <v>533</v>
      </c>
      <c r="Q381" s="17">
        <v>68004</v>
      </c>
      <c r="R381" t="s">
        <v>534</v>
      </c>
      <c r="U381" t="s">
        <v>535</v>
      </c>
      <c r="V381" t="s">
        <v>536</v>
      </c>
      <c r="W381">
        <v>2183</v>
      </c>
      <c r="X381" s="31">
        <v>44146</v>
      </c>
      <c r="Y381" s="31">
        <v>44148</v>
      </c>
      <c r="Z381">
        <v>326.5</v>
      </c>
      <c r="AA381" s="31">
        <v>44177</v>
      </c>
      <c r="AB381" t="s">
        <v>9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1</v>
      </c>
      <c r="AI381">
        <v>50086</v>
      </c>
      <c r="AJ381">
        <v>2183</v>
      </c>
      <c r="AK381">
        <v>0</v>
      </c>
      <c r="AL381">
        <v>19</v>
      </c>
      <c r="AO381" s="41"/>
      <c r="AP381" s="41"/>
      <c r="AQ381" t="str">
        <f t="shared" si="10"/>
        <v>VO05589560</v>
      </c>
      <c r="AS381" t="str">
        <f t="shared" si="11"/>
        <v>wci_corp</v>
      </c>
    </row>
    <row r="382" spans="2:45">
      <c r="B382" t="s">
        <v>143</v>
      </c>
      <c r="C382" s="31">
        <v>44146</v>
      </c>
      <c r="D382" s="15">
        <v>326.5</v>
      </c>
      <c r="E382" s="15">
        <v>0</v>
      </c>
      <c r="F382" s="53" t="s">
        <v>133</v>
      </c>
      <c r="G382" t="s">
        <v>532</v>
      </c>
      <c r="H382" s="41" t="s">
        <v>135</v>
      </c>
      <c r="I382" t="s">
        <v>221</v>
      </c>
      <c r="J382" t="s">
        <v>485</v>
      </c>
      <c r="K382" t="s">
        <v>138</v>
      </c>
      <c r="L382" s="17" t="s">
        <v>270</v>
      </c>
      <c r="M382" s="17" t="s">
        <v>271</v>
      </c>
      <c r="N382" s="17" t="s">
        <v>271</v>
      </c>
      <c r="O382" s="36">
        <v>44132</v>
      </c>
      <c r="P382" s="17" t="s">
        <v>533</v>
      </c>
      <c r="Q382" s="17">
        <v>68004</v>
      </c>
      <c r="R382" t="s">
        <v>534</v>
      </c>
      <c r="U382" t="s">
        <v>535</v>
      </c>
      <c r="V382" t="s">
        <v>536</v>
      </c>
      <c r="W382">
        <v>2183</v>
      </c>
      <c r="X382" s="31">
        <v>44146</v>
      </c>
      <c r="Y382" s="31">
        <v>44148</v>
      </c>
      <c r="Z382">
        <v>326.5</v>
      </c>
      <c r="AA382" s="31">
        <v>44177</v>
      </c>
      <c r="AB382" t="s">
        <v>9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1</v>
      </c>
      <c r="AI382">
        <v>50086</v>
      </c>
      <c r="AJ382">
        <v>2183</v>
      </c>
      <c r="AK382">
        <v>0</v>
      </c>
      <c r="AL382">
        <v>19</v>
      </c>
      <c r="AO382" s="41"/>
      <c r="AP382" s="41"/>
      <c r="AQ382" t="str">
        <f t="shared" si="10"/>
        <v>VO05589560</v>
      </c>
      <c r="AS382" t="str">
        <f t="shared" si="11"/>
        <v>wci_corp</v>
      </c>
    </row>
    <row r="383" spans="2:45">
      <c r="B383" t="s">
        <v>268</v>
      </c>
      <c r="C383" s="31">
        <v>44165</v>
      </c>
      <c r="D383" s="15">
        <v>-512</v>
      </c>
      <c r="E383" s="15">
        <v>0</v>
      </c>
      <c r="F383" s="53" t="s">
        <v>133</v>
      </c>
      <c r="G383" t="s">
        <v>537</v>
      </c>
      <c r="H383" s="41" t="s">
        <v>135</v>
      </c>
      <c r="I383" t="s">
        <v>523</v>
      </c>
      <c r="J383" t="s">
        <v>252</v>
      </c>
      <c r="K383" t="s">
        <v>138</v>
      </c>
      <c r="L383" s="17"/>
      <c r="M383" s="17"/>
      <c r="N383" s="17" t="s">
        <v>525</v>
      </c>
      <c r="O383" s="36"/>
      <c r="P383" s="17"/>
      <c r="Q383" s="17"/>
      <c r="U383" t="s">
        <v>526</v>
      </c>
      <c r="V383" t="s">
        <v>538</v>
      </c>
      <c r="X383" s="31">
        <v>44139</v>
      </c>
      <c r="Y383" s="31">
        <v>44140</v>
      </c>
      <c r="AA383" s="31"/>
      <c r="AB383" t="s">
        <v>9</v>
      </c>
      <c r="AC383">
        <v>0</v>
      </c>
      <c r="AD383">
        <v>0</v>
      </c>
      <c r="AE383">
        <v>0</v>
      </c>
      <c r="AF383">
        <v>0</v>
      </c>
      <c r="AG383">
        <v>5</v>
      </c>
      <c r="AH383">
        <v>1</v>
      </c>
      <c r="AI383">
        <v>70020</v>
      </c>
      <c r="AJ383">
        <v>2183</v>
      </c>
      <c r="AK383">
        <v>0</v>
      </c>
      <c r="AL383">
        <v>19</v>
      </c>
      <c r="AO383" s="41"/>
      <c r="AP383" s="41"/>
      <c r="AQ383" t="str">
        <f t="shared" si="10"/>
        <v/>
      </c>
      <c r="AS383" t="str">
        <f t="shared" si="11"/>
        <v>wci_corp</v>
      </c>
    </row>
    <row r="384" spans="2:45">
      <c r="B384" t="s">
        <v>143</v>
      </c>
      <c r="C384" s="31">
        <v>44165</v>
      </c>
      <c r="D384" s="15">
        <v>-326.5</v>
      </c>
      <c r="E384" s="15">
        <v>0</v>
      </c>
      <c r="F384" s="53" t="s">
        <v>133</v>
      </c>
      <c r="G384" t="s">
        <v>539</v>
      </c>
      <c r="H384" s="41" t="s">
        <v>135</v>
      </c>
      <c r="I384" t="s">
        <v>528</v>
      </c>
      <c r="J384" t="s">
        <v>524</v>
      </c>
      <c r="K384" t="s">
        <v>138</v>
      </c>
      <c r="L384" s="17"/>
      <c r="M384" s="17"/>
      <c r="N384" s="17" t="s">
        <v>529</v>
      </c>
      <c r="O384" s="36"/>
      <c r="P384" s="17"/>
      <c r="Q384" s="17"/>
      <c r="U384" t="s">
        <v>530</v>
      </c>
      <c r="V384" t="s">
        <v>540</v>
      </c>
      <c r="X384" s="31">
        <v>44140</v>
      </c>
      <c r="Y384" s="31">
        <v>44141</v>
      </c>
      <c r="AA384" s="31"/>
      <c r="AB384" t="s">
        <v>9</v>
      </c>
      <c r="AC384">
        <v>0</v>
      </c>
      <c r="AD384">
        <v>0</v>
      </c>
      <c r="AE384">
        <v>0</v>
      </c>
      <c r="AF384">
        <v>0</v>
      </c>
      <c r="AG384">
        <v>5</v>
      </c>
      <c r="AH384">
        <v>1</v>
      </c>
      <c r="AI384">
        <v>50086</v>
      </c>
      <c r="AJ384">
        <v>2183</v>
      </c>
      <c r="AK384">
        <v>0</v>
      </c>
      <c r="AL384">
        <v>19</v>
      </c>
      <c r="AO384" s="41"/>
      <c r="AP384" s="41"/>
      <c r="AQ384" t="str">
        <f t="shared" si="10"/>
        <v/>
      </c>
      <c r="AS384" t="str">
        <f t="shared" si="11"/>
        <v>wci_corp</v>
      </c>
    </row>
    <row r="385" spans="2:45">
      <c r="B385" t="s">
        <v>143</v>
      </c>
      <c r="C385" s="31">
        <v>44165</v>
      </c>
      <c r="D385" s="15">
        <v>-207.75</v>
      </c>
      <c r="E385" s="15">
        <v>0</v>
      </c>
      <c r="F385" s="53" t="s">
        <v>133</v>
      </c>
      <c r="G385" t="s">
        <v>539</v>
      </c>
      <c r="H385" s="41" t="s">
        <v>135</v>
      </c>
      <c r="I385" t="s">
        <v>528</v>
      </c>
      <c r="J385" t="s">
        <v>524</v>
      </c>
      <c r="K385" t="s">
        <v>138</v>
      </c>
      <c r="L385" s="17"/>
      <c r="M385" s="17"/>
      <c r="N385" s="17" t="s">
        <v>531</v>
      </c>
      <c r="O385" s="36"/>
      <c r="P385" s="17"/>
      <c r="Q385" s="17"/>
      <c r="U385" t="s">
        <v>530</v>
      </c>
      <c r="V385" t="s">
        <v>540</v>
      </c>
      <c r="X385" s="31">
        <v>44140</v>
      </c>
      <c r="Y385" s="31">
        <v>44141</v>
      </c>
      <c r="AA385" s="31"/>
      <c r="AB385" t="s">
        <v>9</v>
      </c>
      <c r="AC385">
        <v>0</v>
      </c>
      <c r="AD385">
        <v>0</v>
      </c>
      <c r="AE385">
        <v>0</v>
      </c>
      <c r="AF385">
        <v>0</v>
      </c>
      <c r="AG385">
        <v>5</v>
      </c>
      <c r="AH385">
        <v>1</v>
      </c>
      <c r="AI385">
        <v>50086</v>
      </c>
      <c r="AJ385">
        <v>2183</v>
      </c>
      <c r="AK385">
        <v>0</v>
      </c>
      <c r="AL385">
        <v>19</v>
      </c>
      <c r="AO385" s="41"/>
      <c r="AP385" s="41"/>
      <c r="AQ385" t="str">
        <f t="shared" si="10"/>
        <v/>
      </c>
      <c r="AS385" t="str">
        <f t="shared" si="11"/>
        <v>wci_corp</v>
      </c>
    </row>
    <row r="386" spans="2:45">
      <c r="B386" t="s">
        <v>143</v>
      </c>
      <c r="C386" s="31">
        <v>44165</v>
      </c>
      <c r="D386" s="15">
        <v>207.75</v>
      </c>
      <c r="E386" s="15">
        <v>0</v>
      </c>
      <c r="F386" s="53" t="s">
        <v>133</v>
      </c>
      <c r="G386" t="s">
        <v>541</v>
      </c>
      <c r="H386" s="41" t="s">
        <v>135</v>
      </c>
      <c r="I386" t="s">
        <v>542</v>
      </c>
      <c r="J386" t="s">
        <v>266</v>
      </c>
      <c r="K386" t="s">
        <v>138</v>
      </c>
      <c r="L386" s="17"/>
      <c r="M386" s="17"/>
      <c r="N386" s="17" t="s">
        <v>543</v>
      </c>
      <c r="O386" s="36"/>
      <c r="P386" s="17"/>
      <c r="Q386" s="17"/>
      <c r="U386" t="s">
        <v>544</v>
      </c>
      <c r="V386" t="s">
        <v>544</v>
      </c>
      <c r="X386" s="31">
        <v>44167</v>
      </c>
      <c r="Y386" s="31">
        <v>44167</v>
      </c>
      <c r="AA386" s="31"/>
      <c r="AB386" t="s">
        <v>9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1</v>
      </c>
      <c r="AI386">
        <v>50086</v>
      </c>
      <c r="AJ386">
        <v>2183</v>
      </c>
      <c r="AK386">
        <v>0</v>
      </c>
      <c r="AL386">
        <v>19</v>
      </c>
      <c r="AO386" s="41"/>
      <c r="AP386" s="41"/>
      <c r="AQ386" t="str">
        <f t="shared" si="10"/>
        <v/>
      </c>
      <c r="AS386" t="str">
        <f t="shared" si="11"/>
        <v>wci_corp</v>
      </c>
    </row>
    <row r="387" spans="2:45">
      <c r="B387" t="s">
        <v>268</v>
      </c>
      <c r="C387" s="31">
        <v>44165</v>
      </c>
      <c r="D387" s="15">
        <v>1152</v>
      </c>
      <c r="E387" s="15">
        <v>0</v>
      </c>
      <c r="F387" s="53" t="s">
        <v>133</v>
      </c>
      <c r="G387" t="s">
        <v>545</v>
      </c>
      <c r="H387" s="41" t="s">
        <v>135</v>
      </c>
      <c r="I387" t="s">
        <v>546</v>
      </c>
      <c r="J387" t="s">
        <v>252</v>
      </c>
      <c r="K387" t="s">
        <v>138</v>
      </c>
      <c r="L387" s="17"/>
      <c r="M387" s="17"/>
      <c r="N387" s="17" t="s">
        <v>525</v>
      </c>
      <c r="O387" s="36"/>
      <c r="P387" s="17"/>
      <c r="Q387" s="17"/>
      <c r="U387" t="s">
        <v>547</v>
      </c>
      <c r="V387" t="s">
        <v>547</v>
      </c>
      <c r="X387" s="31">
        <v>44169</v>
      </c>
      <c r="Y387" s="31">
        <v>44169</v>
      </c>
      <c r="AA387" s="31"/>
      <c r="AB387" t="s">
        <v>9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1</v>
      </c>
      <c r="AI387">
        <v>70020</v>
      </c>
      <c r="AJ387">
        <v>2183</v>
      </c>
      <c r="AK387">
        <v>0</v>
      </c>
      <c r="AL387">
        <v>19</v>
      </c>
      <c r="AO387" s="41"/>
      <c r="AP387" s="41"/>
      <c r="AQ387" t="str">
        <f t="shared" si="10"/>
        <v/>
      </c>
      <c r="AS387" t="str">
        <f t="shared" si="11"/>
        <v>wci_corp</v>
      </c>
    </row>
    <row r="388" spans="2:45">
      <c r="B388" t="s">
        <v>141</v>
      </c>
      <c r="C388" s="31">
        <v>44165</v>
      </c>
      <c r="D388" s="15">
        <v>375</v>
      </c>
      <c r="E388" s="15">
        <v>0</v>
      </c>
      <c r="F388" s="53" t="s">
        <v>133</v>
      </c>
      <c r="G388" t="s">
        <v>545</v>
      </c>
      <c r="H388" s="41" t="s">
        <v>135</v>
      </c>
      <c r="I388" t="s">
        <v>546</v>
      </c>
      <c r="J388" t="s">
        <v>252</v>
      </c>
      <c r="K388" t="s">
        <v>138</v>
      </c>
      <c r="L388" s="17"/>
      <c r="M388" s="17"/>
      <c r="N388" s="17" t="s">
        <v>548</v>
      </c>
      <c r="O388" s="36"/>
      <c r="P388" s="17"/>
      <c r="Q388" s="17"/>
      <c r="U388" t="s">
        <v>547</v>
      </c>
      <c r="V388" t="s">
        <v>547</v>
      </c>
      <c r="X388" s="31">
        <v>44169</v>
      </c>
      <c r="Y388" s="31">
        <v>44169</v>
      </c>
      <c r="AA388" s="31"/>
      <c r="AB388" t="s">
        <v>9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1</v>
      </c>
      <c r="AI388">
        <v>70165</v>
      </c>
      <c r="AJ388">
        <v>2183</v>
      </c>
      <c r="AK388">
        <v>0</v>
      </c>
      <c r="AL388">
        <v>19</v>
      </c>
      <c r="AO388" s="41"/>
      <c r="AP388" s="41"/>
      <c r="AQ388" t="str">
        <f t="shared" si="10"/>
        <v/>
      </c>
      <c r="AS388" t="str">
        <f t="shared" si="11"/>
        <v>wci_corp</v>
      </c>
    </row>
    <row r="389" spans="2:45">
      <c r="B389" t="s">
        <v>141</v>
      </c>
      <c r="C389" s="31">
        <v>44165</v>
      </c>
      <c r="D389" s="15">
        <v>25</v>
      </c>
      <c r="E389" s="15">
        <v>0</v>
      </c>
      <c r="F389" s="53" t="s">
        <v>133</v>
      </c>
      <c r="G389" t="s">
        <v>545</v>
      </c>
      <c r="H389" s="41" t="s">
        <v>135</v>
      </c>
      <c r="I389" t="s">
        <v>546</v>
      </c>
      <c r="J389" t="s">
        <v>252</v>
      </c>
      <c r="K389" t="s">
        <v>138</v>
      </c>
      <c r="L389" s="17"/>
      <c r="M389" s="17"/>
      <c r="N389" s="17" t="s">
        <v>548</v>
      </c>
      <c r="O389" s="36"/>
      <c r="P389" s="17"/>
      <c r="Q389" s="17"/>
      <c r="U389" t="s">
        <v>547</v>
      </c>
      <c r="V389" t="s">
        <v>547</v>
      </c>
      <c r="X389" s="31">
        <v>44169</v>
      </c>
      <c r="Y389" s="31">
        <v>44169</v>
      </c>
      <c r="AA389" s="31"/>
      <c r="AB389" t="s">
        <v>9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1</v>
      </c>
      <c r="AI389">
        <v>70165</v>
      </c>
      <c r="AJ389">
        <v>2183</v>
      </c>
      <c r="AK389">
        <v>0</v>
      </c>
      <c r="AL389">
        <v>19</v>
      </c>
      <c r="AO389" s="41"/>
      <c r="AP389" s="41"/>
      <c r="AQ389" t="str">
        <f t="shared" si="10"/>
        <v/>
      </c>
      <c r="AS389" t="str">
        <f t="shared" si="11"/>
        <v>wci_corp</v>
      </c>
    </row>
    <row r="390" spans="2:45">
      <c r="B390" t="s">
        <v>263</v>
      </c>
      <c r="C390" s="31">
        <v>44165</v>
      </c>
      <c r="D390" s="15">
        <v>464.96</v>
      </c>
      <c r="E390" s="15">
        <v>0</v>
      </c>
      <c r="F390" s="53" t="s">
        <v>133</v>
      </c>
      <c r="G390" t="s">
        <v>549</v>
      </c>
      <c r="H390" s="41" t="s">
        <v>135</v>
      </c>
      <c r="I390" t="s">
        <v>550</v>
      </c>
      <c r="J390" t="s">
        <v>252</v>
      </c>
      <c r="K390" t="s">
        <v>138</v>
      </c>
      <c r="L390" s="17"/>
      <c r="M390" s="17"/>
      <c r="N390" s="17" t="s">
        <v>551</v>
      </c>
      <c r="O390" s="36"/>
      <c r="P390" s="17"/>
      <c r="Q390" s="17"/>
      <c r="U390" t="s">
        <v>552</v>
      </c>
      <c r="V390" t="s">
        <v>552</v>
      </c>
      <c r="X390" s="31">
        <v>44169</v>
      </c>
      <c r="Y390" s="31">
        <v>44169</v>
      </c>
      <c r="AA390" s="31"/>
      <c r="AB390" t="s">
        <v>9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1</v>
      </c>
      <c r="AI390">
        <v>50020</v>
      </c>
      <c r="AJ390">
        <v>2183</v>
      </c>
      <c r="AK390">
        <v>0</v>
      </c>
      <c r="AL390">
        <v>19</v>
      </c>
      <c r="AO390" s="41"/>
      <c r="AP390" s="41"/>
      <c r="AQ390" t="str">
        <f t="shared" si="10"/>
        <v/>
      </c>
      <c r="AS390" t="str">
        <f t="shared" si="11"/>
        <v>wci_corp</v>
      </c>
    </row>
    <row r="391" spans="2:45">
      <c r="B391" t="s">
        <v>263</v>
      </c>
      <c r="C391" s="31">
        <v>44165</v>
      </c>
      <c r="D391" s="15">
        <v>528</v>
      </c>
      <c r="E391" s="15">
        <v>0</v>
      </c>
      <c r="F391" s="53" t="s">
        <v>133</v>
      </c>
      <c r="G391" t="s">
        <v>553</v>
      </c>
      <c r="H391" s="41" t="s">
        <v>135</v>
      </c>
      <c r="I391" t="s">
        <v>554</v>
      </c>
      <c r="J391" t="s">
        <v>252</v>
      </c>
      <c r="K391" t="s">
        <v>138</v>
      </c>
      <c r="L391" s="17"/>
      <c r="M391" s="17"/>
      <c r="N391" s="17" t="s">
        <v>555</v>
      </c>
      <c r="O391" s="36"/>
      <c r="P391" s="17"/>
      <c r="Q391" s="17"/>
      <c r="U391" t="s">
        <v>556</v>
      </c>
      <c r="V391" t="s">
        <v>556</v>
      </c>
      <c r="X391" s="31">
        <v>44169</v>
      </c>
      <c r="Y391" s="31">
        <v>44169</v>
      </c>
      <c r="AA391" s="31"/>
      <c r="AB391" t="s">
        <v>9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1</v>
      </c>
      <c r="AI391">
        <v>50020</v>
      </c>
      <c r="AJ391">
        <v>2183</v>
      </c>
      <c r="AK391">
        <v>0</v>
      </c>
      <c r="AL391">
        <v>19</v>
      </c>
      <c r="AO391" s="41"/>
      <c r="AP391" s="41"/>
      <c r="AQ391" t="str">
        <f t="shared" si="10"/>
        <v/>
      </c>
      <c r="AS391" t="str">
        <f t="shared" si="11"/>
        <v>wci_corp</v>
      </c>
    </row>
    <row r="392" spans="2:45">
      <c r="B392" t="s">
        <v>263</v>
      </c>
      <c r="C392" s="31">
        <v>44165</v>
      </c>
      <c r="D392" s="15">
        <v>1627.36</v>
      </c>
      <c r="E392" s="15">
        <v>0</v>
      </c>
      <c r="F392" s="53" t="s">
        <v>133</v>
      </c>
      <c r="G392" t="s">
        <v>553</v>
      </c>
      <c r="H392" s="41" t="s">
        <v>135</v>
      </c>
      <c r="I392" t="s">
        <v>554</v>
      </c>
      <c r="J392" t="s">
        <v>252</v>
      </c>
      <c r="K392" t="s">
        <v>138</v>
      </c>
      <c r="L392" s="17"/>
      <c r="M392" s="17"/>
      <c r="N392" s="17" t="s">
        <v>555</v>
      </c>
      <c r="O392" s="36"/>
      <c r="P392" s="17"/>
      <c r="Q392" s="17"/>
      <c r="U392" t="s">
        <v>556</v>
      </c>
      <c r="V392" t="s">
        <v>556</v>
      </c>
      <c r="X392" s="31">
        <v>44169</v>
      </c>
      <c r="Y392" s="31">
        <v>44169</v>
      </c>
      <c r="AA392" s="31"/>
      <c r="AB392" t="s">
        <v>9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1</v>
      </c>
      <c r="AI392">
        <v>50020</v>
      </c>
      <c r="AJ392">
        <v>2183</v>
      </c>
      <c r="AK392">
        <v>0</v>
      </c>
      <c r="AL392">
        <v>19</v>
      </c>
      <c r="AO392" s="41"/>
      <c r="AP392" s="41"/>
      <c r="AQ392" t="str">
        <f t="shared" si="10"/>
        <v/>
      </c>
      <c r="AS392" t="str">
        <f t="shared" si="11"/>
        <v>wci_corp</v>
      </c>
    </row>
    <row r="393" spans="2:45">
      <c r="B393" t="s">
        <v>263</v>
      </c>
      <c r="C393" s="31">
        <v>44165</v>
      </c>
      <c r="D393" s="15">
        <v>1130</v>
      </c>
      <c r="E393" s="15">
        <v>0</v>
      </c>
      <c r="F393" s="53" t="s">
        <v>133</v>
      </c>
      <c r="G393" t="s">
        <v>553</v>
      </c>
      <c r="H393" s="41" t="s">
        <v>135</v>
      </c>
      <c r="I393" t="s">
        <v>554</v>
      </c>
      <c r="J393" t="s">
        <v>252</v>
      </c>
      <c r="K393" t="s">
        <v>138</v>
      </c>
      <c r="L393" s="17"/>
      <c r="M393" s="17"/>
      <c r="N393" s="17" t="s">
        <v>555</v>
      </c>
      <c r="O393" s="36"/>
      <c r="P393" s="17"/>
      <c r="Q393" s="17"/>
      <c r="U393" t="s">
        <v>556</v>
      </c>
      <c r="V393" t="s">
        <v>556</v>
      </c>
      <c r="X393" s="31">
        <v>44169</v>
      </c>
      <c r="Y393" s="31">
        <v>44169</v>
      </c>
      <c r="AA393" s="31"/>
      <c r="AB393" t="s">
        <v>9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1</v>
      </c>
      <c r="AI393">
        <v>50020</v>
      </c>
      <c r="AJ393">
        <v>2183</v>
      </c>
      <c r="AK393">
        <v>0</v>
      </c>
      <c r="AL393">
        <v>19</v>
      </c>
      <c r="AO393" s="41"/>
      <c r="AP393" s="41"/>
      <c r="AQ393" t="str">
        <f t="shared" si="10"/>
        <v/>
      </c>
      <c r="AS393" t="str">
        <f t="shared" si="11"/>
        <v>wci_corp</v>
      </c>
    </row>
    <row r="394" spans="2:45">
      <c r="B394" t="s">
        <v>263</v>
      </c>
      <c r="C394" s="31">
        <v>44165</v>
      </c>
      <c r="D394" s="15">
        <v>412.8</v>
      </c>
      <c r="E394" s="15">
        <v>0</v>
      </c>
      <c r="F394" s="53" t="s">
        <v>133</v>
      </c>
      <c r="G394" t="s">
        <v>553</v>
      </c>
      <c r="H394" s="41" t="s">
        <v>135</v>
      </c>
      <c r="I394" t="s">
        <v>554</v>
      </c>
      <c r="J394" t="s">
        <v>252</v>
      </c>
      <c r="K394" t="s">
        <v>138</v>
      </c>
      <c r="L394" s="17"/>
      <c r="M394" s="17"/>
      <c r="N394" s="17" t="s">
        <v>555</v>
      </c>
      <c r="O394" s="36"/>
      <c r="P394" s="17"/>
      <c r="Q394" s="17"/>
      <c r="U394" t="s">
        <v>556</v>
      </c>
      <c r="V394" t="s">
        <v>556</v>
      </c>
      <c r="X394" s="31">
        <v>44169</v>
      </c>
      <c r="Y394" s="31">
        <v>44169</v>
      </c>
      <c r="AA394" s="31"/>
      <c r="AB394" t="s">
        <v>9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1</v>
      </c>
      <c r="AI394">
        <v>50020</v>
      </c>
      <c r="AJ394">
        <v>2183</v>
      </c>
      <c r="AK394">
        <v>0</v>
      </c>
      <c r="AL394">
        <v>19</v>
      </c>
      <c r="AO394" s="41"/>
      <c r="AP394" s="41"/>
      <c r="AQ394" t="str">
        <f t="shared" si="10"/>
        <v/>
      </c>
      <c r="AS394" t="str">
        <f t="shared" si="11"/>
        <v>wci_corp</v>
      </c>
    </row>
    <row r="395" spans="2:45">
      <c r="B395" t="s">
        <v>141</v>
      </c>
      <c r="C395" s="31">
        <v>44165</v>
      </c>
      <c r="D395" s="15">
        <v>400</v>
      </c>
      <c r="E395" s="15">
        <v>0</v>
      </c>
      <c r="F395" s="53" t="s">
        <v>133</v>
      </c>
      <c r="G395" t="s">
        <v>553</v>
      </c>
      <c r="H395" s="41" t="s">
        <v>135</v>
      </c>
      <c r="I395" t="s">
        <v>554</v>
      </c>
      <c r="J395" t="s">
        <v>252</v>
      </c>
      <c r="K395" t="s">
        <v>138</v>
      </c>
      <c r="L395" s="17"/>
      <c r="M395" s="17"/>
      <c r="N395" s="17" t="s">
        <v>557</v>
      </c>
      <c r="O395" s="36"/>
      <c r="P395" s="17"/>
      <c r="Q395" s="17"/>
      <c r="U395" t="s">
        <v>556</v>
      </c>
      <c r="V395" t="s">
        <v>556</v>
      </c>
      <c r="X395" s="31">
        <v>44169</v>
      </c>
      <c r="Y395" s="31">
        <v>44169</v>
      </c>
      <c r="AA395" s="31"/>
      <c r="AB395" t="s">
        <v>9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1</v>
      </c>
      <c r="AI395">
        <v>70165</v>
      </c>
      <c r="AJ395">
        <v>2183</v>
      </c>
      <c r="AK395">
        <v>0</v>
      </c>
      <c r="AL395">
        <v>19</v>
      </c>
      <c r="AO395" s="41"/>
      <c r="AP395" s="41"/>
      <c r="AQ395" t="str">
        <f t="shared" si="10"/>
        <v/>
      </c>
      <c r="AS395" t="str">
        <f t="shared" si="11"/>
        <v>wci_corp</v>
      </c>
    </row>
    <row r="396" spans="2:45">
      <c r="B396" t="s">
        <v>141</v>
      </c>
      <c r="C396" s="31">
        <v>44165</v>
      </c>
      <c r="D396" s="15">
        <v>25</v>
      </c>
      <c r="E396" s="15">
        <v>0</v>
      </c>
      <c r="F396" s="53" t="s">
        <v>133</v>
      </c>
      <c r="G396" t="s">
        <v>553</v>
      </c>
      <c r="H396" s="41" t="s">
        <v>135</v>
      </c>
      <c r="I396" t="s">
        <v>554</v>
      </c>
      <c r="J396" t="s">
        <v>252</v>
      </c>
      <c r="K396" t="s">
        <v>138</v>
      </c>
      <c r="L396" s="17"/>
      <c r="M396" s="17"/>
      <c r="N396" s="17" t="s">
        <v>557</v>
      </c>
      <c r="O396" s="36"/>
      <c r="P396" s="17"/>
      <c r="Q396" s="17"/>
      <c r="U396" t="s">
        <v>556</v>
      </c>
      <c r="V396" t="s">
        <v>556</v>
      </c>
      <c r="X396" s="31">
        <v>44169</v>
      </c>
      <c r="Y396" s="31">
        <v>44169</v>
      </c>
      <c r="AA396" s="31"/>
      <c r="AB396" t="s">
        <v>9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1</v>
      </c>
      <c r="AI396">
        <v>70165</v>
      </c>
      <c r="AJ396">
        <v>2183</v>
      </c>
      <c r="AK396">
        <v>0</v>
      </c>
      <c r="AL396">
        <v>19</v>
      </c>
      <c r="AO396" s="41"/>
      <c r="AP396" s="41"/>
      <c r="AQ396" t="str">
        <f t="shared" si="10"/>
        <v/>
      </c>
      <c r="AS396" t="str">
        <f t="shared" si="11"/>
        <v>wci_corp</v>
      </c>
    </row>
    <row r="397" spans="2:45">
      <c r="B397" t="s">
        <v>191</v>
      </c>
      <c r="C397" s="31">
        <v>44165</v>
      </c>
      <c r="D397" s="15">
        <v>81.2</v>
      </c>
      <c r="E397" s="15">
        <v>0</v>
      </c>
      <c r="F397" s="53" t="s">
        <v>133</v>
      </c>
      <c r="G397" t="s">
        <v>558</v>
      </c>
      <c r="H397" s="41" t="s">
        <v>135</v>
      </c>
      <c r="I397" t="s">
        <v>559</v>
      </c>
      <c r="J397" t="s">
        <v>252</v>
      </c>
      <c r="K397" t="s">
        <v>138</v>
      </c>
      <c r="L397" s="17"/>
      <c r="M397" s="17"/>
      <c r="N397" s="17" t="s">
        <v>562</v>
      </c>
      <c r="O397" s="36"/>
      <c r="P397" s="17"/>
      <c r="Q397" s="17"/>
      <c r="U397" t="s">
        <v>561</v>
      </c>
      <c r="V397" t="s">
        <v>561</v>
      </c>
      <c r="X397" s="31">
        <v>44169</v>
      </c>
      <c r="Y397" s="31">
        <v>44171</v>
      </c>
      <c r="AA397" s="31"/>
      <c r="AB397" t="s">
        <v>9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1</v>
      </c>
      <c r="AI397">
        <v>50050</v>
      </c>
      <c r="AJ397">
        <v>2183</v>
      </c>
      <c r="AK397">
        <v>0</v>
      </c>
      <c r="AL397">
        <v>19</v>
      </c>
      <c r="AO397" s="41"/>
      <c r="AP397" s="41"/>
      <c r="AQ397" t="str">
        <f t="shared" si="10"/>
        <v/>
      </c>
      <c r="AS397" t="str">
        <f t="shared" si="11"/>
        <v>wci_corp</v>
      </c>
    </row>
    <row r="398" spans="2:45">
      <c r="B398" t="s">
        <v>191</v>
      </c>
      <c r="C398" s="31">
        <v>44165</v>
      </c>
      <c r="D398" s="15">
        <v>23.2</v>
      </c>
      <c r="E398" s="15">
        <v>0</v>
      </c>
      <c r="F398" s="53" t="s">
        <v>133</v>
      </c>
      <c r="G398" t="s">
        <v>558</v>
      </c>
      <c r="H398" s="41" t="s">
        <v>135</v>
      </c>
      <c r="I398" t="s">
        <v>559</v>
      </c>
      <c r="J398" t="s">
        <v>252</v>
      </c>
      <c r="K398" t="s">
        <v>138</v>
      </c>
      <c r="L398" s="17"/>
      <c r="M398" s="17"/>
      <c r="N398" s="17" t="s">
        <v>562</v>
      </c>
      <c r="O398" s="36"/>
      <c r="P398" s="17"/>
      <c r="Q398" s="17"/>
      <c r="U398" t="s">
        <v>561</v>
      </c>
      <c r="V398" t="s">
        <v>561</v>
      </c>
      <c r="X398" s="31">
        <v>44169</v>
      </c>
      <c r="Y398" s="31">
        <v>44171</v>
      </c>
      <c r="AA398" s="31"/>
      <c r="AB398" t="s">
        <v>9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1</v>
      </c>
      <c r="AI398">
        <v>50050</v>
      </c>
      <c r="AJ398">
        <v>2183</v>
      </c>
      <c r="AK398">
        <v>0</v>
      </c>
      <c r="AL398">
        <v>19</v>
      </c>
      <c r="AO398" s="41"/>
      <c r="AP398" s="41"/>
      <c r="AQ398" t="str">
        <f t="shared" si="10"/>
        <v/>
      </c>
      <c r="AS398" t="str">
        <f t="shared" si="11"/>
        <v>wci_corp</v>
      </c>
    </row>
    <row r="399" spans="2:45">
      <c r="B399" t="s">
        <v>191</v>
      </c>
      <c r="C399" s="31">
        <v>44165</v>
      </c>
      <c r="D399" s="15">
        <v>34.799999999999997</v>
      </c>
      <c r="E399" s="15">
        <v>0</v>
      </c>
      <c r="F399" s="53" t="s">
        <v>133</v>
      </c>
      <c r="G399" t="s">
        <v>558</v>
      </c>
      <c r="H399" s="41" t="s">
        <v>135</v>
      </c>
      <c r="I399" t="s">
        <v>559</v>
      </c>
      <c r="J399" t="s">
        <v>252</v>
      </c>
      <c r="K399" t="s">
        <v>138</v>
      </c>
      <c r="L399" s="17"/>
      <c r="M399" s="17"/>
      <c r="N399" s="17" t="s">
        <v>562</v>
      </c>
      <c r="O399" s="36"/>
      <c r="P399" s="17"/>
      <c r="Q399" s="17"/>
      <c r="U399" t="s">
        <v>561</v>
      </c>
      <c r="V399" t="s">
        <v>561</v>
      </c>
      <c r="X399" s="31">
        <v>44169</v>
      </c>
      <c r="Y399" s="31">
        <v>44171</v>
      </c>
      <c r="AA399" s="31"/>
      <c r="AB399" t="s">
        <v>9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1</v>
      </c>
      <c r="AI399">
        <v>50050</v>
      </c>
      <c r="AJ399">
        <v>2183</v>
      </c>
      <c r="AK399">
        <v>0</v>
      </c>
      <c r="AL399">
        <v>19</v>
      </c>
      <c r="AO399" s="41"/>
      <c r="AP399" s="41"/>
      <c r="AQ399" t="str">
        <f t="shared" si="10"/>
        <v/>
      </c>
      <c r="AS399" t="str">
        <f t="shared" si="11"/>
        <v>wci_corp</v>
      </c>
    </row>
    <row r="400" spans="2:45">
      <c r="B400" t="s">
        <v>191</v>
      </c>
      <c r="C400" s="31">
        <v>44165</v>
      </c>
      <c r="D400" s="15">
        <v>290</v>
      </c>
      <c r="E400" s="15">
        <v>0</v>
      </c>
      <c r="F400" s="53" t="s">
        <v>133</v>
      </c>
      <c r="G400" t="s">
        <v>558</v>
      </c>
      <c r="H400" s="41" t="s">
        <v>135</v>
      </c>
      <c r="I400" t="s">
        <v>559</v>
      </c>
      <c r="J400" t="s">
        <v>252</v>
      </c>
      <c r="K400" t="s">
        <v>138</v>
      </c>
      <c r="L400" s="17"/>
      <c r="M400" s="17"/>
      <c r="N400" s="17" t="s">
        <v>562</v>
      </c>
      <c r="O400" s="36"/>
      <c r="P400" s="17"/>
      <c r="Q400" s="17"/>
      <c r="U400" t="s">
        <v>561</v>
      </c>
      <c r="V400" t="s">
        <v>561</v>
      </c>
      <c r="X400" s="31">
        <v>44169</v>
      </c>
      <c r="Y400" s="31">
        <v>44171</v>
      </c>
      <c r="AA400" s="31"/>
      <c r="AB400" t="s">
        <v>9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1</v>
      </c>
      <c r="AI400">
        <v>50050</v>
      </c>
      <c r="AJ400">
        <v>2183</v>
      </c>
      <c r="AK400">
        <v>0</v>
      </c>
      <c r="AL400">
        <v>19</v>
      </c>
      <c r="AO400" s="41"/>
      <c r="AP400" s="41"/>
      <c r="AQ400" t="str">
        <f t="shared" si="10"/>
        <v/>
      </c>
      <c r="AS400" t="str">
        <f t="shared" si="11"/>
        <v>wci_corp</v>
      </c>
    </row>
    <row r="401" spans="2:45">
      <c r="B401" t="s">
        <v>191</v>
      </c>
      <c r="C401" s="31">
        <v>44165</v>
      </c>
      <c r="D401" s="15">
        <v>87</v>
      </c>
      <c r="E401" s="15">
        <v>0</v>
      </c>
      <c r="F401" s="53" t="s">
        <v>133</v>
      </c>
      <c r="G401" t="s">
        <v>558</v>
      </c>
      <c r="H401" s="41" t="s">
        <v>135</v>
      </c>
      <c r="I401" t="s">
        <v>559</v>
      </c>
      <c r="J401" t="s">
        <v>252</v>
      </c>
      <c r="K401" t="s">
        <v>138</v>
      </c>
      <c r="L401" s="17"/>
      <c r="M401" s="17"/>
      <c r="N401" s="17" t="s">
        <v>562</v>
      </c>
      <c r="O401" s="36"/>
      <c r="P401" s="17"/>
      <c r="Q401" s="17"/>
      <c r="U401" t="s">
        <v>561</v>
      </c>
      <c r="V401" t="s">
        <v>561</v>
      </c>
      <c r="X401" s="31">
        <v>44169</v>
      </c>
      <c r="Y401" s="31">
        <v>44171</v>
      </c>
      <c r="AA401" s="31"/>
      <c r="AB401" t="s">
        <v>9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1</v>
      </c>
      <c r="AI401">
        <v>50050</v>
      </c>
      <c r="AJ401">
        <v>2183</v>
      </c>
      <c r="AK401">
        <v>0</v>
      </c>
      <c r="AL401">
        <v>19</v>
      </c>
      <c r="AO401" s="41"/>
      <c r="AP401" s="41"/>
      <c r="AQ401" t="str">
        <f t="shared" si="10"/>
        <v/>
      </c>
      <c r="AS401" t="str">
        <f t="shared" si="11"/>
        <v>wci_corp</v>
      </c>
    </row>
    <row r="402" spans="2:45">
      <c r="B402" t="s">
        <v>191</v>
      </c>
      <c r="C402" s="31">
        <v>44165</v>
      </c>
      <c r="D402" s="15">
        <v>11.6</v>
      </c>
      <c r="E402" s="15">
        <v>0</v>
      </c>
      <c r="F402" s="53" t="s">
        <v>133</v>
      </c>
      <c r="G402" t="s">
        <v>558</v>
      </c>
      <c r="H402" s="41" t="s">
        <v>135</v>
      </c>
      <c r="I402" t="s">
        <v>559</v>
      </c>
      <c r="J402" t="s">
        <v>252</v>
      </c>
      <c r="K402" t="s">
        <v>138</v>
      </c>
      <c r="L402" s="17"/>
      <c r="M402" s="17"/>
      <c r="N402" s="17" t="s">
        <v>562</v>
      </c>
      <c r="O402" s="36"/>
      <c r="P402" s="17"/>
      <c r="Q402" s="17"/>
      <c r="U402" t="s">
        <v>561</v>
      </c>
      <c r="V402" t="s">
        <v>561</v>
      </c>
      <c r="X402" s="31">
        <v>44169</v>
      </c>
      <c r="Y402" s="31">
        <v>44171</v>
      </c>
      <c r="AA402" s="31"/>
      <c r="AB402" t="s">
        <v>9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1</v>
      </c>
      <c r="AI402">
        <v>50050</v>
      </c>
      <c r="AJ402">
        <v>2183</v>
      </c>
      <c r="AK402">
        <v>0</v>
      </c>
      <c r="AL402">
        <v>19</v>
      </c>
      <c r="AO402" s="41"/>
      <c r="AP402" s="41"/>
      <c r="AQ402" t="str">
        <f t="shared" si="10"/>
        <v/>
      </c>
      <c r="AS402" t="str">
        <f t="shared" si="11"/>
        <v>wci_corp</v>
      </c>
    </row>
    <row r="403" spans="2:45">
      <c r="B403" t="s">
        <v>191</v>
      </c>
      <c r="C403" s="31">
        <v>44165</v>
      </c>
      <c r="D403" s="15">
        <v>203</v>
      </c>
      <c r="E403" s="15">
        <v>0</v>
      </c>
      <c r="F403" s="53" t="s">
        <v>133</v>
      </c>
      <c r="G403" t="s">
        <v>558</v>
      </c>
      <c r="H403" s="41" t="s">
        <v>135</v>
      </c>
      <c r="I403" t="s">
        <v>559</v>
      </c>
      <c r="J403" t="s">
        <v>252</v>
      </c>
      <c r="K403" t="s">
        <v>138</v>
      </c>
      <c r="L403" s="17"/>
      <c r="M403" s="17"/>
      <c r="N403" s="17" t="s">
        <v>562</v>
      </c>
      <c r="O403" s="36"/>
      <c r="P403" s="17"/>
      <c r="Q403" s="17"/>
      <c r="U403" t="s">
        <v>561</v>
      </c>
      <c r="V403" t="s">
        <v>561</v>
      </c>
      <c r="X403" s="31">
        <v>44169</v>
      </c>
      <c r="Y403" s="31">
        <v>44171</v>
      </c>
      <c r="AA403" s="31"/>
      <c r="AB403" t="s">
        <v>9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1</v>
      </c>
      <c r="AI403">
        <v>50050</v>
      </c>
      <c r="AJ403">
        <v>2183</v>
      </c>
      <c r="AK403">
        <v>0</v>
      </c>
      <c r="AL403">
        <v>19</v>
      </c>
      <c r="AO403" s="41"/>
      <c r="AP403" s="41"/>
      <c r="AQ403" t="str">
        <f t="shared" si="10"/>
        <v/>
      </c>
      <c r="AS403" t="str">
        <f t="shared" si="11"/>
        <v>wci_corp</v>
      </c>
    </row>
    <row r="404" spans="2:45">
      <c r="B404" t="s">
        <v>191</v>
      </c>
      <c r="C404" s="31">
        <v>44165</v>
      </c>
      <c r="D404" s="15">
        <v>34.799999999999997</v>
      </c>
      <c r="E404" s="15">
        <v>0</v>
      </c>
      <c r="F404" s="53" t="s">
        <v>133</v>
      </c>
      <c r="G404" t="s">
        <v>558</v>
      </c>
      <c r="H404" s="41" t="s">
        <v>135</v>
      </c>
      <c r="I404" t="s">
        <v>559</v>
      </c>
      <c r="J404" t="s">
        <v>252</v>
      </c>
      <c r="K404" t="s">
        <v>138</v>
      </c>
      <c r="L404" s="17"/>
      <c r="M404" s="17"/>
      <c r="N404" s="17" t="s">
        <v>562</v>
      </c>
      <c r="O404" s="36"/>
      <c r="P404" s="17"/>
      <c r="Q404" s="17"/>
      <c r="U404" t="s">
        <v>561</v>
      </c>
      <c r="V404" t="s">
        <v>561</v>
      </c>
      <c r="X404" s="31">
        <v>44169</v>
      </c>
      <c r="Y404" s="31">
        <v>44171</v>
      </c>
      <c r="AA404" s="31"/>
      <c r="AB404" t="s">
        <v>9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1</v>
      </c>
      <c r="AI404">
        <v>50050</v>
      </c>
      <c r="AJ404">
        <v>2183</v>
      </c>
      <c r="AK404">
        <v>0</v>
      </c>
      <c r="AL404">
        <v>19</v>
      </c>
      <c r="AO404" s="41"/>
      <c r="AP404" s="41"/>
      <c r="AQ404" t="str">
        <f t="shared" si="10"/>
        <v/>
      </c>
      <c r="AS404" t="str">
        <f t="shared" si="11"/>
        <v>wci_corp</v>
      </c>
    </row>
    <row r="405" spans="2:45">
      <c r="B405" t="s">
        <v>191</v>
      </c>
      <c r="C405" s="31">
        <v>44165</v>
      </c>
      <c r="D405" s="15">
        <v>23.2</v>
      </c>
      <c r="E405" s="15">
        <v>0</v>
      </c>
      <c r="F405" s="53" t="s">
        <v>133</v>
      </c>
      <c r="G405" t="s">
        <v>558</v>
      </c>
      <c r="H405" s="41" t="s">
        <v>135</v>
      </c>
      <c r="I405" t="s">
        <v>559</v>
      </c>
      <c r="J405" t="s">
        <v>252</v>
      </c>
      <c r="K405" t="s">
        <v>138</v>
      </c>
      <c r="L405" s="17"/>
      <c r="M405" s="17"/>
      <c r="N405" s="17" t="s">
        <v>562</v>
      </c>
      <c r="O405" s="36"/>
      <c r="P405" s="17"/>
      <c r="Q405" s="17"/>
      <c r="U405" t="s">
        <v>561</v>
      </c>
      <c r="V405" t="s">
        <v>561</v>
      </c>
      <c r="X405" s="31">
        <v>44169</v>
      </c>
      <c r="Y405" s="31">
        <v>44171</v>
      </c>
      <c r="AA405" s="31"/>
      <c r="AB405" t="s">
        <v>9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1</v>
      </c>
      <c r="AI405">
        <v>50050</v>
      </c>
      <c r="AJ405">
        <v>2183</v>
      </c>
      <c r="AK405">
        <v>0</v>
      </c>
      <c r="AL405">
        <v>19</v>
      </c>
      <c r="AO405" s="41"/>
      <c r="AP405" s="41"/>
      <c r="AQ405" t="str">
        <f t="shared" ref="AQ405:AQ468" si="12">IF(LEFT(U405,2)="VO",U405,"")</f>
        <v/>
      </c>
      <c r="AS405" t="str">
        <f t="shared" ref="AS405:AS468" si="13">IF(RIGHT(K405,2)="IC",IF(OR(AB405="wci_canada",AB405="wci_can_corp"),"wci_can_Corp","wci_corp"),AB405)</f>
        <v>wci_corp</v>
      </c>
    </row>
    <row r="406" spans="2:45">
      <c r="B406" t="s">
        <v>191</v>
      </c>
      <c r="C406" s="31">
        <v>44165</v>
      </c>
      <c r="D406" s="15">
        <v>347.2</v>
      </c>
      <c r="E406" s="15">
        <v>0</v>
      </c>
      <c r="F406" s="53" t="s">
        <v>133</v>
      </c>
      <c r="G406" t="s">
        <v>558</v>
      </c>
      <c r="H406" s="41" t="s">
        <v>135</v>
      </c>
      <c r="I406" t="s">
        <v>559</v>
      </c>
      <c r="J406" t="s">
        <v>252</v>
      </c>
      <c r="K406" t="s">
        <v>138</v>
      </c>
      <c r="L406" s="17"/>
      <c r="M406" s="17"/>
      <c r="N406" s="17" t="s">
        <v>560</v>
      </c>
      <c r="O406" s="36"/>
      <c r="P406" s="17"/>
      <c r="Q406" s="17"/>
      <c r="U406" t="s">
        <v>561</v>
      </c>
      <c r="V406" t="s">
        <v>561</v>
      </c>
      <c r="X406" s="31">
        <v>44169</v>
      </c>
      <c r="Y406" s="31">
        <v>44171</v>
      </c>
      <c r="AA406" s="31"/>
      <c r="AB406" t="s">
        <v>9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1</v>
      </c>
      <c r="AI406">
        <v>50050</v>
      </c>
      <c r="AJ406">
        <v>2183</v>
      </c>
      <c r="AK406">
        <v>0</v>
      </c>
      <c r="AL406">
        <v>19</v>
      </c>
      <c r="AO406" s="41"/>
      <c r="AP406" s="41"/>
      <c r="AQ406" t="str">
        <f t="shared" si="12"/>
        <v/>
      </c>
      <c r="AS406" t="str">
        <f t="shared" si="13"/>
        <v>wci_corp</v>
      </c>
    </row>
    <row r="407" spans="2:45">
      <c r="B407" t="s">
        <v>191</v>
      </c>
      <c r="C407" s="31">
        <v>44165</v>
      </c>
      <c r="D407" s="15">
        <v>99.2</v>
      </c>
      <c r="E407" s="15">
        <v>0</v>
      </c>
      <c r="F407" s="53" t="s">
        <v>133</v>
      </c>
      <c r="G407" t="s">
        <v>558</v>
      </c>
      <c r="H407" s="41" t="s">
        <v>135</v>
      </c>
      <c r="I407" t="s">
        <v>559</v>
      </c>
      <c r="J407" t="s">
        <v>252</v>
      </c>
      <c r="K407" t="s">
        <v>138</v>
      </c>
      <c r="L407" s="17"/>
      <c r="M407" s="17"/>
      <c r="N407" s="17" t="s">
        <v>560</v>
      </c>
      <c r="O407" s="36"/>
      <c r="P407" s="17"/>
      <c r="Q407" s="17"/>
      <c r="U407" t="s">
        <v>561</v>
      </c>
      <c r="V407" t="s">
        <v>561</v>
      </c>
      <c r="X407" s="31">
        <v>44169</v>
      </c>
      <c r="Y407" s="31">
        <v>44171</v>
      </c>
      <c r="AA407" s="31"/>
      <c r="AB407" t="s">
        <v>9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1</v>
      </c>
      <c r="AI407">
        <v>50050</v>
      </c>
      <c r="AJ407">
        <v>2183</v>
      </c>
      <c r="AK407">
        <v>0</v>
      </c>
      <c r="AL407">
        <v>19</v>
      </c>
      <c r="AO407" s="41"/>
      <c r="AP407" s="41"/>
      <c r="AQ407" t="str">
        <f t="shared" si="12"/>
        <v/>
      </c>
      <c r="AS407" t="str">
        <f t="shared" si="13"/>
        <v>wci_corp</v>
      </c>
    </row>
    <row r="408" spans="2:45">
      <c r="B408" t="s">
        <v>191</v>
      </c>
      <c r="C408" s="31">
        <v>44165</v>
      </c>
      <c r="D408" s="15">
        <v>148.80000000000001</v>
      </c>
      <c r="E408" s="15">
        <v>0</v>
      </c>
      <c r="F408" s="53" t="s">
        <v>133</v>
      </c>
      <c r="G408" t="s">
        <v>558</v>
      </c>
      <c r="H408" s="41" t="s">
        <v>135</v>
      </c>
      <c r="I408" t="s">
        <v>559</v>
      </c>
      <c r="J408" t="s">
        <v>252</v>
      </c>
      <c r="K408" t="s">
        <v>138</v>
      </c>
      <c r="L408" s="17"/>
      <c r="M408" s="17"/>
      <c r="N408" s="17" t="s">
        <v>560</v>
      </c>
      <c r="O408" s="36"/>
      <c r="P408" s="17"/>
      <c r="Q408" s="17"/>
      <c r="U408" t="s">
        <v>561</v>
      </c>
      <c r="V408" t="s">
        <v>561</v>
      </c>
      <c r="X408" s="31">
        <v>44169</v>
      </c>
      <c r="Y408" s="31">
        <v>44171</v>
      </c>
      <c r="AA408" s="31"/>
      <c r="AB408" t="s">
        <v>9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1</v>
      </c>
      <c r="AI408">
        <v>50050</v>
      </c>
      <c r="AJ408">
        <v>2183</v>
      </c>
      <c r="AK408">
        <v>0</v>
      </c>
      <c r="AL408">
        <v>19</v>
      </c>
      <c r="AO408" s="41"/>
      <c r="AP408" s="41"/>
      <c r="AQ408" t="str">
        <f t="shared" si="12"/>
        <v/>
      </c>
      <c r="AS408" t="str">
        <f t="shared" si="13"/>
        <v>wci_corp</v>
      </c>
    </row>
    <row r="409" spans="2:45">
      <c r="B409" t="s">
        <v>191</v>
      </c>
      <c r="C409" s="31">
        <v>44165</v>
      </c>
      <c r="D409" s="15">
        <v>1240</v>
      </c>
      <c r="E409" s="15">
        <v>0</v>
      </c>
      <c r="F409" s="53" t="s">
        <v>133</v>
      </c>
      <c r="G409" t="s">
        <v>558</v>
      </c>
      <c r="H409" s="41" t="s">
        <v>135</v>
      </c>
      <c r="I409" t="s">
        <v>559</v>
      </c>
      <c r="J409" t="s">
        <v>252</v>
      </c>
      <c r="K409" t="s">
        <v>138</v>
      </c>
      <c r="L409" s="17"/>
      <c r="M409" s="17"/>
      <c r="N409" s="17" t="s">
        <v>560</v>
      </c>
      <c r="O409" s="36"/>
      <c r="P409" s="17"/>
      <c r="Q409" s="17"/>
      <c r="U409" t="s">
        <v>561</v>
      </c>
      <c r="V409" t="s">
        <v>561</v>
      </c>
      <c r="X409" s="31">
        <v>44169</v>
      </c>
      <c r="Y409" s="31">
        <v>44171</v>
      </c>
      <c r="AA409" s="31"/>
      <c r="AB409" t="s">
        <v>9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1</v>
      </c>
      <c r="AI409">
        <v>50050</v>
      </c>
      <c r="AJ409">
        <v>2183</v>
      </c>
      <c r="AK409">
        <v>0</v>
      </c>
      <c r="AL409">
        <v>19</v>
      </c>
      <c r="AO409" s="41"/>
      <c r="AP409" s="41"/>
      <c r="AQ409" t="str">
        <f t="shared" si="12"/>
        <v/>
      </c>
      <c r="AS409" t="str">
        <f t="shared" si="13"/>
        <v>wci_corp</v>
      </c>
    </row>
    <row r="410" spans="2:45">
      <c r="B410" t="s">
        <v>191</v>
      </c>
      <c r="C410" s="31">
        <v>44165</v>
      </c>
      <c r="D410" s="15">
        <v>372</v>
      </c>
      <c r="E410" s="15">
        <v>0</v>
      </c>
      <c r="F410" s="53" t="s">
        <v>133</v>
      </c>
      <c r="G410" t="s">
        <v>558</v>
      </c>
      <c r="H410" s="41" t="s">
        <v>135</v>
      </c>
      <c r="I410" t="s">
        <v>559</v>
      </c>
      <c r="J410" t="s">
        <v>252</v>
      </c>
      <c r="K410" t="s">
        <v>138</v>
      </c>
      <c r="L410" s="17"/>
      <c r="M410" s="17"/>
      <c r="N410" s="17" t="s">
        <v>560</v>
      </c>
      <c r="O410" s="36"/>
      <c r="P410" s="17"/>
      <c r="Q410" s="17"/>
      <c r="U410" t="s">
        <v>561</v>
      </c>
      <c r="V410" t="s">
        <v>561</v>
      </c>
      <c r="X410" s="31">
        <v>44169</v>
      </c>
      <c r="Y410" s="31">
        <v>44171</v>
      </c>
      <c r="AA410" s="31"/>
      <c r="AB410" t="s">
        <v>9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1</v>
      </c>
      <c r="AI410">
        <v>50050</v>
      </c>
      <c r="AJ410">
        <v>2183</v>
      </c>
      <c r="AK410">
        <v>0</v>
      </c>
      <c r="AL410">
        <v>19</v>
      </c>
      <c r="AO410" s="41"/>
      <c r="AP410" s="41"/>
      <c r="AQ410" t="str">
        <f t="shared" si="12"/>
        <v/>
      </c>
      <c r="AS410" t="str">
        <f t="shared" si="13"/>
        <v>wci_corp</v>
      </c>
    </row>
    <row r="411" spans="2:45">
      <c r="B411" t="s">
        <v>191</v>
      </c>
      <c r="C411" s="31">
        <v>44165</v>
      </c>
      <c r="D411" s="15">
        <v>49.6</v>
      </c>
      <c r="E411" s="15">
        <v>0</v>
      </c>
      <c r="F411" s="53" t="s">
        <v>133</v>
      </c>
      <c r="G411" t="s">
        <v>558</v>
      </c>
      <c r="H411" s="41" t="s">
        <v>135</v>
      </c>
      <c r="I411" t="s">
        <v>559</v>
      </c>
      <c r="J411" t="s">
        <v>252</v>
      </c>
      <c r="K411" t="s">
        <v>138</v>
      </c>
      <c r="L411" s="17"/>
      <c r="M411" s="17"/>
      <c r="N411" s="17" t="s">
        <v>560</v>
      </c>
      <c r="O411" s="36"/>
      <c r="P411" s="17"/>
      <c r="Q411" s="17"/>
      <c r="U411" t="s">
        <v>561</v>
      </c>
      <c r="V411" t="s">
        <v>561</v>
      </c>
      <c r="X411" s="31">
        <v>44169</v>
      </c>
      <c r="Y411" s="31">
        <v>44171</v>
      </c>
      <c r="AA411" s="31"/>
      <c r="AB411" t="s">
        <v>9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1</v>
      </c>
      <c r="AI411">
        <v>50050</v>
      </c>
      <c r="AJ411">
        <v>2183</v>
      </c>
      <c r="AK411">
        <v>0</v>
      </c>
      <c r="AL411">
        <v>19</v>
      </c>
      <c r="AO411" s="41"/>
      <c r="AP411" s="41"/>
      <c r="AQ411" t="str">
        <f t="shared" si="12"/>
        <v/>
      </c>
      <c r="AS411" t="str">
        <f t="shared" si="13"/>
        <v>wci_corp</v>
      </c>
    </row>
    <row r="412" spans="2:45">
      <c r="B412" t="s">
        <v>191</v>
      </c>
      <c r="C412" s="31">
        <v>44165</v>
      </c>
      <c r="D412" s="15">
        <v>868</v>
      </c>
      <c r="E412" s="15">
        <v>0</v>
      </c>
      <c r="F412" s="53" t="s">
        <v>133</v>
      </c>
      <c r="G412" t="s">
        <v>558</v>
      </c>
      <c r="H412" s="41" t="s">
        <v>135</v>
      </c>
      <c r="I412" t="s">
        <v>559</v>
      </c>
      <c r="J412" t="s">
        <v>252</v>
      </c>
      <c r="K412" t="s">
        <v>138</v>
      </c>
      <c r="L412" s="17"/>
      <c r="M412" s="17"/>
      <c r="N412" s="17" t="s">
        <v>560</v>
      </c>
      <c r="O412" s="36"/>
      <c r="P412" s="17"/>
      <c r="Q412" s="17"/>
      <c r="U412" t="s">
        <v>561</v>
      </c>
      <c r="V412" t="s">
        <v>561</v>
      </c>
      <c r="X412" s="31">
        <v>44169</v>
      </c>
      <c r="Y412" s="31">
        <v>44171</v>
      </c>
      <c r="AA412" s="31"/>
      <c r="AB412" t="s">
        <v>9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1</v>
      </c>
      <c r="AI412">
        <v>50050</v>
      </c>
      <c r="AJ412">
        <v>2183</v>
      </c>
      <c r="AK412">
        <v>0</v>
      </c>
      <c r="AL412">
        <v>19</v>
      </c>
      <c r="AO412" s="41"/>
      <c r="AP412" s="41"/>
      <c r="AQ412" t="str">
        <f t="shared" si="12"/>
        <v/>
      </c>
      <c r="AS412" t="str">
        <f t="shared" si="13"/>
        <v>wci_corp</v>
      </c>
    </row>
    <row r="413" spans="2:45">
      <c r="B413" t="s">
        <v>191</v>
      </c>
      <c r="C413" s="31">
        <v>44165</v>
      </c>
      <c r="D413" s="15">
        <v>148.80000000000001</v>
      </c>
      <c r="E413" s="15">
        <v>0</v>
      </c>
      <c r="F413" s="53" t="s">
        <v>133</v>
      </c>
      <c r="G413" t="s">
        <v>558</v>
      </c>
      <c r="H413" s="41" t="s">
        <v>135</v>
      </c>
      <c r="I413" t="s">
        <v>559</v>
      </c>
      <c r="J413" t="s">
        <v>252</v>
      </c>
      <c r="K413" t="s">
        <v>138</v>
      </c>
      <c r="L413" s="17"/>
      <c r="M413" s="17"/>
      <c r="N413" s="17" t="s">
        <v>560</v>
      </c>
      <c r="O413" s="36"/>
      <c r="P413" s="17"/>
      <c r="Q413" s="17"/>
      <c r="U413" t="s">
        <v>561</v>
      </c>
      <c r="V413" t="s">
        <v>561</v>
      </c>
      <c r="X413" s="31">
        <v>44169</v>
      </c>
      <c r="Y413" s="31">
        <v>44171</v>
      </c>
      <c r="AA413" s="31"/>
      <c r="AB413" t="s">
        <v>9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1</v>
      </c>
      <c r="AI413">
        <v>50050</v>
      </c>
      <c r="AJ413">
        <v>2183</v>
      </c>
      <c r="AK413">
        <v>0</v>
      </c>
      <c r="AL413">
        <v>19</v>
      </c>
      <c r="AO413" s="41"/>
      <c r="AP413" s="41"/>
      <c r="AQ413" t="str">
        <f t="shared" si="12"/>
        <v/>
      </c>
      <c r="AS413" t="str">
        <f t="shared" si="13"/>
        <v>wci_corp</v>
      </c>
    </row>
    <row r="414" spans="2:45">
      <c r="B414" t="s">
        <v>191</v>
      </c>
      <c r="C414" s="31">
        <v>44165</v>
      </c>
      <c r="D414" s="15">
        <v>99.2</v>
      </c>
      <c r="E414" s="15">
        <v>0</v>
      </c>
      <c r="F414" s="53" t="s">
        <v>133</v>
      </c>
      <c r="G414" t="s">
        <v>558</v>
      </c>
      <c r="H414" s="41" t="s">
        <v>135</v>
      </c>
      <c r="I414" t="s">
        <v>559</v>
      </c>
      <c r="J414" t="s">
        <v>252</v>
      </c>
      <c r="K414" t="s">
        <v>138</v>
      </c>
      <c r="L414" s="17"/>
      <c r="M414" s="17"/>
      <c r="N414" s="17" t="s">
        <v>560</v>
      </c>
      <c r="O414" s="36"/>
      <c r="P414" s="17"/>
      <c r="Q414" s="17"/>
      <c r="U414" t="s">
        <v>561</v>
      </c>
      <c r="V414" t="s">
        <v>561</v>
      </c>
      <c r="X414" s="31">
        <v>44169</v>
      </c>
      <c r="Y414" s="31">
        <v>44171</v>
      </c>
      <c r="AA414" s="31"/>
      <c r="AB414" t="s">
        <v>9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1</v>
      </c>
      <c r="AI414">
        <v>50050</v>
      </c>
      <c r="AJ414">
        <v>2183</v>
      </c>
      <c r="AK414">
        <v>0</v>
      </c>
      <c r="AL414">
        <v>19</v>
      </c>
      <c r="AO414" s="41"/>
      <c r="AP414" s="41"/>
      <c r="AQ414" t="str">
        <f t="shared" si="12"/>
        <v/>
      </c>
      <c r="AS414" t="str">
        <f t="shared" si="13"/>
        <v>wci_corp</v>
      </c>
    </row>
    <row r="415" spans="2:45">
      <c r="B415" t="s">
        <v>192</v>
      </c>
      <c r="C415" s="31">
        <v>44165</v>
      </c>
      <c r="D415" s="15">
        <v>620</v>
      </c>
      <c r="E415" s="15">
        <v>0</v>
      </c>
      <c r="F415" s="53" t="s">
        <v>133</v>
      </c>
      <c r="G415" t="s">
        <v>558</v>
      </c>
      <c r="H415" s="41" t="s">
        <v>135</v>
      </c>
      <c r="I415" t="s">
        <v>559</v>
      </c>
      <c r="J415" t="s">
        <v>252</v>
      </c>
      <c r="K415" t="s">
        <v>138</v>
      </c>
      <c r="L415" s="17"/>
      <c r="M415" s="17"/>
      <c r="N415" s="17" t="s">
        <v>560</v>
      </c>
      <c r="O415" s="36"/>
      <c r="P415" s="17"/>
      <c r="Q415" s="17"/>
      <c r="U415" t="s">
        <v>561</v>
      </c>
      <c r="V415" t="s">
        <v>561</v>
      </c>
      <c r="X415" s="31">
        <v>44169</v>
      </c>
      <c r="Y415" s="31">
        <v>44171</v>
      </c>
      <c r="AA415" s="31"/>
      <c r="AB415" t="s">
        <v>9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1</v>
      </c>
      <c r="AI415">
        <v>52050</v>
      </c>
      <c r="AJ415">
        <v>2183</v>
      </c>
      <c r="AK415">
        <v>0</v>
      </c>
      <c r="AL415">
        <v>19</v>
      </c>
      <c r="AO415" s="41"/>
      <c r="AP415" s="41"/>
      <c r="AQ415" t="str">
        <f t="shared" si="12"/>
        <v/>
      </c>
      <c r="AS415" t="str">
        <f t="shared" si="13"/>
        <v>wci_corp</v>
      </c>
    </row>
    <row r="416" spans="2:45">
      <c r="B416" t="s">
        <v>192</v>
      </c>
      <c r="C416" s="31">
        <v>44165</v>
      </c>
      <c r="D416" s="15">
        <v>145</v>
      </c>
      <c r="E416" s="15">
        <v>0</v>
      </c>
      <c r="F416" s="53" t="s">
        <v>133</v>
      </c>
      <c r="G416" t="s">
        <v>558</v>
      </c>
      <c r="H416" s="41" t="s">
        <v>135</v>
      </c>
      <c r="I416" t="s">
        <v>559</v>
      </c>
      <c r="J416" t="s">
        <v>252</v>
      </c>
      <c r="K416" t="s">
        <v>138</v>
      </c>
      <c r="L416" s="17"/>
      <c r="M416" s="17"/>
      <c r="N416" s="17" t="s">
        <v>562</v>
      </c>
      <c r="O416" s="36"/>
      <c r="P416" s="17"/>
      <c r="Q416" s="17"/>
      <c r="U416" t="s">
        <v>561</v>
      </c>
      <c r="V416" t="s">
        <v>561</v>
      </c>
      <c r="X416" s="31">
        <v>44169</v>
      </c>
      <c r="Y416" s="31">
        <v>44171</v>
      </c>
      <c r="AA416" s="31"/>
      <c r="AB416" t="s">
        <v>9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1</v>
      </c>
      <c r="AI416">
        <v>52050</v>
      </c>
      <c r="AJ416">
        <v>2183</v>
      </c>
      <c r="AK416">
        <v>0</v>
      </c>
      <c r="AL416">
        <v>19</v>
      </c>
      <c r="AO416" s="41"/>
      <c r="AP416" s="41"/>
      <c r="AQ416" t="str">
        <f t="shared" si="12"/>
        <v/>
      </c>
      <c r="AS416" t="str">
        <f t="shared" si="13"/>
        <v>wci_corp</v>
      </c>
    </row>
    <row r="417" spans="2:45">
      <c r="B417" t="s">
        <v>194</v>
      </c>
      <c r="C417" s="31">
        <v>44165</v>
      </c>
      <c r="D417" s="15">
        <v>185.6</v>
      </c>
      <c r="E417" s="15">
        <v>0</v>
      </c>
      <c r="F417" s="53" t="s">
        <v>133</v>
      </c>
      <c r="G417" t="s">
        <v>558</v>
      </c>
      <c r="H417" s="41" t="s">
        <v>135</v>
      </c>
      <c r="I417" t="s">
        <v>559</v>
      </c>
      <c r="J417" t="s">
        <v>252</v>
      </c>
      <c r="K417" t="s">
        <v>138</v>
      </c>
      <c r="L417" s="17"/>
      <c r="M417" s="17"/>
      <c r="N417" s="17" t="s">
        <v>562</v>
      </c>
      <c r="O417" s="36"/>
      <c r="P417" s="17"/>
      <c r="Q417" s="17"/>
      <c r="U417" t="s">
        <v>561</v>
      </c>
      <c r="V417" t="s">
        <v>561</v>
      </c>
      <c r="X417" s="31">
        <v>44169</v>
      </c>
      <c r="Y417" s="31">
        <v>44171</v>
      </c>
      <c r="AA417" s="31"/>
      <c r="AB417" t="s">
        <v>9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1</v>
      </c>
      <c r="AI417">
        <v>70050</v>
      </c>
      <c r="AJ417">
        <v>2183</v>
      </c>
      <c r="AK417">
        <v>0</v>
      </c>
      <c r="AL417">
        <v>19</v>
      </c>
      <c r="AO417" s="41"/>
      <c r="AP417" s="41"/>
      <c r="AQ417" t="str">
        <f t="shared" si="12"/>
        <v/>
      </c>
      <c r="AS417" t="str">
        <f t="shared" si="13"/>
        <v>wci_corp</v>
      </c>
    </row>
    <row r="418" spans="2:45">
      <c r="B418" t="s">
        <v>194</v>
      </c>
      <c r="C418" s="31">
        <v>44165</v>
      </c>
      <c r="D418" s="15">
        <v>11.6</v>
      </c>
      <c r="E418" s="15">
        <v>0</v>
      </c>
      <c r="F418" s="53" t="s">
        <v>133</v>
      </c>
      <c r="G418" t="s">
        <v>558</v>
      </c>
      <c r="H418" s="41" t="s">
        <v>135</v>
      </c>
      <c r="I418" t="s">
        <v>559</v>
      </c>
      <c r="J418" t="s">
        <v>252</v>
      </c>
      <c r="K418" t="s">
        <v>138</v>
      </c>
      <c r="L418" s="17"/>
      <c r="M418" s="17"/>
      <c r="N418" s="17" t="s">
        <v>562</v>
      </c>
      <c r="O418" s="36"/>
      <c r="P418" s="17"/>
      <c r="Q418" s="17"/>
      <c r="U418" t="s">
        <v>561</v>
      </c>
      <c r="V418" t="s">
        <v>561</v>
      </c>
      <c r="X418" s="31">
        <v>44169</v>
      </c>
      <c r="Y418" s="31">
        <v>44171</v>
      </c>
      <c r="AA418" s="31"/>
      <c r="AB418" t="s">
        <v>9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1</v>
      </c>
      <c r="AI418">
        <v>70050</v>
      </c>
      <c r="AJ418">
        <v>2183</v>
      </c>
      <c r="AK418">
        <v>0</v>
      </c>
      <c r="AL418">
        <v>19</v>
      </c>
      <c r="AO418" s="41"/>
      <c r="AP418" s="41"/>
      <c r="AQ418" t="str">
        <f t="shared" si="12"/>
        <v/>
      </c>
      <c r="AS418" t="str">
        <f t="shared" si="13"/>
        <v>wci_corp</v>
      </c>
    </row>
    <row r="419" spans="2:45">
      <c r="B419" t="s">
        <v>194</v>
      </c>
      <c r="C419" s="31">
        <v>44165</v>
      </c>
      <c r="D419" s="15">
        <v>793.6</v>
      </c>
      <c r="E419" s="15">
        <v>0</v>
      </c>
      <c r="F419" s="53" t="s">
        <v>133</v>
      </c>
      <c r="G419" t="s">
        <v>558</v>
      </c>
      <c r="H419" s="41" t="s">
        <v>135</v>
      </c>
      <c r="I419" t="s">
        <v>559</v>
      </c>
      <c r="J419" t="s">
        <v>252</v>
      </c>
      <c r="K419" t="s">
        <v>138</v>
      </c>
      <c r="L419" s="17"/>
      <c r="M419" s="17"/>
      <c r="N419" s="17" t="s">
        <v>560</v>
      </c>
      <c r="O419" s="36"/>
      <c r="P419" s="17"/>
      <c r="Q419" s="17"/>
      <c r="U419" t="s">
        <v>561</v>
      </c>
      <c r="V419" t="s">
        <v>561</v>
      </c>
      <c r="X419" s="31">
        <v>44169</v>
      </c>
      <c r="Y419" s="31">
        <v>44171</v>
      </c>
      <c r="AA419" s="31"/>
      <c r="AB419" t="s">
        <v>9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1</v>
      </c>
      <c r="AI419">
        <v>70050</v>
      </c>
      <c r="AJ419">
        <v>2183</v>
      </c>
      <c r="AK419">
        <v>0</v>
      </c>
      <c r="AL419">
        <v>19</v>
      </c>
      <c r="AO419" s="41"/>
      <c r="AP419" s="41"/>
      <c r="AQ419" t="str">
        <f t="shared" si="12"/>
        <v/>
      </c>
      <c r="AS419" t="str">
        <f t="shared" si="13"/>
        <v>wci_corp</v>
      </c>
    </row>
    <row r="420" spans="2:45">
      <c r="B420" t="s">
        <v>194</v>
      </c>
      <c r="C420" s="31">
        <v>44165</v>
      </c>
      <c r="D420" s="15">
        <v>49.6</v>
      </c>
      <c r="E420" s="15">
        <v>0</v>
      </c>
      <c r="F420" s="53" t="s">
        <v>133</v>
      </c>
      <c r="G420" t="s">
        <v>558</v>
      </c>
      <c r="H420" s="41" t="s">
        <v>135</v>
      </c>
      <c r="I420" t="s">
        <v>559</v>
      </c>
      <c r="J420" t="s">
        <v>252</v>
      </c>
      <c r="K420" t="s">
        <v>138</v>
      </c>
      <c r="L420" s="17"/>
      <c r="M420" s="17"/>
      <c r="N420" s="17" t="s">
        <v>560</v>
      </c>
      <c r="O420" s="36"/>
      <c r="P420" s="17"/>
      <c r="Q420" s="17"/>
      <c r="U420" t="s">
        <v>561</v>
      </c>
      <c r="V420" t="s">
        <v>561</v>
      </c>
      <c r="X420" s="31">
        <v>44169</v>
      </c>
      <c r="Y420" s="31">
        <v>44171</v>
      </c>
      <c r="AA420" s="31"/>
      <c r="AB420" t="s">
        <v>9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1</v>
      </c>
      <c r="AI420">
        <v>70050</v>
      </c>
      <c r="AJ420">
        <v>2183</v>
      </c>
      <c r="AK420">
        <v>0</v>
      </c>
      <c r="AL420">
        <v>19</v>
      </c>
      <c r="AO420" s="41"/>
      <c r="AP420" s="41"/>
      <c r="AQ420" t="str">
        <f t="shared" si="12"/>
        <v/>
      </c>
      <c r="AS420" t="str">
        <f t="shared" si="13"/>
        <v>wci_corp</v>
      </c>
    </row>
    <row r="421" spans="2:45">
      <c r="B421" t="s">
        <v>165</v>
      </c>
      <c r="C421" s="31">
        <v>44165</v>
      </c>
      <c r="D421" s="15">
        <v>5600</v>
      </c>
      <c r="E421" s="15">
        <v>0</v>
      </c>
      <c r="F421" s="53" t="s">
        <v>133</v>
      </c>
      <c r="G421" t="s">
        <v>563</v>
      </c>
      <c r="H421" s="41" t="s">
        <v>135</v>
      </c>
      <c r="I421" t="s">
        <v>564</v>
      </c>
      <c r="J421" t="s">
        <v>252</v>
      </c>
      <c r="K421" t="s">
        <v>138</v>
      </c>
      <c r="L421" s="17"/>
      <c r="M421" s="17"/>
      <c r="N421" s="17" t="s">
        <v>565</v>
      </c>
      <c r="O421" s="36"/>
      <c r="P421" s="17"/>
      <c r="Q421" s="17"/>
      <c r="U421" t="s">
        <v>566</v>
      </c>
      <c r="V421" t="s">
        <v>566</v>
      </c>
      <c r="X421" s="31">
        <v>44169</v>
      </c>
      <c r="Y421" s="31">
        <v>44171</v>
      </c>
      <c r="AA421" s="31"/>
      <c r="AB421" t="s">
        <v>9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1</v>
      </c>
      <c r="AI421">
        <v>50036</v>
      </c>
      <c r="AJ421">
        <v>2183</v>
      </c>
      <c r="AK421">
        <v>0</v>
      </c>
      <c r="AL421">
        <v>19</v>
      </c>
      <c r="AO421" s="41"/>
      <c r="AP421" s="41"/>
      <c r="AQ421" t="str">
        <f t="shared" si="12"/>
        <v/>
      </c>
      <c r="AS421" t="str">
        <f t="shared" si="13"/>
        <v>wci_corp</v>
      </c>
    </row>
    <row r="422" spans="2:45">
      <c r="B422" t="s">
        <v>170</v>
      </c>
      <c r="C422" s="31">
        <v>44165</v>
      </c>
      <c r="D422" s="15">
        <v>1600</v>
      </c>
      <c r="E422" s="15">
        <v>0</v>
      </c>
      <c r="F422" s="53" t="s">
        <v>133</v>
      </c>
      <c r="G422" t="s">
        <v>563</v>
      </c>
      <c r="H422" s="41" t="s">
        <v>135</v>
      </c>
      <c r="I422" t="s">
        <v>564</v>
      </c>
      <c r="J422" t="s">
        <v>252</v>
      </c>
      <c r="K422" t="s">
        <v>138</v>
      </c>
      <c r="L422" s="17"/>
      <c r="M422" s="17"/>
      <c r="N422" s="17" t="s">
        <v>565</v>
      </c>
      <c r="O422" s="36"/>
      <c r="P422" s="17"/>
      <c r="Q422" s="17"/>
      <c r="U422" t="s">
        <v>566</v>
      </c>
      <c r="V422" t="s">
        <v>566</v>
      </c>
      <c r="X422" s="31">
        <v>44169</v>
      </c>
      <c r="Y422" s="31">
        <v>44171</v>
      </c>
      <c r="AA422" s="31"/>
      <c r="AB422" t="s">
        <v>9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1</v>
      </c>
      <c r="AI422">
        <v>50036</v>
      </c>
      <c r="AJ422">
        <v>2183</v>
      </c>
      <c r="AK422">
        <v>100</v>
      </c>
      <c r="AL422">
        <v>19</v>
      </c>
      <c r="AO422" s="41"/>
      <c r="AP422" s="41"/>
      <c r="AQ422" t="str">
        <f t="shared" si="12"/>
        <v/>
      </c>
      <c r="AS422" t="str">
        <f t="shared" si="13"/>
        <v>wci_corp</v>
      </c>
    </row>
    <row r="423" spans="2:45">
      <c r="B423" t="s">
        <v>171</v>
      </c>
      <c r="C423" s="31">
        <v>44165</v>
      </c>
      <c r="D423" s="15">
        <v>2400</v>
      </c>
      <c r="E423" s="15">
        <v>0</v>
      </c>
      <c r="F423" s="53" t="s">
        <v>133</v>
      </c>
      <c r="G423" t="s">
        <v>563</v>
      </c>
      <c r="H423" s="41" t="s">
        <v>135</v>
      </c>
      <c r="I423" t="s">
        <v>564</v>
      </c>
      <c r="J423" t="s">
        <v>252</v>
      </c>
      <c r="K423" t="s">
        <v>138</v>
      </c>
      <c r="L423" s="17"/>
      <c r="M423" s="17"/>
      <c r="N423" s="17" t="s">
        <v>565</v>
      </c>
      <c r="O423" s="36"/>
      <c r="P423" s="17"/>
      <c r="Q423" s="17"/>
      <c r="U423" t="s">
        <v>566</v>
      </c>
      <c r="V423" t="s">
        <v>566</v>
      </c>
      <c r="X423" s="31">
        <v>44169</v>
      </c>
      <c r="Y423" s="31">
        <v>44171</v>
      </c>
      <c r="AA423" s="31"/>
      <c r="AB423" t="s">
        <v>9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1</v>
      </c>
      <c r="AI423">
        <v>50036</v>
      </c>
      <c r="AJ423">
        <v>2183</v>
      </c>
      <c r="AK423">
        <v>101</v>
      </c>
      <c r="AL423">
        <v>19</v>
      </c>
      <c r="AO423" s="41"/>
      <c r="AP423" s="41"/>
      <c r="AQ423" t="str">
        <f t="shared" si="12"/>
        <v/>
      </c>
      <c r="AS423" t="str">
        <f t="shared" si="13"/>
        <v>wci_corp</v>
      </c>
    </row>
    <row r="424" spans="2:45">
      <c r="B424" t="s">
        <v>172</v>
      </c>
      <c r="C424" s="31">
        <v>44165</v>
      </c>
      <c r="D424" s="15">
        <v>20000</v>
      </c>
      <c r="E424" s="15">
        <v>0</v>
      </c>
      <c r="F424" s="53" t="s">
        <v>133</v>
      </c>
      <c r="G424" t="s">
        <v>563</v>
      </c>
      <c r="H424" s="41" t="s">
        <v>135</v>
      </c>
      <c r="I424" t="s">
        <v>564</v>
      </c>
      <c r="J424" t="s">
        <v>252</v>
      </c>
      <c r="K424" t="s">
        <v>138</v>
      </c>
      <c r="L424" s="17"/>
      <c r="M424" s="17"/>
      <c r="N424" s="17" t="s">
        <v>565</v>
      </c>
      <c r="O424" s="36"/>
      <c r="P424" s="17"/>
      <c r="Q424" s="17"/>
      <c r="U424" t="s">
        <v>566</v>
      </c>
      <c r="V424" t="s">
        <v>566</v>
      </c>
      <c r="X424" s="31">
        <v>44169</v>
      </c>
      <c r="Y424" s="31">
        <v>44171</v>
      </c>
      <c r="AA424" s="31"/>
      <c r="AB424" t="s">
        <v>9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1</v>
      </c>
      <c r="AI424">
        <v>50036</v>
      </c>
      <c r="AJ424">
        <v>2183</v>
      </c>
      <c r="AK424">
        <v>200</v>
      </c>
      <c r="AL424">
        <v>19</v>
      </c>
      <c r="AO424" s="41"/>
      <c r="AP424" s="41"/>
      <c r="AQ424" t="str">
        <f t="shared" si="12"/>
        <v/>
      </c>
      <c r="AS424" t="str">
        <f t="shared" si="13"/>
        <v>wci_corp</v>
      </c>
    </row>
    <row r="425" spans="2:45">
      <c r="B425" t="s">
        <v>173</v>
      </c>
      <c r="C425" s="31">
        <v>44165</v>
      </c>
      <c r="D425" s="15">
        <v>6000</v>
      </c>
      <c r="E425" s="15">
        <v>0</v>
      </c>
      <c r="F425" s="53" t="s">
        <v>133</v>
      </c>
      <c r="G425" t="s">
        <v>563</v>
      </c>
      <c r="H425" s="41" t="s">
        <v>135</v>
      </c>
      <c r="I425" t="s">
        <v>564</v>
      </c>
      <c r="J425" t="s">
        <v>252</v>
      </c>
      <c r="K425" t="s">
        <v>138</v>
      </c>
      <c r="L425" s="17"/>
      <c r="M425" s="17"/>
      <c r="N425" s="17" t="s">
        <v>565</v>
      </c>
      <c r="O425" s="36"/>
      <c r="P425" s="17"/>
      <c r="Q425" s="17"/>
      <c r="U425" t="s">
        <v>566</v>
      </c>
      <c r="V425" t="s">
        <v>566</v>
      </c>
      <c r="X425" s="31">
        <v>44169</v>
      </c>
      <c r="Y425" s="31">
        <v>44171</v>
      </c>
      <c r="AA425" s="31"/>
      <c r="AB425" t="s">
        <v>9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1</v>
      </c>
      <c r="AI425">
        <v>50036</v>
      </c>
      <c r="AJ425">
        <v>2183</v>
      </c>
      <c r="AK425">
        <v>202</v>
      </c>
      <c r="AL425">
        <v>19</v>
      </c>
      <c r="AO425" s="41"/>
      <c r="AP425" s="41"/>
      <c r="AQ425" t="str">
        <f t="shared" si="12"/>
        <v/>
      </c>
      <c r="AS425" t="str">
        <f t="shared" si="13"/>
        <v>wci_corp</v>
      </c>
    </row>
    <row r="426" spans="2:45">
      <c r="B426" t="s">
        <v>174</v>
      </c>
      <c r="C426" s="31">
        <v>44165</v>
      </c>
      <c r="D426" s="15">
        <v>800</v>
      </c>
      <c r="E426" s="15">
        <v>0</v>
      </c>
      <c r="F426" s="53" t="s">
        <v>133</v>
      </c>
      <c r="G426" t="s">
        <v>563</v>
      </c>
      <c r="H426" s="41" t="s">
        <v>135</v>
      </c>
      <c r="I426" t="s">
        <v>564</v>
      </c>
      <c r="J426" t="s">
        <v>252</v>
      </c>
      <c r="K426" t="s">
        <v>138</v>
      </c>
      <c r="L426" s="17"/>
      <c r="M426" s="17"/>
      <c r="N426" s="17" t="s">
        <v>565</v>
      </c>
      <c r="O426" s="36"/>
      <c r="P426" s="17"/>
      <c r="Q426" s="17"/>
      <c r="U426" t="s">
        <v>566</v>
      </c>
      <c r="V426" t="s">
        <v>566</v>
      </c>
      <c r="X426" s="31">
        <v>44169</v>
      </c>
      <c r="Y426" s="31">
        <v>44171</v>
      </c>
      <c r="AA426" s="31"/>
      <c r="AB426" t="s">
        <v>9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1</v>
      </c>
      <c r="AI426">
        <v>50036</v>
      </c>
      <c r="AJ426">
        <v>2183</v>
      </c>
      <c r="AK426">
        <v>206</v>
      </c>
      <c r="AL426">
        <v>19</v>
      </c>
      <c r="AO426" s="41"/>
      <c r="AP426" s="41"/>
      <c r="AQ426" t="str">
        <f t="shared" si="12"/>
        <v/>
      </c>
      <c r="AS426" t="str">
        <f t="shared" si="13"/>
        <v>wci_corp</v>
      </c>
    </row>
    <row r="427" spans="2:45">
      <c r="B427" t="s">
        <v>175</v>
      </c>
      <c r="C427" s="31">
        <v>44165</v>
      </c>
      <c r="D427" s="15">
        <v>14000</v>
      </c>
      <c r="E427" s="15">
        <v>0</v>
      </c>
      <c r="F427" s="53" t="s">
        <v>133</v>
      </c>
      <c r="G427" t="s">
        <v>563</v>
      </c>
      <c r="H427" s="41" t="s">
        <v>135</v>
      </c>
      <c r="I427" t="s">
        <v>564</v>
      </c>
      <c r="J427" t="s">
        <v>252</v>
      </c>
      <c r="K427" t="s">
        <v>138</v>
      </c>
      <c r="L427" s="17"/>
      <c r="M427" s="17"/>
      <c r="N427" s="17" t="s">
        <v>565</v>
      </c>
      <c r="O427" s="36"/>
      <c r="P427" s="17"/>
      <c r="Q427" s="17"/>
      <c r="U427" t="s">
        <v>566</v>
      </c>
      <c r="V427" t="s">
        <v>566</v>
      </c>
      <c r="X427" s="31">
        <v>44169</v>
      </c>
      <c r="Y427" s="31">
        <v>44171</v>
      </c>
      <c r="AA427" s="31"/>
      <c r="AB427" t="s">
        <v>9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1</v>
      </c>
      <c r="AI427">
        <v>50036</v>
      </c>
      <c r="AJ427">
        <v>2183</v>
      </c>
      <c r="AK427">
        <v>210</v>
      </c>
      <c r="AL427">
        <v>19</v>
      </c>
      <c r="AO427" s="41"/>
      <c r="AP427" s="41"/>
      <c r="AQ427" t="str">
        <f t="shared" si="12"/>
        <v/>
      </c>
      <c r="AS427" t="str">
        <f t="shared" si="13"/>
        <v>wci_corp</v>
      </c>
    </row>
    <row r="428" spans="2:45">
      <c r="B428" t="s">
        <v>176</v>
      </c>
      <c r="C428" s="31">
        <v>44165</v>
      </c>
      <c r="D428" s="15">
        <v>2400</v>
      </c>
      <c r="E428" s="15">
        <v>0</v>
      </c>
      <c r="F428" s="53" t="s">
        <v>133</v>
      </c>
      <c r="G428" t="s">
        <v>563</v>
      </c>
      <c r="H428" s="41" t="s">
        <v>135</v>
      </c>
      <c r="I428" t="s">
        <v>564</v>
      </c>
      <c r="J428" t="s">
        <v>252</v>
      </c>
      <c r="K428" t="s">
        <v>138</v>
      </c>
      <c r="L428" s="17"/>
      <c r="M428" s="17"/>
      <c r="N428" s="17" t="s">
        <v>565</v>
      </c>
      <c r="O428" s="36"/>
      <c r="P428" s="17"/>
      <c r="Q428" s="17"/>
      <c r="U428" t="s">
        <v>566</v>
      </c>
      <c r="V428" t="s">
        <v>566</v>
      </c>
      <c r="X428" s="31">
        <v>44169</v>
      </c>
      <c r="Y428" s="31">
        <v>44171</v>
      </c>
      <c r="AA428" s="31"/>
      <c r="AB428" t="s">
        <v>9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1</v>
      </c>
      <c r="AI428">
        <v>50036</v>
      </c>
      <c r="AJ428">
        <v>2183</v>
      </c>
      <c r="AK428">
        <v>300</v>
      </c>
      <c r="AL428">
        <v>19</v>
      </c>
      <c r="AO428" s="41"/>
      <c r="AP428" s="41"/>
      <c r="AQ428" t="str">
        <f t="shared" si="12"/>
        <v/>
      </c>
      <c r="AS428" t="str">
        <f t="shared" si="13"/>
        <v>wci_corp</v>
      </c>
    </row>
    <row r="429" spans="2:45">
      <c r="B429" t="s">
        <v>177</v>
      </c>
      <c r="C429" s="31">
        <v>44165</v>
      </c>
      <c r="D429" s="15">
        <v>1600</v>
      </c>
      <c r="E429" s="15">
        <v>0</v>
      </c>
      <c r="F429" s="53" t="s">
        <v>133</v>
      </c>
      <c r="G429" t="s">
        <v>563</v>
      </c>
      <c r="H429" s="41" t="s">
        <v>135</v>
      </c>
      <c r="I429" t="s">
        <v>564</v>
      </c>
      <c r="J429" t="s">
        <v>252</v>
      </c>
      <c r="K429" t="s">
        <v>138</v>
      </c>
      <c r="L429" s="17"/>
      <c r="M429" s="17"/>
      <c r="N429" s="17" t="s">
        <v>565</v>
      </c>
      <c r="O429" s="36"/>
      <c r="P429" s="17"/>
      <c r="Q429" s="17"/>
      <c r="U429" t="s">
        <v>566</v>
      </c>
      <c r="V429" t="s">
        <v>566</v>
      </c>
      <c r="X429" s="31">
        <v>44169</v>
      </c>
      <c r="Y429" s="31">
        <v>44171</v>
      </c>
      <c r="AA429" s="31"/>
      <c r="AB429" t="s">
        <v>9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1</v>
      </c>
      <c r="AI429">
        <v>50036</v>
      </c>
      <c r="AJ429">
        <v>2183</v>
      </c>
      <c r="AK429">
        <v>320</v>
      </c>
      <c r="AL429">
        <v>19</v>
      </c>
      <c r="AO429" s="41"/>
      <c r="AP429" s="41"/>
      <c r="AQ429" t="str">
        <f t="shared" si="12"/>
        <v/>
      </c>
      <c r="AS429" t="str">
        <f t="shared" si="13"/>
        <v>wci_corp</v>
      </c>
    </row>
    <row r="430" spans="2:45">
      <c r="B430" t="s">
        <v>178</v>
      </c>
      <c r="C430" s="31">
        <v>44165</v>
      </c>
      <c r="D430" s="15">
        <v>10000</v>
      </c>
      <c r="E430" s="15">
        <v>0</v>
      </c>
      <c r="F430" s="53" t="s">
        <v>133</v>
      </c>
      <c r="G430" t="s">
        <v>563</v>
      </c>
      <c r="H430" s="41" t="s">
        <v>135</v>
      </c>
      <c r="I430" t="s">
        <v>564</v>
      </c>
      <c r="J430" t="s">
        <v>252</v>
      </c>
      <c r="K430" t="s">
        <v>138</v>
      </c>
      <c r="L430" s="17"/>
      <c r="M430" s="17"/>
      <c r="N430" s="17" t="s">
        <v>565</v>
      </c>
      <c r="O430" s="36"/>
      <c r="P430" s="17"/>
      <c r="Q430" s="17"/>
      <c r="U430" t="s">
        <v>566</v>
      </c>
      <c r="V430" t="s">
        <v>566</v>
      </c>
      <c r="X430" s="31">
        <v>44169</v>
      </c>
      <c r="Y430" s="31">
        <v>44171</v>
      </c>
      <c r="AA430" s="31"/>
      <c r="AB430" t="s">
        <v>9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1</v>
      </c>
      <c r="AI430">
        <v>52036</v>
      </c>
      <c r="AJ430">
        <v>2183</v>
      </c>
      <c r="AK430">
        <v>0</v>
      </c>
      <c r="AL430">
        <v>19</v>
      </c>
      <c r="AO430" s="41"/>
      <c r="AP430" s="41"/>
      <c r="AQ430" t="str">
        <f t="shared" si="12"/>
        <v/>
      </c>
      <c r="AS430" t="str">
        <f t="shared" si="13"/>
        <v>wci_corp</v>
      </c>
    </row>
    <row r="431" spans="2:45">
      <c r="B431" t="s">
        <v>180</v>
      </c>
      <c r="C431" s="31">
        <v>44165</v>
      </c>
      <c r="D431" s="15">
        <v>12800</v>
      </c>
      <c r="E431" s="15">
        <v>0</v>
      </c>
      <c r="F431" s="53" t="s">
        <v>133</v>
      </c>
      <c r="G431" t="s">
        <v>563</v>
      </c>
      <c r="H431" s="41" t="s">
        <v>135</v>
      </c>
      <c r="I431" t="s">
        <v>564</v>
      </c>
      <c r="J431" t="s">
        <v>252</v>
      </c>
      <c r="K431" t="s">
        <v>138</v>
      </c>
      <c r="L431" s="17"/>
      <c r="M431" s="17"/>
      <c r="N431" s="17" t="s">
        <v>565</v>
      </c>
      <c r="O431" s="36"/>
      <c r="P431" s="17"/>
      <c r="Q431" s="17"/>
      <c r="U431" t="s">
        <v>566</v>
      </c>
      <c r="V431" t="s">
        <v>566</v>
      </c>
      <c r="X431" s="31">
        <v>44169</v>
      </c>
      <c r="Y431" s="31">
        <v>44171</v>
      </c>
      <c r="AA431" s="31"/>
      <c r="AB431" t="s">
        <v>9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1</v>
      </c>
      <c r="AI431">
        <v>70036</v>
      </c>
      <c r="AJ431">
        <v>2183</v>
      </c>
      <c r="AK431">
        <v>0</v>
      </c>
      <c r="AL431">
        <v>19</v>
      </c>
      <c r="AO431" s="41"/>
      <c r="AP431" s="41"/>
      <c r="AQ431" t="str">
        <f t="shared" si="12"/>
        <v/>
      </c>
      <c r="AS431" t="str">
        <f t="shared" si="13"/>
        <v>wci_corp</v>
      </c>
    </row>
    <row r="432" spans="2:45">
      <c r="B432" t="s">
        <v>257</v>
      </c>
      <c r="C432" s="31">
        <v>44165</v>
      </c>
      <c r="D432" s="15">
        <v>800</v>
      </c>
      <c r="E432" s="15">
        <v>0</v>
      </c>
      <c r="F432" s="53" t="s">
        <v>133</v>
      </c>
      <c r="G432" t="s">
        <v>563</v>
      </c>
      <c r="H432" s="41" t="s">
        <v>135</v>
      </c>
      <c r="I432" t="s">
        <v>564</v>
      </c>
      <c r="J432" t="s">
        <v>252</v>
      </c>
      <c r="K432" t="s">
        <v>138</v>
      </c>
      <c r="L432" s="17"/>
      <c r="M432" s="17"/>
      <c r="N432" s="17" t="s">
        <v>565</v>
      </c>
      <c r="O432" s="36"/>
      <c r="P432" s="17"/>
      <c r="Q432" s="17"/>
      <c r="U432" t="s">
        <v>566</v>
      </c>
      <c r="V432" t="s">
        <v>566</v>
      </c>
      <c r="X432" s="31">
        <v>44169</v>
      </c>
      <c r="Y432" s="31">
        <v>44171</v>
      </c>
      <c r="AA432" s="31"/>
      <c r="AB432" t="s">
        <v>9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1</v>
      </c>
      <c r="AI432">
        <v>70036</v>
      </c>
      <c r="AJ432">
        <v>2183</v>
      </c>
      <c r="AK432">
        <v>700</v>
      </c>
      <c r="AL432">
        <v>19</v>
      </c>
      <c r="AO432" s="41"/>
      <c r="AP432" s="41"/>
      <c r="AQ432" t="str">
        <f t="shared" si="12"/>
        <v/>
      </c>
      <c r="AS432" t="str">
        <f t="shared" si="13"/>
        <v>wci_corp</v>
      </c>
    </row>
    <row r="433" spans="2:45">
      <c r="B433" t="s">
        <v>191</v>
      </c>
      <c r="C433" s="31">
        <v>44165</v>
      </c>
      <c r="D433" s="15">
        <v>2.34</v>
      </c>
      <c r="E433" s="15">
        <v>0</v>
      </c>
      <c r="F433" s="53" t="s">
        <v>133</v>
      </c>
      <c r="G433" t="s">
        <v>567</v>
      </c>
      <c r="H433" s="41" t="s">
        <v>135</v>
      </c>
      <c r="I433" t="s">
        <v>568</v>
      </c>
      <c r="J433" t="s">
        <v>252</v>
      </c>
      <c r="K433" t="s">
        <v>138</v>
      </c>
      <c r="L433" s="17"/>
      <c r="M433" s="17"/>
      <c r="N433" s="17" t="s">
        <v>571</v>
      </c>
      <c r="O433" s="36"/>
      <c r="P433" s="17"/>
      <c r="Q433" s="17"/>
      <c r="U433" t="s">
        <v>570</v>
      </c>
      <c r="V433" t="s">
        <v>570</v>
      </c>
      <c r="X433" s="31">
        <v>44169</v>
      </c>
      <c r="Y433" s="31">
        <v>44171</v>
      </c>
      <c r="AA433" s="31"/>
      <c r="AB433" t="s">
        <v>9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1</v>
      </c>
      <c r="AI433">
        <v>50050</v>
      </c>
      <c r="AJ433">
        <v>2183</v>
      </c>
      <c r="AK433">
        <v>0</v>
      </c>
      <c r="AL433">
        <v>19</v>
      </c>
      <c r="AO433" s="41"/>
      <c r="AP433" s="41"/>
      <c r="AQ433" t="str">
        <f t="shared" si="12"/>
        <v/>
      </c>
      <c r="AS433" t="str">
        <f t="shared" si="13"/>
        <v>wci_corp</v>
      </c>
    </row>
    <row r="434" spans="2:45">
      <c r="B434" t="s">
        <v>191</v>
      </c>
      <c r="C434" s="31">
        <v>44165</v>
      </c>
      <c r="D434" s="15">
        <v>32.299999999999997</v>
      </c>
      <c r="E434" s="15">
        <v>0</v>
      </c>
      <c r="F434" s="53" t="s">
        <v>133</v>
      </c>
      <c r="G434" t="s">
        <v>567</v>
      </c>
      <c r="H434" s="41" t="s">
        <v>135</v>
      </c>
      <c r="I434" t="s">
        <v>568</v>
      </c>
      <c r="J434" t="s">
        <v>252</v>
      </c>
      <c r="K434" t="s">
        <v>138</v>
      </c>
      <c r="L434" s="17"/>
      <c r="M434" s="17"/>
      <c r="N434" s="17" t="s">
        <v>569</v>
      </c>
      <c r="O434" s="36"/>
      <c r="P434" s="17"/>
      <c r="Q434" s="17"/>
      <c r="U434" t="s">
        <v>570</v>
      </c>
      <c r="V434" t="s">
        <v>570</v>
      </c>
      <c r="X434" s="31">
        <v>44169</v>
      </c>
      <c r="Y434" s="31">
        <v>44171</v>
      </c>
      <c r="AA434" s="31"/>
      <c r="AB434" t="s">
        <v>9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1</v>
      </c>
      <c r="AI434">
        <v>50050</v>
      </c>
      <c r="AJ434">
        <v>2183</v>
      </c>
      <c r="AK434">
        <v>0</v>
      </c>
      <c r="AL434">
        <v>19</v>
      </c>
      <c r="AO434" s="41"/>
      <c r="AP434" s="41"/>
      <c r="AQ434" t="str">
        <f t="shared" si="12"/>
        <v/>
      </c>
      <c r="AS434" t="str">
        <f t="shared" si="13"/>
        <v>wci_corp</v>
      </c>
    </row>
    <row r="435" spans="2:45">
      <c r="B435" t="s">
        <v>191</v>
      </c>
      <c r="C435" s="31">
        <v>44165</v>
      </c>
      <c r="D435" s="15">
        <v>20.48</v>
      </c>
      <c r="E435" s="15">
        <v>0</v>
      </c>
      <c r="F435" s="53" t="s">
        <v>133</v>
      </c>
      <c r="G435" t="s">
        <v>567</v>
      </c>
      <c r="H435" s="41" t="s">
        <v>135</v>
      </c>
      <c r="I435" t="s">
        <v>568</v>
      </c>
      <c r="J435" t="s">
        <v>252</v>
      </c>
      <c r="K435" t="s">
        <v>138</v>
      </c>
      <c r="L435" s="17"/>
      <c r="M435" s="17"/>
      <c r="N435" s="17" t="s">
        <v>571</v>
      </c>
      <c r="O435" s="36"/>
      <c r="P435" s="17"/>
      <c r="Q435" s="17"/>
      <c r="U435" t="s">
        <v>570</v>
      </c>
      <c r="V435" t="s">
        <v>570</v>
      </c>
      <c r="X435" s="31">
        <v>44169</v>
      </c>
      <c r="Y435" s="31">
        <v>44171</v>
      </c>
      <c r="AA435" s="31"/>
      <c r="AB435" t="s">
        <v>9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1</v>
      </c>
      <c r="AI435">
        <v>50050</v>
      </c>
      <c r="AJ435">
        <v>2183</v>
      </c>
      <c r="AK435">
        <v>0</v>
      </c>
      <c r="AL435">
        <v>19</v>
      </c>
      <c r="AO435" s="41"/>
      <c r="AP435" s="41"/>
      <c r="AQ435" t="str">
        <f t="shared" si="12"/>
        <v/>
      </c>
      <c r="AS435" t="str">
        <f t="shared" si="13"/>
        <v>wci_corp</v>
      </c>
    </row>
    <row r="436" spans="2:45">
      <c r="B436" t="s">
        <v>191</v>
      </c>
      <c r="C436" s="31">
        <v>44165</v>
      </c>
      <c r="D436" s="15">
        <v>7.84</v>
      </c>
      <c r="E436" s="15">
        <v>0</v>
      </c>
      <c r="F436" s="53" t="s">
        <v>133</v>
      </c>
      <c r="G436" t="s">
        <v>567</v>
      </c>
      <c r="H436" s="41" t="s">
        <v>135</v>
      </c>
      <c r="I436" t="s">
        <v>568</v>
      </c>
      <c r="J436" t="s">
        <v>252</v>
      </c>
      <c r="K436" t="s">
        <v>138</v>
      </c>
      <c r="L436" s="17"/>
      <c r="M436" s="17"/>
      <c r="N436" s="17" t="s">
        <v>569</v>
      </c>
      <c r="O436" s="36"/>
      <c r="P436" s="17"/>
      <c r="Q436" s="17"/>
      <c r="U436" t="s">
        <v>570</v>
      </c>
      <c r="V436" t="s">
        <v>570</v>
      </c>
      <c r="X436" s="31">
        <v>44169</v>
      </c>
      <c r="Y436" s="31">
        <v>44171</v>
      </c>
      <c r="AA436" s="31"/>
      <c r="AB436" t="s">
        <v>9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1</v>
      </c>
      <c r="AI436">
        <v>50050</v>
      </c>
      <c r="AJ436">
        <v>2183</v>
      </c>
      <c r="AK436">
        <v>0</v>
      </c>
      <c r="AL436">
        <v>19</v>
      </c>
      <c r="AO436" s="41"/>
      <c r="AP436" s="41"/>
      <c r="AQ436" t="str">
        <f t="shared" si="12"/>
        <v/>
      </c>
      <c r="AS436" t="str">
        <f t="shared" si="13"/>
        <v>wci_corp</v>
      </c>
    </row>
    <row r="437" spans="2:45">
      <c r="B437" t="s">
        <v>191</v>
      </c>
      <c r="C437" s="31">
        <v>44165</v>
      </c>
      <c r="D437" s="15">
        <v>2.4</v>
      </c>
      <c r="E437" s="15">
        <v>0</v>
      </c>
      <c r="F437" s="53" t="s">
        <v>133</v>
      </c>
      <c r="G437" t="s">
        <v>567</v>
      </c>
      <c r="H437" s="41" t="s">
        <v>135</v>
      </c>
      <c r="I437" t="s">
        <v>568</v>
      </c>
      <c r="J437" t="s">
        <v>252</v>
      </c>
      <c r="K437" t="s">
        <v>138</v>
      </c>
      <c r="L437" s="17"/>
      <c r="M437" s="17"/>
      <c r="N437" s="17" t="s">
        <v>572</v>
      </c>
      <c r="O437" s="36"/>
      <c r="P437" s="17"/>
      <c r="Q437" s="17"/>
      <c r="U437" t="s">
        <v>570</v>
      </c>
      <c r="V437" t="s">
        <v>570</v>
      </c>
      <c r="X437" s="31">
        <v>44169</v>
      </c>
      <c r="Y437" s="31">
        <v>44171</v>
      </c>
      <c r="AA437" s="31"/>
      <c r="AB437" t="s">
        <v>9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1</v>
      </c>
      <c r="AI437">
        <v>50050</v>
      </c>
      <c r="AJ437">
        <v>2183</v>
      </c>
      <c r="AK437">
        <v>0</v>
      </c>
      <c r="AL437">
        <v>19</v>
      </c>
      <c r="AO437" s="41"/>
      <c r="AP437" s="41"/>
      <c r="AQ437" t="str">
        <f t="shared" si="12"/>
        <v/>
      </c>
      <c r="AS437" t="str">
        <f t="shared" si="13"/>
        <v>wci_corp</v>
      </c>
    </row>
    <row r="438" spans="2:45">
      <c r="B438" t="s">
        <v>191</v>
      </c>
      <c r="C438" s="31">
        <v>44165</v>
      </c>
      <c r="D438" s="15">
        <v>2.4</v>
      </c>
      <c r="E438" s="15">
        <v>0</v>
      </c>
      <c r="F438" s="53" t="s">
        <v>133</v>
      </c>
      <c r="G438" t="s">
        <v>567</v>
      </c>
      <c r="H438" s="41" t="s">
        <v>135</v>
      </c>
      <c r="I438" t="s">
        <v>568</v>
      </c>
      <c r="J438" t="s">
        <v>252</v>
      </c>
      <c r="K438" t="s">
        <v>138</v>
      </c>
      <c r="L438" s="17"/>
      <c r="M438" s="17"/>
      <c r="N438" s="17" t="s">
        <v>572</v>
      </c>
      <c r="O438" s="36"/>
      <c r="P438" s="17"/>
      <c r="Q438" s="17"/>
      <c r="U438" t="s">
        <v>570</v>
      </c>
      <c r="V438" t="s">
        <v>570</v>
      </c>
      <c r="X438" s="31">
        <v>44169</v>
      </c>
      <c r="Y438" s="31">
        <v>44171</v>
      </c>
      <c r="AA438" s="31"/>
      <c r="AB438" t="s">
        <v>9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1</v>
      </c>
      <c r="AI438">
        <v>50050</v>
      </c>
      <c r="AJ438">
        <v>2183</v>
      </c>
      <c r="AK438">
        <v>0</v>
      </c>
      <c r="AL438">
        <v>19</v>
      </c>
      <c r="AO438" s="41"/>
      <c r="AP438" s="41"/>
      <c r="AQ438" t="str">
        <f t="shared" si="12"/>
        <v/>
      </c>
      <c r="AS438" t="str">
        <f t="shared" si="13"/>
        <v>wci_corp</v>
      </c>
    </row>
    <row r="439" spans="2:45">
      <c r="B439" t="s">
        <v>191</v>
      </c>
      <c r="C439" s="31">
        <v>44165</v>
      </c>
      <c r="D439" s="15">
        <v>0.39</v>
      </c>
      <c r="E439" s="15">
        <v>0</v>
      </c>
      <c r="F439" s="53" t="s">
        <v>133</v>
      </c>
      <c r="G439" t="s">
        <v>567</v>
      </c>
      <c r="H439" s="41" t="s">
        <v>135</v>
      </c>
      <c r="I439" t="s">
        <v>568</v>
      </c>
      <c r="J439" t="s">
        <v>252</v>
      </c>
      <c r="K439" t="s">
        <v>138</v>
      </c>
      <c r="L439" s="17"/>
      <c r="M439" s="17"/>
      <c r="N439" s="17" t="s">
        <v>569</v>
      </c>
      <c r="O439" s="36"/>
      <c r="P439" s="17"/>
      <c r="Q439" s="17"/>
      <c r="U439" t="s">
        <v>570</v>
      </c>
      <c r="V439" t="s">
        <v>570</v>
      </c>
      <c r="X439" s="31">
        <v>44169</v>
      </c>
      <c r="Y439" s="31">
        <v>44171</v>
      </c>
      <c r="AA439" s="31"/>
      <c r="AB439" t="s">
        <v>9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1</v>
      </c>
      <c r="AI439">
        <v>50050</v>
      </c>
      <c r="AJ439">
        <v>2183</v>
      </c>
      <c r="AK439">
        <v>0</v>
      </c>
      <c r="AL439">
        <v>19</v>
      </c>
      <c r="AO439" s="41"/>
      <c r="AP439" s="41"/>
      <c r="AQ439" t="str">
        <f t="shared" si="12"/>
        <v/>
      </c>
      <c r="AS439" t="str">
        <f t="shared" si="13"/>
        <v>wci_corp</v>
      </c>
    </row>
    <row r="440" spans="2:45">
      <c r="B440" t="s">
        <v>191</v>
      </c>
      <c r="C440" s="31">
        <v>44165</v>
      </c>
      <c r="D440" s="15">
        <v>11.76</v>
      </c>
      <c r="E440" s="15">
        <v>0</v>
      </c>
      <c r="F440" s="53" t="s">
        <v>133</v>
      </c>
      <c r="G440" t="s">
        <v>567</v>
      </c>
      <c r="H440" s="41" t="s">
        <v>135</v>
      </c>
      <c r="I440" t="s">
        <v>568</v>
      </c>
      <c r="J440" t="s">
        <v>252</v>
      </c>
      <c r="K440" t="s">
        <v>138</v>
      </c>
      <c r="L440" s="17"/>
      <c r="M440" s="17"/>
      <c r="N440" s="17" t="s">
        <v>569</v>
      </c>
      <c r="O440" s="36"/>
      <c r="P440" s="17"/>
      <c r="Q440" s="17"/>
      <c r="U440" t="s">
        <v>570</v>
      </c>
      <c r="V440" t="s">
        <v>570</v>
      </c>
      <c r="X440" s="31">
        <v>44169</v>
      </c>
      <c r="Y440" s="31">
        <v>44171</v>
      </c>
      <c r="AA440" s="31"/>
      <c r="AB440" t="s">
        <v>9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1</v>
      </c>
      <c r="AI440">
        <v>50050</v>
      </c>
      <c r="AJ440">
        <v>2183</v>
      </c>
      <c r="AK440">
        <v>0</v>
      </c>
      <c r="AL440">
        <v>19</v>
      </c>
      <c r="AO440" s="41"/>
      <c r="AP440" s="41"/>
      <c r="AQ440" t="str">
        <f t="shared" si="12"/>
        <v/>
      </c>
      <c r="AS440" t="str">
        <f t="shared" si="13"/>
        <v>wci_corp</v>
      </c>
    </row>
    <row r="441" spans="2:45">
      <c r="B441" t="s">
        <v>191</v>
      </c>
      <c r="C441" s="31">
        <v>44165</v>
      </c>
      <c r="D441" s="15">
        <v>8.19</v>
      </c>
      <c r="E441" s="15">
        <v>0</v>
      </c>
      <c r="F441" s="53" t="s">
        <v>133</v>
      </c>
      <c r="G441" t="s">
        <v>567</v>
      </c>
      <c r="H441" s="41" t="s">
        <v>135</v>
      </c>
      <c r="I441" t="s">
        <v>568</v>
      </c>
      <c r="J441" t="s">
        <v>252</v>
      </c>
      <c r="K441" t="s">
        <v>138</v>
      </c>
      <c r="L441" s="17"/>
      <c r="M441" s="17"/>
      <c r="N441" s="17" t="s">
        <v>571</v>
      </c>
      <c r="O441" s="36"/>
      <c r="P441" s="17"/>
      <c r="Q441" s="17"/>
      <c r="U441" t="s">
        <v>570</v>
      </c>
      <c r="V441" t="s">
        <v>570</v>
      </c>
      <c r="X441" s="31">
        <v>44169</v>
      </c>
      <c r="Y441" s="31">
        <v>44171</v>
      </c>
      <c r="AA441" s="31"/>
      <c r="AB441" t="s">
        <v>9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1</v>
      </c>
      <c r="AI441">
        <v>50050</v>
      </c>
      <c r="AJ441">
        <v>2183</v>
      </c>
      <c r="AK441">
        <v>0</v>
      </c>
      <c r="AL441">
        <v>19</v>
      </c>
      <c r="AO441" s="41"/>
      <c r="AP441" s="41"/>
      <c r="AQ441" t="str">
        <f t="shared" si="12"/>
        <v/>
      </c>
      <c r="AS441" t="str">
        <f t="shared" si="13"/>
        <v>wci_corp</v>
      </c>
    </row>
    <row r="442" spans="2:45">
      <c r="B442" t="s">
        <v>191</v>
      </c>
      <c r="C442" s="31">
        <v>44165</v>
      </c>
      <c r="D442" s="15">
        <v>21.56</v>
      </c>
      <c r="E442" s="15">
        <v>0</v>
      </c>
      <c r="F442" s="53" t="s">
        <v>133</v>
      </c>
      <c r="G442" t="s">
        <v>567</v>
      </c>
      <c r="H442" s="41" t="s">
        <v>135</v>
      </c>
      <c r="I442" t="s">
        <v>568</v>
      </c>
      <c r="J442" t="s">
        <v>252</v>
      </c>
      <c r="K442" t="s">
        <v>138</v>
      </c>
      <c r="L442" s="17"/>
      <c r="M442" s="17"/>
      <c r="N442" s="17" t="s">
        <v>569</v>
      </c>
      <c r="O442" s="36"/>
      <c r="P442" s="17"/>
      <c r="Q442" s="17"/>
      <c r="U442" t="s">
        <v>570</v>
      </c>
      <c r="V442" t="s">
        <v>570</v>
      </c>
      <c r="X442" s="31">
        <v>44169</v>
      </c>
      <c r="Y442" s="31">
        <v>44171</v>
      </c>
      <c r="AA442" s="31"/>
      <c r="AB442" t="s">
        <v>9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1</v>
      </c>
      <c r="AI442">
        <v>50050</v>
      </c>
      <c r="AJ442">
        <v>2183</v>
      </c>
      <c r="AK442">
        <v>0</v>
      </c>
      <c r="AL442">
        <v>19</v>
      </c>
      <c r="AO442" s="41"/>
      <c r="AP442" s="41"/>
      <c r="AQ442" t="str">
        <f t="shared" si="12"/>
        <v/>
      </c>
      <c r="AS442" t="str">
        <f t="shared" si="13"/>
        <v>wci_corp</v>
      </c>
    </row>
    <row r="443" spans="2:45">
      <c r="B443" t="s">
        <v>191</v>
      </c>
      <c r="C443" s="31">
        <v>44165</v>
      </c>
      <c r="D443" s="15">
        <v>8.7799999999999994</v>
      </c>
      <c r="E443" s="15">
        <v>0</v>
      </c>
      <c r="F443" s="53" t="s">
        <v>133</v>
      </c>
      <c r="G443" t="s">
        <v>567</v>
      </c>
      <c r="H443" s="41" t="s">
        <v>135</v>
      </c>
      <c r="I443" t="s">
        <v>568</v>
      </c>
      <c r="J443" t="s">
        <v>252</v>
      </c>
      <c r="K443" t="s">
        <v>138</v>
      </c>
      <c r="L443" s="17"/>
      <c r="M443" s="17"/>
      <c r="N443" s="17" t="s">
        <v>571</v>
      </c>
      <c r="O443" s="36"/>
      <c r="P443" s="17"/>
      <c r="Q443" s="17"/>
      <c r="U443" t="s">
        <v>570</v>
      </c>
      <c r="V443" t="s">
        <v>570</v>
      </c>
      <c r="X443" s="31">
        <v>44169</v>
      </c>
      <c r="Y443" s="31">
        <v>44171</v>
      </c>
      <c r="AA443" s="31"/>
      <c r="AB443" t="s">
        <v>9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1</v>
      </c>
      <c r="AI443">
        <v>50050</v>
      </c>
      <c r="AJ443">
        <v>2183</v>
      </c>
      <c r="AK443">
        <v>0</v>
      </c>
      <c r="AL443">
        <v>19</v>
      </c>
      <c r="AO443" s="41"/>
      <c r="AP443" s="41"/>
      <c r="AQ443" t="str">
        <f t="shared" si="12"/>
        <v/>
      </c>
      <c r="AS443" t="str">
        <f t="shared" si="13"/>
        <v>wci_corp</v>
      </c>
    </row>
    <row r="444" spans="2:45">
      <c r="B444" t="s">
        <v>191</v>
      </c>
      <c r="C444" s="31">
        <v>44165</v>
      </c>
      <c r="D444" s="15">
        <v>29.25</v>
      </c>
      <c r="E444" s="15">
        <v>0</v>
      </c>
      <c r="F444" s="53" t="s">
        <v>133</v>
      </c>
      <c r="G444" t="s">
        <v>567</v>
      </c>
      <c r="H444" s="41" t="s">
        <v>135</v>
      </c>
      <c r="I444" t="s">
        <v>568</v>
      </c>
      <c r="J444" t="s">
        <v>252</v>
      </c>
      <c r="K444" t="s">
        <v>138</v>
      </c>
      <c r="L444" s="17"/>
      <c r="M444" s="17"/>
      <c r="N444" s="17" t="s">
        <v>571</v>
      </c>
      <c r="O444" s="36"/>
      <c r="P444" s="17"/>
      <c r="Q444" s="17"/>
      <c r="U444" t="s">
        <v>570</v>
      </c>
      <c r="V444" t="s">
        <v>570</v>
      </c>
      <c r="X444" s="31">
        <v>44169</v>
      </c>
      <c r="Y444" s="31">
        <v>44171</v>
      </c>
      <c r="AA444" s="31"/>
      <c r="AB444" t="s">
        <v>9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1</v>
      </c>
      <c r="AI444">
        <v>50050</v>
      </c>
      <c r="AJ444">
        <v>2183</v>
      </c>
      <c r="AK444">
        <v>0</v>
      </c>
      <c r="AL444">
        <v>19</v>
      </c>
      <c r="AO444" s="41"/>
      <c r="AP444" s="41"/>
      <c r="AQ444" t="str">
        <f t="shared" si="12"/>
        <v/>
      </c>
      <c r="AS444" t="str">
        <f t="shared" si="13"/>
        <v>wci_corp</v>
      </c>
    </row>
    <row r="445" spans="2:45">
      <c r="B445" t="s">
        <v>191</v>
      </c>
      <c r="C445" s="31">
        <v>44165</v>
      </c>
      <c r="D445" s="15">
        <v>3.51</v>
      </c>
      <c r="E445" s="15">
        <v>0</v>
      </c>
      <c r="F445" s="53" t="s">
        <v>133</v>
      </c>
      <c r="G445" t="s">
        <v>567</v>
      </c>
      <c r="H445" s="41" t="s">
        <v>135</v>
      </c>
      <c r="I445" t="s">
        <v>568</v>
      </c>
      <c r="J445" t="s">
        <v>252</v>
      </c>
      <c r="K445" t="s">
        <v>138</v>
      </c>
      <c r="L445" s="17"/>
      <c r="M445" s="17"/>
      <c r="N445" s="17" t="s">
        <v>571</v>
      </c>
      <c r="O445" s="36"/>
      <c r="P445" s="17"/>
      <c r="Q445" s="17"/>
      <c r="U445" t="s">
        <v>570</v>
      </c>
      <c r="V445" t="s">
        <v>570</v>
      </c>
      <c r="X445" s="31">
        <v>44169</v>
      </c>
      <c r="Y445" s="31">
        <v>44171</v>
      </c>
      <c r="AA445" s="31"/>
      <c r="AB445" t="s">
        <v>9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1</v>
      </c>
      <c r="AI445">
        <v>50050</v>
      </c>
      <c r="AJ445">
        <v>2183</v>
      </c>
      <c r="AK445">
        <v>0</v>
      </c>
      <c r="AL445">
        <v>19</v>
      </c>
      <c r="AO445" s="41"/>
      <c r="AP445" s="41"/>
      <c r="AQ445" t="str">
        <f t="shared" si="12"/>
        <v/>
      </c>
      <c r="AS445" t="str">
        <f t="shared" si="13"/>
        <v>wci_corp</v>
      </c>
    </row>
    <row r="446" spans="2:45">
      <c r="B446" t="s">
        <v>191</v>
      </c>
      <c r="C446" s="31">
        <v>44165</v>
      </c>
      <c r="D446" s="15">
        <v>3.51</v>
      </c>
      <c r="E446" s="15">
        <v>0</v>
      </c>
      <c r="F446" s="53" t="s">
        <v>133</v>
      </c>
      <c r="G446" t="s">
        <v>567</v>
      </c>
      <c r="H446" s="41" t="s">
        <v>135</v>
      </c>
      <c r="I446" t="s">
        <v>568</v>
      </c>
      <c r="J446" t="s">
        <v>252</v>
      </c>
      <c r="K446" t="s">
        <v>138</v>
      </c>
      <c r="L446" s="17"/>
      <c r="M446" s="17"/>
      <c r="N446" s="17" t="s">
        <v>571</v>
      </c>
      <c r="O446" s="36"/>
      <c r="P446" s="17"/>
      <c r="Q446" s="17"/>
      <c r="U446" t="s">
        <v>570</v>
      </c>
      <c r="V446" t="s">
        <v>570</v>
      </c>
      <c r="X446" s="31">
        <v>44169</v>
      </c>
      <c r="Y446" s="31">
        <v>44171</v>
      </c>
      <c r="AA446" s="31"/>
      <c r="AB446" t="s">
        <v>9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1</v>
      </c>
      <c r="AI446">
        <v>50050</v>
      </c>
      <c r="AJ446">
        <v>2183</v>
      </c>
      <c r="AK446">
        <v>0</v>
      </c>
      <c r="AL446">
        <v>19</v>
      </c>
      <c r="AO446" s="41"/>
      <c r="AP446" s="41"/>
      <c r="AQ446" t="str">
        <f t="shared" si="12"/>
        <v/>
      </c>
      <c r="AS446" t="str">
        <f t="shared" si="13"/>
        <v>wci_corp</v>
      </c>
    </row>
    <row r="447" spans="2:45">
      <c r="B447" t="s">
        <v>191</v>
      </c>
      <c r="C447" s="31">
        <v>44165</v>
      </c>
      <c r="D447" s="15">
        <v>2.34</v>
      </c>
      <c r="E447" s="15">
        <v>0</v>
      </c>
      <c r="F447" s="53" t="s">
        <v>133</v>
      </c>
      <c r="G447" t="s">
        <v>567</v>
      </c>
      <c r="H447" s="41" t="s">
        <v>135</v>
      </c>
      <c r="I447" t="s">
        <v>568</v>
      </c>
      <c r="J447" t="s">
        <v>252</v>
      </c>
      <c r="K447" t="s">
        <v>138</v>
      </c>
      <c r="L447" s="17"/>
      <c r="M447" s="17"/>
      <c r="N447" s="17" t="s">
        <v>571</v>
      </c>
      <c r="O447" s="36"/>
      <c r="P447" s="17"/>
      <c r="Q447" s="17"/>
      <c r="U447" t="s">
        <v>570</v>
      </c>
      <c r="V447" t="s">
        <v>570</v>
      </c>
      <c r="X447" s="31">
        <v>44169</v>
      </c>
      <c r="Y447" s="31">
        <v>44171</v>
      </c>
      <c r="AA447" s="31"/>
      <c r="AB447" t="s">
        <v>9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1</v>
      </c>
      <c r="AI447">
        <v>50050</v>
      </c>
      <c r="AJ447">
        <v>2183</v>
      </c>
      <c r="AK447">
        <v>0</v>
      </c>
      <c r="AL447">
        <v>19</v>
      </c>
      <c r="AO447" s="41"/>
      <c r="AP447" s="41"/>
      <c r="AQ447" t="str">
        <f t="shared" si="12"/>
        <v/>
      </c>
      <c r="AS447" t="str">
        <f t="shared" si="13"/>
        <v>wci_corp</v>
      </c>
    </row>
    <row r="448" spans="2:45">
      <c r="B448" t="s">
        <v>191</v>
      </c>
      <c r="C448" s="31">
        <v>44165</v>
      </c>
      <c r="D448" s="15">
        <v>1.17</v>
      </c>
      <c r="E448" s="15">
        <v>0</v>
      </c>
      <c r="F448" s="53" t="s">
        <v>133</v>
      </c>
      <c r="G448" t="s">
        <v>567</v>
      </c>
      <c r="H448" s="41" t="s">
        <v>135</v>
      </c>
      <c r="I448" t="s">
        <v>568</v>
      </c>
      <c r="J448" t="s">
        <v>252</v>
      </c>
      <c r="K448" t="s">
        <v>138</v>
      </c>
      <c r="L448" s="17"/>
      <c r="M448" s="17"/>
      <c r="N448" s="17" t="s">
        <v>571</v>
      </c>
      <c r="O448" s="36"/>
      <c r="P448" s="17"/>
      <c r="Q448" s="17"/>
      <c r="U448" t="s">
        <v>570</v>
      </c>
      <c r="V448" t="s">
        <v>570</v>
      </c>
      <c r="X448" s="31">
        <v>44169</v>
      </c>
      <c r="Y448" s="31">
        <v>44171</v>
      </c>
      <c r="AA448" s="31"/>
      <c r="AB448" t="s">
        <v>9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1</v>
      </c>
      <c r="AI448">
        <v>50050</v>
      </c>
      <c r="AJ448">
        <v>2183</v>
      </c>
      <c r="AK448">
        <v>0</v>
      </c>
      <c r="AL448">
        <v>19</v>
      </c>
      <c r="AO448" s="41"/>
      <c r="AP448" s="41"/>
      <c r="AQ448" t="str">
        <f t="shared" si="12"/>
        <v/>
      </c>
      <c r="AS448" t="str">
        <f t="shared" si="13"/>
        <v>wci_corp</v>
      </c>
    </row>
    <row r="449" spans="2:45">
      <c r="B449" t="s">
        <v>192</v>
      </c>
      <c r="C449" s="31">
        <v>44165</v>
      </c>
      <c r="D449" s="15">
        <v>4.8</v>
      </c>
      <c r="E449" s="15">
        <v>0</v>
      </c>
      <c r="F449" s="53" t="s">
        <v>133</v>
      </c>
      <c r="G449" t="s">
        <v>567</v>
      </c>
      <c r="H449" s="41" t="s">
        <v>135</v>
      </c>
      <c r="I449" t="s">
        <v>568</v>
      </c>
      <c r="J449" t="s">
        <v>252</v>
      </c>
      <c r="K449" t="s">
        <v>138</v>
      </c>
      <c r="L449" s="17"/>
      <c r="M449" s="17"/>
      <c r="N449" s="17" t="s">
        <v>572</v>
      </c>
      <c r="O449" s="36"/>
      <c r="P449" s="17"/>
      <c r="Q449" s="17"/>
      <c r="U449" t="s">
        <v>570</v>
      </c>
      <c r="V449" t="s">
        <v>570</v>
      </c>
      <c r="X449" s="31">
        <v>44169</v>
      </c>
      <c r="Y449" s="31">
        <v>44171</v>
      </c>
      <c r="AA449" s="31"/>
      <c r="AB449" t="s">
        <v>9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1</v>
      </c>
      <c r="AI449">
        <v>52050</v>
      </c>
      <c r="AJ449">
        <v>2183</v>
      </c>
      <c r="AK449">
        <v>0</v>
      </c>
      <c r="AL449">
        <v>19</v>
      </c>
      <c r="AO449" s="41"/>
      <c r="AP449" s="41"/>
      <c r="AQ449" t="str">
        <f t="shared" si="12"/>
        <v/>
      </c>
      <c r="AS449" t="str">
        <f t="shared" si="13"/>
        <v>wci_corp</v>
      </c>
    </row>
    <row r="450" spans="2:45">
      <c r="B450" t="s">
        <v>192</v>
      </c>
      <c r="C450" s="31">
        <v>44165</v>
      </c>
      <c r="D450" s="15">
        <v>25.48</v>
      </c>
      <c r="E450" s="15">
        <v>0</v>
      </c>
      <c r="F450" s="53" t="s">
        <v>133</v>
      </c>
      <c r="G450" t="s">
        <v>567</v>
      </c>
      <c r="H450" s="41" t="s">
        <v>135</v>
      </c>
      <c r="I450" t="s">
        <v>568</v>
      </c>
      <c r="J450" t="s">
        <v>252</v>
      </c>
      <c r="K450" t="s">
        <v>138</v>
      </c>
      <c r="L450" s="17"/>
      <c r="M450" s="17"/>
      <c r="N450" s="17" t="s">
        <v>569</v>
      </c>
      <c r="O450" s="36"/>
      <c r="P450" s="17"/>
      <c r="Q450" s="17"/>
      <c r="U450" t="s">
        <v>570</v>
      </c>
      <c r="V450" t="s">
        <v>570</v>
      </c>
      <c r="X450" s="31">
        <v>44169</v>
      </c>
      <c r="Y450" s="31">
        <v>44171</v>
      </c>
      <c r="AA450" s="31"/>
      <c r="AB450" t="s">
        <v>9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1</v>
      </c>
      <c r="AI450">
        <v>52050</v>
      </c>
      <c r="AJ450">
        <v>2183</v>
      </c>
      <c r="AK450">
        <v>0</v>
      </c>
      <c r="AL450">
        <v>19</v>
      </c>
      <c r="AO450" s="41"/>
      <c r="AP450" s="41"/>
      <c r="AQ450" t="str">
        <f t="shared" si="12"/>
        <v/>
      </c>
      <c r="AS450" t="str">
        <f t="shared" si="13"/>
        <v>wci_corp</v>
      </c>
    </row>
    <row r="451" spans="2:45">
      <c r="B451" t="s">
        <v>192</v>
      </c>
      <c r="C451" s="31">
        <v>44165</v>
      </c>
      <c r="D451" s="15">
        <v>14.64</v>
      </c>
      <c r="E451" s="15">
        <v>0</v>
      </c>
      <c r="F451" s="53" t="s">
        <v>133</v>
      </c>
      <c r="G451" t="s">
        <v>567</v>
      </c>
      <c r="H451" s="41" t="s">
        <v>135</v>
      </c>
      <c r="I451" t="s">
        <v>568</v>
      </c>
      <c r="J451" t="s">
        <v>252</v>
      </c>
      <c r="K451" t="s">
        <v>138</v>
      </c>
      <c r="L451" s="17"/>
      <c r="M451" s="17"/>
      <c r="N451" s="17" t="s">
        <v>571</v>
      </c>
      <c r="O451" s="36"/>
      <c r="P451" s="17"/>
      <c r="Q451" s="17"/>
      <c r="U451" t="s">
        <v>570</v>
      </c>
      <c r="V451" t="s">
        <v>570</v>
      </c>
      <c r="X451" s="31">
        <v>44169</v>
      </c>
      <c r="Y451" s="31">
        <v>44171</v>
      </c>
      <c r="AA451" s="31"/>
      <c r="AB451" t="s">
        <v>9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1</v>
      </c>
      <c r="AI451">
        <v>52050</v>
      </c>
      <c r="AJ451">
        <v>2183</v>
      </c>
      <c r="AK451">
        <v>0</v>
      </c>
      <c r="AL451">
        <v>19</v>
      </c>
      <c r="AO451" s="41"/>
      <c r="AP451" s="41"/>
      <c r="AQ451" t="str">
        <f t="shared" si="12"/>
        <v/>
      </c>
      <c r="AS451" t="str">
        <f t="shared" si="13"/>
        <v>wci_corp</v>
      </c>
    </row>
    <row r="452" spans="2:45">
      <c r="B452" t="s">
        <v>194</v>
      </c>
      <c r="C452" s="31">
        <v>44165</v>
      </c>
      <c r="D452" s="15">
        <v>2.4</v>
      </c>
      <c r="E452" s="15">
        <v>0</v>
      </c>
      <c r="F452" s="53" t="s">
        <v>133</v>
      </c>
      <c r="G452" t="s">
        <v>567</v>
      </c>
      <c r="H452" s="41" t="s">
        <v>135</v>
      </c>
      <c r="I452" t="s">
        <v>568</v>
      </c>
      <c r="J452" t="s">
        <v>252</v>
      </c>
      <c r="K452" t="s">
        <v>138</v>
      </c>
      <c r="L452" s="17"/>
      <c r="M452" s="17"/>
      <c r="N452" s="17" t="s">
        <v>572</v>
      </c>
      <c r="O452" s="36"/>
      <c r="P452" s="17"/>
      <c r="Q452" s="17"/>
      <c r="U452" t="s">
        <v>570</v>
      </c>
      <c r="V452" t="s">
        <v>570</v>
      </c>
      <c r="X452" s="31">
        <v>44169</v>
      </c>
      <c r="Y452" s="31">
        <v>44171</v>
      </c>
      <c r="AA452" s="31"/>
      <c r="AB452" t="s">
        <v>9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1</v>
      </c>
      <c r="AI452">
        <v>70050</v>
      </c>
      <c r="AJ452">
        <v>2183</v>
      </c>
      <c r="AK452">
        <v>0</v>
      </c>
      <c r="AL452">
        <v>19</v>
      </c>
      <c r="AO452" s="41"/>
      <c r="AP452" s="41"/>
      <c r="AQ452" t="str">
        <f t="shared" si="12"/>
        <v/>
      </c>
      <c r="AS452" t="str">
        <f t="shared" si="13"/>
        <v>wci_corp</v>
      </c>
    </row>
    <row r="453" spans="2:45">
      <c r="B453" t="s">
        <v>194</v>
      </c>
      <c r="C453" s="31">
        <v>44165</v>
      </c>
      <c r="D453" s="15">
        <v>62.72</v>
      </c>
      <c r="E453" s="15">
        <v>0</v>
      </c>
      <c r="F453" s="53" t="s">
        <v>133</v>
      </c>
      <c r="G453" t="s">
        <v>567</v>
      </c>
      <c r="H453" s="41" t="s">
        <v>135</v>
      </c>
      <c r="I453" t="s">
        <v>568</v>
      </c>
      <c r="J453" t="s">
        <v>252</v>
      </c>
      <c r="K453" t="s">
        <v>138</v>
      </c>
      <c r="L453" s="17"/>
      <c r="M453" s="17"/>
      <c r="N453" s="17" t="s">
        <v>569</v>
      </c>
      <c r="O453" s="36"/>
      <c r="P453" s="17"/>
      <c r="Q453" s="17"/>
      <c r="U453" t="s">
        <v>570</v>
      </c>
      <c r="V453" t="s">
        <v>570</v>
      </c>
      <c r="X453" s="31">
        <v>44169</v>
      </c>
      <c r="Y453" s="31">
        <v>44171</v>
      </c>
      <c r="AA453" s="31"/>
      <c r="AB453" t="s">
        <v>9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1</v>
      </c>
      <c r="AI453">
        <v>70050</v>
      </c>
      <c r="AJ453">
        <v>2183</v>
      </c>
      <c r="AK453">
        <v>0</v>
      </c>
      <c r="AL453">
        <v>19</v>
      </c>
      <c r="AO453" s="41"/>
      <c r="AP453" s="41"/>
      <c r="AQ453" t="str">
        <f t="shared" si="12"/>
        <v/>
      </c>
      <c r="AS453" t="str">
        <f t="shared" si="13"/>
        <v>wci_corp</v>
      </c>
    </row>
    <row r="454" spans="2:45">
      <c r="B454" t="s">
        <v>194</v>
      </c>
      <c r="C454" s="31">
        <v>44165</v>
      </c>
      <c r="D454" s="15">
        <v>18.73</v>
      </c>
      <c r="E454" s="15">
        <v>0</v>
      </c>
      <c r="F454" s="53" t="s">
        <v>133</v>
      </c>
      <c r="G454" t="s">
        <v>567</v>
      </c>
      <c r="H454" s="41" t="s">
        <v>135</v>
      </c>
      <c r="I454" t="s">
        <v>568</v>
      </c>
      <c r="J454" t="s">
        <v>252</v>
      </c>
      <c r="K454" t="s">
        <v>138</v>
      </c>
      <c r="L454" s="17"/>
      <c r="M454" s="17"/>
      <c r="N454" s="17" t="s">
        <v>571</v>
      </c>
      <c r="O454" s="36"/>
      <c r="P454" s="17"/>
      <c r="Q454" s="17"/>
      <c r="U454" t="s">
        <v>570</v>
      </c>
      <c r="V454" t="s">
        <v>570</v>
      </c>
      <c r="X454" s="31">
        <v>44169</v>
      </c>
      <c r="Y454" s="31">
        <v>44171</v>
      </c>
      <c r="AA454" s="31"/>
      <c r="AB454" t="s">
        <v>9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1</v>
      </c>
      <c r="AI454">
        <v>70050</v>
      </c>
      <c r="AJ454">
        <v>2183</v>
      </c>
      <c r="AK454">
        <v>0</v>
      </c>
      <c r="AL454">
        <v>19</v>
      </c>
      <c r="AO454" s="41"/>
      <c r="AP454" s="41"/>
      <c r="AQ454" t="str">
        <f t="shared" si="12"/>
        <v/>
      </c>
      <c r="AS454" t="str">
        <f t="shared" si="13"/>
        <v>wci_corp</v>
      </c>
    </row>
    <row r="455" spans="2:45">
      <c r="B455" t="s">
        <v>194</v>
      </c>
      <c r="C455" s="31">
        <v>44165</v>
      </c>
      <c r="D455" s="15">
        <v>3.92</v>
      </c>
      <c r="E455" s="15">
        <v>0</v>
      </c>
      <c r="F455" s="53" t="s">
        <v>133</v>
      </c>
      <c r="G455" t="s">
        <v>567</v>
      </c>
      <c r="H455" s="41" t="s">
        <v>135</v>
      </c>
      <c r="I455" t="s">
        <v>568</v>
      </c>
      <c r="J455" t="s">
        <v>252</v>
      </c>
      <c r="K455" t="s">
        <v>138</v>
      </c>
      <c r="L455" s="17"/>
      <c r="M455" s="17"/>
      <c r="N455" s="17" t="s">
        <v>569</v>
      </c>
      <c r="O455" s="36"/>
      <c r="P455" s="17"/>
      <c r="Q455" s="17"/>
      <c r="U455" t="s">
        <v>570</v>
      </c>
      <c r="V455" t="s">
        <v>570</v>
      </c>
      <c r="X455" s="31">
        <v>44169</v>
      </c>
      <c r="Y455" s="31">
        <v>44171</v>
      </c>
      <c r="AA455" s="31"/>
      <c r="AB455" t="s">
        <v>9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1</v>
      </c>
      <c r="AI455">
        <v>70050</v>
      </c>
      <c r="AJ455">
        <v>2183</v>
      </c>
      <c r="AK455">
        <v>0</v>
      </c>
      <c r="AL455">
        <v>19</v>
      </c>
      <c r="AO455" s="41"/>
      <c r="AP455" s="41"/>
      <c r="AQ455" t="str">
        <f t="shared" si="12"/>
        <v/>
      </c>
      <c r="AS455" t="str">
        <f t="shared" si="13"/>
        <v>wci_corp</v>
      </c>
    </row>
    <row r="456" spans="2:45">
      <c r="B456" t="s">
        <v>194</v>
      </c>
      <c r="C456" s="31">
        <v>44165</v>
      </c>
      <c r="D456" s="15">
        <v>1.17</v>
      </c>
      <c r="E456" s="15">
        <v>0</v>
      </c>
      <c r="F456" s="53" t="s">
        <v>133</v>
      </c>
      <c r="G456" t="s">
        <v>567</v>
      </c>
      <c r="H456" s="41" t="s">
        <v>135</v>
      </c>
      <c r="I456" t="s">
        <v>568</v>
      </c>
      <c r="J456" t="s">
        <v>252</v>
      </c>
      <c r="K456" t="s">
        <v>138</v>
      </c>
      <c r="L456" s="17"/>
      <c r="M456" s="17"/>
      <c r="N456" s="17" t="s">
        <v>571</v>
      </c>
      <c r="O456" s="36"/>
      <c r="P456" s="17"/>
      <c r="Q456" s="17"/>
      <c r="U456" t="s">
        <v>570</v>
      </c>
      <c r="V456" t="s">
        <v>570</v>
      </c>
      <c r="X456" s="31">
        <v>44169</v>
      </c>
      <c r="Y456" s="31">
        <v>44171</v>
      </c>
      <c r="AA456" s="31"/>
      <c r="AB456" t="s">
        <v>9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1</v>
      </c>
      <c r="AI456">
        <v>70050</v>
      </c>
      <c r="AJ456">
        <v>2183</v>
      </c>
      <c r="AK456">
        <v>0</v>
      </c>
      <c r="AL456">
        <v>19</v>
      </c>
      <c r="AO456" s="41"/>
      <c r="AP456" s="41"/>
      <c r="AQ456" t="str">
        <f t="shared" si="12"/>
        <v/>
      </c>
      <c r="AS456" t="str">
        <f t="shared" si="13"/>
        <v>wci_corp</v>
      </c>
    </row>
    <row r="457" spans="2:45">
      <c r="B457" t="s">
        <v>263</v>
      </c>
      <c r="C457" s="31">
        <v>44196</v>
      </c>
      <c r="D457" s="15">
        <v>-464.96</v>
      </c>
      <c r="E457" s="15">
        <v>0</v>
      </c>
      <c r="F457" s="53" t="s">
        <v>133</v>
      </c>
      <c r="G457" t="s">
        <v>573</v>
      </c>
      <c r="H457" s="41" t="s">
        <v>135</v>
      </c>
      <c r="I457" t="s">
        <v>550</v>
      </c>
      <c r="J457" t="s">
        <v>252</v>
      </c>
      <c r="K457" t="s">
        <v>138</v>
      </c>
      <c r="L457" s="17"/>
      <c r="M457" s="17"/>
      <c r="N457" s="17" t="s">
        <v>551</v>
      </c>
      <c r="O457" s="36"/>
      <c r="P457" s="17"/>
      <c r="Q457" s="17"/>
      <c r="U457" t="s">
        <v>552</v>
      </c>
      <c r="V457" t="s">
        <v>574</v>
      </c>
      <c r="X457" s="31">
        <v>44169</v>
      </c>
      <c r="Y457" s="31">
        <v>44169</v>
      </c>
      <c r="AA457" s="31"/>
      <c r="AB457" t="s">
        <v>9</v>
      </c>
      <c r="AC457">
        <v>0</v>
      </c>
      <c r="AD457">
        <v>0</v>
      </c>
      <c r="AE457">
        <v>0</v>
      </c>
      <c r="AF457">
        <v>0</v>
      </c>
      <c r="AG457">
        <v>5</v>
      </c>
      <c r="AH457">
        <v>1</v>
      </c>
      <c r="AI457">
        <v>50020</v>
      </c>
      <c r="AJ457">
        <v>2183</v>
      </c>
      <c r="AK457">
        <v>0</v>
      </c>
      <c r="AL457">
        <v>19</v>
      </c>
      <c r="AO457" s="41"/>
      <c r="AP457" s="41"/>
      <c r="AQ457" t="str">
        <f t="shared" si="12"/>
        <v/>
      </c>
      <c r="AS457" t="str">
        <f t="shared" si="13"/>
        <v>wci_corp</v>
      </c>
    </row>
    <row r="458" spans="2:45">
      <c r="B458" t="s">
        <v>143</v>
      </c>
      <c r="C458" s="31">
        <v>44196</v>
      </c>
      <c r="D458" s="15">
        <v>1527.22</v>
      </c>
      <c r="E458" s="15">
        <v>0</v>
      </c>
      <c r="F458" s="53" t="s">
        <v>133</v>
      </c>
      <c r="G458" t="s">
        <v>575</v>
      </c>
      <c r="H458" s="41" t="s">
        <v>135</v>
      </c>
      <c r="I458" t="s">
        <v>576</v>
      </c>
      <c r="J458" t="s">
        <v>197</v>
      </c>
      <c r="K458" t="s">
        <v>138</v>
      </c>
      <c r="L458" s="17"/>
      <c r="M458" s="17"/>
      <c r="N458" s="17" t="s">
        <v>577</v>
      </c>
      <c r="O458" s="36"/>
      <c r="P458" s="17"/>
      <c r="Q458" s="17"/>
      <c r="U458" t="s">
        <v>578</v>
      </c>
      <c r="V458" t="s">
        <v>578</v>
      </c>
      <c r="X458" s="31">
        <v>44201</v>
      </c>
      <c r="Y458" s="31">
        <v>44201</v>
      </c>
      <c r="AA458" s="31"/>
      <c r="AB458" t="s">
        <v>9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1</v>
      </c>
      <c r="AI458">
        <v>50086</v>
      </c>
      <c r="AJ458">
        <v>2183</v>
      </c>
      <c r="AK458">
        <v>0</v>
      </c>
      <c r="AL458">
        <v>19</v>
      </c>
      <c r="AO458" s="41"/>
      <c r="AP458" s="41"/>
      <c r="AQ458" t="str">
        <f t="shared" si="12"/>
        <v/>
      </c>
      <c r="AS458" t="str">
        <f t="shared" si="13"/>
        <v>wci_corp</v>
      </c>
    </row>
    <row r="459" spans="2:45">
      <c r="B459" t="s">
        <v>143</v>
      </c>
      <c r="C459" s="31">
        <v>44196</v>
      </c>
      <c r="D459" s="15">
        <v>600</v>
      </c>
      <c r="E459" s="15">
        <v>0</v>
      </c>
      <c r="F459" s="53" t="s">
        <v>133</v>
      </c>
      <c r="G459" t="s">
        <v>575</v>
      </c>
      <c r="H459" s="41" t="s">
        <v>135</v>
      </c>
      <c r="I459" t="s">
        <v>576</v>
      </c>
      <c r="J459" t="s">
        <v>197</v>
      </c>
      <c r="K459" t="s">
        <v>138</v>
      </c>
      <c r="L459" s="17"/>
      <c r="M459" s="17"/>
      <c r="N459" s="17" t="s">
        <v>579</v>
      </c>
      <c r="O459" s="36"/>
      <c r="P459" s="17"/>
      <c r="Q459" s="17"/>
      <c r="U459" t="s">
        <v>578</v>
      </c>
      <c r="V459" t="s">
        <v>578</v>
      </c>
      <c r="X459" s="31">
        <v>44201</v>
      </c>
      <c r="Y459" s="31">
        <v>44201</v>
      </c>
      <c r="AA459" s="31"/>
      <c r="AB459" t="s">
        <v>9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1</v>
      </c>
      <c r="AI459">
        <v>50086</v>
      </c>
      <c r="AJ459">
        <v>2183</v>
      </c>
      <c r="AK459">
        <v>0</v>
      </c>
      <c r="AL459">
        <v>19</v>
      </c>
      <c r="AO459" s="41"/>
      <c r="AP459" s="41"/>
      <c r="AQ459" t="str">
        <f t="shared" si="12"/>
        <v/>
      </c>
      <c r="AS459" t="str">
        <f t="shared" si="13"/>
        <v>wci_corp</v>
      </c>
    </row>
    <row r="460" spans="2:45">
      <c r="B460" t="s">
        <v>143</v>
      </c>
      <c r="C460" s="31">
        <v>44196</v>
      </c>
      <c r="D460" s="15">
        <v>56.4</v>
      </c>
      <c r="E460" s="15">
        <v>0</v>
      </c>
      <c r="F460" s="53" t="s">
        <v>133</v>
      </c>
      <c r="G460" t="s">
        <v>575</v>
      </c>
      <c r="H460" s="41" t="s">
        <v>135</v>
      </c>
      <c r="I460" t="s">
        <v>576</v>
      </c>
      <c r="J460" t="s">
        <v>197</v>
      </c>
      <c r="K460" t="s">
        <v>138</v>
      </c>
      <c r="L460" s="17"/>
      <c r="M460" s="17"/>
      <c r="N460" s="17" t="s">
        <v>579</v>
      </c>
      <c r="O460" s="36"/>
      <c r="P460" s="17"/>
      <c r="Q460" s="17"/>
      <c r="U460" t="s">
        <v>578</v>
      </c>
      <c r="V460" t="s">
        <v>578</v>
      </c>
      <c r="X460" s="31">
        <v>44201</v>
      </c>
      <c r="Y460" s="31">
        <v>44201</v>
      </c>
      <c r="AA460" s="31"/>
      <c r="AB460" t="s">
        <v>9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1</v>
      </c>
      <c r="AI460">
        <v>50086</v>
      </c>
      <c r="AJ460">
        <v>2183</v>
      </c>
      <c r="AK460">
        <v>0</v>
      </c>
      <c r="AL460">
        <v>19</v>
      </c>
      <c r="AO460" s="41"/>
      <c r="AP460" s="41"/>
      <c r="AQ460" t="str">
        <f t="shared" si="12"/>
        <v/>
      </c>
      <c r="AS460" t="str">
        <f t="shared" si="13"/>
        <v>wci_corp</v>
      </c>
    </row>
    <row r="461" spans="2:45">
      <c r="B461" t="s">
        <v>143</v>
      </c>
      <c r="C461" s="31">
        <v>44196</v>
      </c>
      <c r="D461" s="15">
        <v>131.24</v>
      </c>
      <c r="E461" s="15">
        <v>0</v>
      </c>
      <c r="F461" s="53" t="s">
        <v>133</v>
      </c>
      <c r="G461" t="s">
        <v>575</v>
      </c>
      <c r="H461" s="41" t="s">
        <v>135</v>
      </c>
      <c r="I461" t="s">
        <v>576</v>
      </c>
      <c r="J461" t="s">
        <v>197</v>
      </c>
      <c r="K461" t="s">
        <v>138</v>
      </c>
      <c r="L461" s="17"/>
      <c r="M461" s="17"/>
      <c r="N461" s="17" t="s">
        <v>580</v>
      </c>
      <c r="O461" s="36"/>
      <c r="P461" s="17"/>
      <c r="Q461" s="17"/>
      <c r="U461" t="s">
        <v>578</v>
      </c>
      <c r="V461" t="s">
        <v>578</v>
      </c>
      <c r="X461" s="31">
        <v>44201</v>
      </c>
      <c r="Y461" s="31">
        <v>44201</v>
      </c>
      <c r="AA461" s="31"/>
      <c r="AB461" t="s">
        <v>9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1</v>
      </c>
      <c r="AI461">
        <v>50086</v>
      </c>
      <c r="AJ461">
        <v>2183</v>
      </c>
      <c r="AK461">
        <v>0</v>
      </c>
      <c r="AL461">
        <v>19</v>
      </c>
      <c r="AO461" s="41"/>
      <c r="AP461" s="41"/>
      <c r="AQ461" t="str">
        <f t="shared" si="12"/>
        <v/>
      </c>
      <c r="AS461" t="str">
        <f t="shared" si="13"/>
        <v>wci_corp</v>
      </c>
    </row>
    <row r="462" spans="2:45">
      <c r="B462" t="s">
        <v>143</v>
      </c>
      <c r="C462" s="31">
        <v>44196</v>
      </c>
      <c r="D462" s="15">
        <v>1527.22</v>
      </c>
      <c r="E462" s="15">
        <v>0</v>
      </c>
      <c r="F462" s="53" t="s">
        <v>133</v>
      </c>
      <c r="G462" t="s">
        <v>575</v>
      </c>
      <c r="H462" s="41" t="s">
        <v>135</v>
      </c>
      <c r="I462" t="s">
        <v>576</v>
      </c>
      <c r="J462" t="s">
        <v>197</v>
      </c>
      <c r="K462" t="s">
        <v>138</v>
      </c>
      <c r="L462" s="17"/>
      <c r="M462" s="17"/>
      <c r="N462" s="17" t="s">
        <v>577</v>
      </c>
      <c r="O462" s="36"/>
      <c r="P462" s="17"/>
      <c r="Q462" s="17"/>
      <c r="U462" t="s">
        <v>578</v>
      </c>
      <c r="V462" t="s">
        <v>578</v>
      </c>
      <c r="X462" s="31">
        <v>44201</v>
      </c>
      <c r="Y462" s="31">
        <v>44201</v>
      </c>
      <c r="AA462" s="31"/>
      <c r="AB462" t="s">
        <v>9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1</v>
      </c>
      <c r="AI462">
        <v>50086</v>
      </c>
      <c r="AJ462">
        <v>2183</v>
      </c>
      <c r="AK462">
        <v>0</v>
      </c>
      <c r="AL462">
        <v>19</v>
      </c>
      <c r="AO462" s="41"/>
      <c r="AP462" s="41"/>
      <c r="AQ462" t="str">
        <f t="shared" si="12"/>
        <v/>
      </c>
      <c r="AS462" t="str">
        <f t="shared" si="13"/>
        <v>wci_corp</v>
      </c>
    </row>
    <row r="463" spans="2:45">
      <c r="B463" t="s">
        <v>263</v>
      </c>
      <c r="C463" s="31">
        <v>44196</v>
      </c>
      <c r="D463" s="15">
        <v>464.96</v>
      </c>
      <c r="E463" s="15">
        <v>0</v>
      </c>
      <c r="F463" s="53" t="s">
        <v>133</v>
      </c>
      <c r="G463" t="s">
        <v>581</v>
      </c>
      <c r="H463" s="41" t="s">
        <v>135</v>
      </c>
      <c r="I463" t="s">
        <v>582</v>
      </c>
      <c r="J463" t="s">
        <v>137</v>
      </c>
      <c r="K463" t="s">
        <v>138</v>
      </c>
      <c r="L463" s="17"/>
      <c r="M463" s="17"/>
      <c r="N463" s="17" t="s">
        <v>551</v>
      </c>
      <c r="O463" s="36"/>
      <c r="P463" s="17"/>
      <c r="Q463" s="17"/>
      <c r="U463" t="s">
        <v>583</v>
      </c>
      <c r="V463" t="s">
        <v>583</v>
      </c>
      <c r="X463" s="31">
        <v>44202</v>
      </c>
      <c r="Y463" s="31">
        <v>44202</v>
      </c>
      <c r="AA463" s="31"/>
      <c r="AB463" t="s">
        <v>9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1</v>
      </c>
      <c r="AI463">
        <v>50020</v>
      </c>
      <c r="AJ463">
        <v>2183</v>
      </c>
      <c r="AK463">
        <v>0</v>
      </c>
      <c r="AL463">
        <v>19</v>
      </c>
      <c r="AO463" s="41"/>
      <c r="AP463" s="41"/>
      <c r="AQ463" t="str">
        <f t="shared" si="12"/>
        <v/>
      </c>
      <c r="AS463" t="str">
        <f t="shared" si="13"/>
        <v>wci_corp</v>
      </c>
    </row>
    <row r="464" spans="2:45">
      <c r="B464" t="s">
        <v>263</v>
      </c>
      <c r="C464" s="31">
        <v>44196</v>
      </c>
      <c r="D464" s="15">
        <v>904</v>
      </c>
      <c r="E464" s="15">
        <v>0</v>
      </c>
      <c r="F464" s="53" t="s">
        <v>133</v>
      </c>
      <c r="G464" t="s">
        <v>581</v>
      </c>
      <c r="H464" s="41" t="s">
        <v>135</v>
      </c>
      <c r="I464" t="s">
        <v>582</v>
      </c>
      <c r="J464" t="s">
        <v>137</v>
      </c>
      <c r="K464" t="s">
        <v>138</v>
      </c>
      <c r="L464" s="17"/>
      <c r="M464" s="17"/>
      <c r="N464" s="17" t="s">
        <v>551</v>
      </c>
      <c r="O464" s="36"/>
      <c r="P464" s="17"/>
      <c r="Q464" s="17"/>
      <c r="U464" t="s">
        <v>583</v>
      </c>
      <c r="V464" t="s">
        <v>583</v>
      </c>
      <c r="X464" s="31">
        <v>44202</v>
      </c>
      <c r="Y464" s="31">
        <v>44202</v>
      </c>
      <c r="AA464" s="31"/>
      <c r="AB464" t="s">
        <v>9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1</v>
      </c>
      <c r="AI464">
        <v>50020</v>
      </c>
      <c r="AJ464">
        <v>2183</v>
      </c>
      <c r="AK464">
        <v>0</v>
      </c>
      <c r="AL464">
        <v>19</v>
      </c>
      <c r="AO464" s="41"/>
      <c r="AP464" s="41"/>
      <c r="AQ464" t="str">
        <f t="shared" si="12"/>
        <v/>
      </c>
      <c r="AS464" t="str">
        <f t="shared" si="13"/>
        <v>wci_corp</v>
      </c>
    </row>
    <row r="465" spans="2:45">
      <c r="B465" t="s">
        <v>584</v>
      </c>
      <c r="C465" s="31">
        <v>44196</v>
      </c>
      <c r="D465" s="15">
        <v>1072</v>
      </c>
      <c r="E465" s="15">
        <v>0</v>
      </c>
      <c r="F465" s="53" t="s">
        <v>133</v>
      </c>
      <c r="G465" t="s">
        <v>581</v>
      </c>
      <c r="H465" s="41" t="s">
        <v>135</v>
      </c>
      <c r="I465" t="s">
        <v>582</v>
      </c>
      <c r="J465" t="s">
        <v>137</v>
      </c>
      <c r="K465" t="s">
        <v>138</v>
      </c>
      <c r="L465" s="17"/>
      <c r="M465" s="17"/>
      <c r="N465" s="17" t="s">
        <v>551</v>
      </c>
      <c r="O465" s="36"/>
      <c r="P465" s="17"/>
      <c r="Q465" s="17"/>
      <c r="U465" t="s">
        <v>583</v>
      </c>
      <c r="V465" t="s">
        <v>583</v>
      </c>
      <c r="X465" s="31">
        <v>44202</v>
      </c>
      <c r="Y465" s="31">
        <v>44202</v>
      </c>
      <c r="AA465" s="31"/>
      <c r="AB465" t="s">
        <v>9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1</v>
      </c>
      <c r="AI465">
        <v>52020</v>
      </c>
      <c r="AJ465">
        <v>2183</v>
      </c>
      <c r="AK465">
        <v>0</v>
      </c>
      <c r="AL465">
        <v>19</v>
      </c>
      <c r="AO465" s="41"/>
      <c r="AP465" s="41"/>
      <c r="AQ465" t="str">
        <f t="shared" si="12"/>
        <v/>
      </c>
      <c r="AS465" t="str">
        <f t="shared" si="13"/>
        <v>wci_corp</v>
      </c>
    </row>
    <row r="466" spans="2:45">
      <c r="B466" t="s">
        <v>141</v>
      </c>
      <c r="C466" s="31">
        <v>44196</v>
      </c>
      <c r="D466" s="15">
        <v>400</v>
      </c>
      <c r="E466" s="15">
        <v>0</v>
      </c>
      <c r="F466" s="53" t="s">
        <v>133</v>
      </c>
      <c r="G466" t="s">
        <v>581</v>
      </c>
      <c r="H466" s="41" t="s">
        <v>135</v>
      </c>
      <c r="I466" t="s">
        <v>582</v>
      </c>
      <c r="J466" t="s">
        <v>137</v>
      </c>
      <c r="K466" t="s">
        <v>138</v>
      </c>
      <c r="L466" s="17"/>
      <c r="M466" s="17"/>
      <c r="N466" s="17" t="s">
        <v>585</v>
      </c>
      <c r="O466" s="36"/>
      <c r="P466" s="17"/>
      <c r="Q466" s="17"/>
      <c r="U466" t="s">
        <v>583</v>
      </c>
      <c r="V466" t="s">
        <v>583</v>
      </c>
      <c r="X466" s="31">
        <v>44202</v>
      </c>
      <c r="Y466" s="31">
        <v>44202</v>
      </c>
      <c r="AA466" s="31"/>
      <c r="AB466" t="s">
        <v>9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1</v>
      </c>
      <c r="AI466">
        <v>70165</v>
      </c>
      <c r="AJ466">
        <v>2183</v>
      </c>
      <c r="AK466">
        <v>0</v>
      </c>
      <c r="AL466">
        <v>19</v>
      </c>
      <c r="AO466" s="41"/>
      <c r="AP466" s="41"/>
      <c r="AQ466" t="str">
        <f t="shared" si="12"/>
        <v/>
      </c>
      <c r="AS466" t="str">
        <f t="shared" si="13"/>
        <v>wci_corp</v>
      </c>
    </row>
    <row r="467" spans="2:45">
      <c r="B467" t="s">
        <v>141</v>
      </c>
      <c r="C467" s="31">
        <v>44196</v>
      </c>
      <c r="D467" s="15">
        <v>25</v>
      </c>
      <c r="E467" s="15">
        <v>0</v>
      </c>
      <c r="F467" s="53" t="s">
        <v>133</v>
      </c>
      <c r="G467" t="s">
        <v>581</v>
      </c>
      <c r="H467" s="41" t="s">
        <v>135</v>
      </c>
      <c r="I467" t="s">
        <v>582</v>
      </c>
      <c r="J467" t="s">
        <v>137</v>
      </c>
      <c r="K467" t="s">
        <v>138</v>
      </c>
      <c r="L467" s="17"/>
      <c r="M467" s="17"/>
      <c r="N467" s="17" t="s">
        <v>585</v>
      </c>
      <c r="O467" s="36"/>
      <c r="P467" s="17"/>
      <c r="Q467" s="17"/>
      <c r="U467" t="s">
        <v>583</v>
      </c>
      <c r="V467" t="s">
        <v>583</v>
      </c>
      <c r="X467" s="31">
        <v>44202</v>
      </c>
      <c r="Y467" s="31">
        <v>44202</v>
      </c>
      <c r="AA467" s="31"/>
      <c r="AB467" t="s">
        <v>9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1</v>
      </c>
      <c r="AI467">
        <v>70165</v>
      </c>
      <c r="AJ467">
        <v>2183</v>
      </c>
      <c r="AK467">
        <v>0</v>
      </c>
      <c r="AL467">
        <v>19</v>
      </c>
      <c r="AO467" s="41"/>
      <c r="AP467" s="41"/>
      <c r="AQ467" t="str">
        <f t="shared" si="12"/>
        <v/>
      </c>
      <c r="AS467" t="str">
        <f t="shared" si="13"/>
        <v>wci_corp</v>
      </c>
    </row>
    <row r="468" spans="2:45">
      <c r="B468" t="s">
        <v>263</v>
      </c>
      <c r="C468" s="31">
        <v>44196</v>
      </c>
      <c r="D468" s="15">
        <v>448.96</v>
      </c>
      <c r="E468" s="15">
        <v>0</v>
      </c>
      <c r="F468" s="53" t="s">
        <v>133</v>
      </c>
      <c r="G468" t="s">
        <v>586</v>
      </c>
      <c r="H468" s="41" t="s">
        <v>135</v>
      </c>
      <c r="I468" t="s">
        <v>587</v>
      </c>
      <c r="J468" t="s">
        <v>137</v>
      </c>
      <c r="K468" t="s">
        <v>138</v>
      </c>
      <c r="L468" s="17"/>
      <c r="M468" s="17"/>
      <c r="N468" s="17" t="s">
        <v>588</v>
      </c>
      <c r="O468" s="36"/>
      <c r="P468" s="17"/>
      <c r="Q468" s="17"/>
      <c r="U468" t="s">
        <v>589</v>
      </c>
      <c r="V468" t="s">
        <v>589</v>
      </c>
      <c r="X468" s="31">
        <v>44202</v>
      </c>
      <c r="Y468" s="31">
        <v>44202</v>
      </c>
      <c r="AA468" s="31"/>
      <c r="AB468" t="s">
        <v>9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1</v>
      </c>
      <c r="AI468">
        <v>50020</v>
      </c>
      <c r="AJ468">
        <v>2183</v>
      </c>
      <c r="AK468">
        <v>0</v>
      </c>
      <c r="AL468">
        <v>19</v>
      </c>
      <c r="AO468" s="41"/>
      <c r="AP468" s="41"/>
      <c r="AQ468" t="str">
        <f t="shared" si="12"/>
        <v/>
      </c>
      <c r="AS468" t="str">
        <f t="shared" si="13"/>
        <v>wci_corp</v>
      </c>
    </row>
    <row r="469" spans="2:45">
      <c r="B469" t="s">
        <v>263</v>
      </c>
      <c r="C469" s="31">
        <v>44196</v>
      </c>
      <c r="D469" s="15">
        <v>1200</v>
      </c>
      <c r="E469" s="15">
        <v>0</v>
      </c>
      <c r="F469" s="53" t="s">
        <v>133</v>
      </c>
      <c r="G469" t="s">
        <v>586</v>
      </c>
      <c r="H469" s="41" t="s">
        <v>135</v>
      </c>
      <c r="I469" t="s">
        <v>587</v>
      </c>
      <c r="J469" t="s">
        <v>137</v>
      </c>
      <c r="K469" t="s">
        <v>138</v>
      </c>
      <c r="L469" s="17"/>
      <c r="M469" s="17"/>
      <c r="N469" s="17" t="s">
        <v>588</v>
      </c>
      <c r="O469" s="36"/>
      <c r="P469" s="17"/>
      <c r="Q469" s="17"/>
      <c r="U469" t="s">
        <v>589</v>
      </c>
      <c r="V469" t="s">
        <v>589</v>
      </c>
      <c r="X469" s="31">
        <v>44202</v>
      </c>
      <c r="Y469" s="31">
        <v>44202</v>
      </c>
      <c r="AA469" s="31"/>
      <c r="AB469" t="s">
        <v>9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1</v>
      </c>
      <c r="AI469">
        <v>50020</v>
      </c>
      <c r="AJ469">
        <v>2183</v>
      </c>
      <c r="AK469">
        <v>0</v>
      </c>
      <c r="AL469">
        <v>19</v>
      </c>
      <c r="AO469" s="41"/>
      <c r="AP469" s="41"/>
      <c r="AQ469" t="str">
        <f t="shared" ref="AQ469:AQ504" si="14">IF(LEFT(U469,2)="VO",U469,"")</f>
        <v/>
      </c>
      <c r="AS469" t="str">
        <f t="shared" ref="AS469:AS504" si="15">IF(RIGHT(K469,2)="IC",IF(OR(AB469="wci_canada",AB469="wci_can_corp"),"wci_can_Corp","wci_corp"),AB469)</f>
        <v>wci_corp</v>
      </c>
    </row>
    <row r="470" spans="2:45">
      <c r="B470" t="s">
        <v>263</v>
      </c>
      <c r="C470" s="31">
        <v>44196</v>
      </c>
      <c r="D470" s="15">
        <v>1122.4000000000001</v>
      </c>
      <c r="E470" s="15">
        <v>0</v>
      </c>
      <c r="F470" s="53" t="s">
        <v>133</v>
      </c>
      <c r="G470" t="s">
        <v>586</v>
      </c>
      <c r="H470" s="41" t="s">
        <v>135</v>
      </c>
      <c r="I470" t="s">
        <v>587</v>
      </c>
      <c r="J470" t="s">
        <v>137</v>
      </c>
      <c r="K470" t="s">
        <v>138</v>
      </c>
      <c r="L470" s="17"/>
      <c r="M470" s="17"/>
      <c r="N470" s="17" t="s">
        <v>588</v>
      </c>
      <c r="O470" s="36"/>
      <c r="P470" s="17"/>
      <c r="Q470" s="17"/>
      <c r="U470" t="s">
        <v>589</v>
      </c>
      <c r="V470" t="s">
        <v>589</v>
      </c>
      <c r="X470" s="31">
        <v>44202</v>
      </c>
      <c r="Y470" s="31">
        <v>44202</v>
      </c>
      <c r="AA470" s="31"/>
      <c r="AB470" t="s">
        <v>9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1</v>
      </c>
      <c r="AI470">
        <v>50020</v>
      </c>
      <c r="AJ470">
        <v>2183</v>
      </c>
      <c r="AK470">
        <v>0</v>
      </c>
      <c r="AL470">
        <v>19</v>
      </c>
      <c r="AO470" s="41"/>
      <c r="AP470" s="41"/>
      <c r="AQ470" t="str">
        <f t="shared" si="14"/>
        <v/>
      </c>
      <c r="AS470" t="str">
        <f t="shared" si="15"/>
        <v>wci_corp</v>
      </c>
    </row>
    <row r="471" spans="2:45">
      <c r="B471" t="s">
        <v>141</v>
      </c>
      <c r="C471" s="31">
        <v>44196</v>
      </c>
      <c r="D471" s="15">
        <v>400</v>
      </c>
      <c r="E471" s="15">
        <v>0</v>
      </c>
      <c r="F471" s="53" t="s">
        <v>133</v>
      </c>
      <c r="G471" t="s">
        <v>586</v>
      </c>
      <c r="H471" s="41" t="s">
        <v>135</v>
      </c>
      <c r="I471" t="s">
        <v>587</v>
      </c>
      <c r="J471" t="s">
        <v>137</v>
      </c>
      <c r="K471" t="s">
        <v>138</v>
      </c>
      <c r="L471" s="17"/>
      <c r="M471" s="17"/>
      <c r="N471" s="17" t="s">
        <v>590</v>
      </c>
      <c r="O471" s="36"/>
      <c r="P471" s="17"/>
      <c r="Q471" s="17"/>
      <c r="U471" t="s">
        <v>589</v>
      </c>
      <c r="V471" t="s">
        <v>589</v>
      </c>
      <c r="X471" s="31">
        <v>44202</v>
      </c>
      <c r="Y471" s="31">
        <v>44202</v>
      </c>
      <c r="AA471" s="31"/>
      <c r="AB471" t="s">
        <v>9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1</v>
      </c>
      <c r="AI471">
        <v>70165</v>
      </c>
      <c r="AJ471">
        <v>2183</v>
      </c>
      <c r="AK471">
        <v>0</v>
      </c>
      <c r="AL471">
        <v>19</v>
      </c>
      <c r="AO471" s="41"/>
      <c r="AP471" s="41"/>
      <c r="AQ471" t="str">
        <f t="shared" si="14"/>
        <v/>
      </c>
      <c r="AS471" t="str">
        <f t="shared" si="15"/>
        <v>wci_corp</v>
      </c>
    </row>
    <row r="472" spans="2:45">
      <c r="B472" t="s">
        <v>141</v>
      </c>
      <c r="C472" s="31">
        <v>44196</v>
      </c>
      <c r="D472" s="15">
        <v>25</v>
      </c>
      <c r="E472" s="15">
        <v>0</v>
      </c>
      <c r="F472" s="53" t="s">
        <v>133</v>
      </c>
      <c r="G472" t="s">
        <v>586</v>
      </c>
      <c r="H472" s="41" t="s">
        <v>135</v>
      </c>
      <c r="I472" t="s">
        <v>587</v>
      </c>
      <c r="J472" t="s">
        <v>137</v>
      </c>
      <c r="K472" t="s">
        <v>138</v>
      </c>
      <c r="L472" s="17"/>
      <c r="M472" s="17"/>
      <c r="N472" s="17" t="s">
        <v>590</v>
      </c>
      <c r="O472" s="36"/>
      <c r="P472" s="17"/>
      <c r="Q472" s="17"/>
      <c r="U472" t="s">
        <v>589</v>
      </c>
      <c r="V472" t="s">
        <v>589</v>
      </c>
      <c r="X472" s="31">
        <v>44202</v>
      </c>
      <c r="Y472" s="31">
        <v>44202</v>
      </c>
      <c r="AA472" s="31"/>
      <c r="AB472" t="s">
        <v>9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1</v>
      </c>
      <c r="AI472">
        <v>70165</v>
      </c>
      <c r="AJ472">
        <v>2183</v>
      </c>
      <c r="AK472">
        <v>0</v>
      </c>
      <c r="AL472">
        <v>19</v>
      </c>
      <c r="AO472" s="41"/>
      <c r="AP472" s="41"/>
      <c r="AQ472" t="str">
        <f t="shared" si="14"/>
        <v/>
      </c>
      <c r="AS472" t="str">
        <f t="shared" si="15"/>
        <v>wci_corp</v>
      </c>
    </row>
    <row r="473" spans="2:45">
      <c r="B473" t="s">
        <v>263</v>
      </c>
      <c r="C473" s="31">
        <v>44196</v>
      </c>
      <c r="D473" s="15">
        <v>1867.66</v>
      </c>
      <c r="E473" s="15">
        <v>0</v>
      </c>
      <c r="F473" s="53" t="s">
        <v>133</v>
      </c>
      <c r="G473" t="s">
        <v>591</v>
      </c>
      <c r="H473" s="41" t="s">
        <v>135</v>
      </c>
      <c r="I473" t="s">
        <v>592</v>
      </c>
      <c r="J473" t="s">
        <v>252</v>
      </c>
      <c r="K473" t="s">
        <v>138</v>
      </c>
      <c r="L473" s="17"/>
      <c r="M473" s="17"/>
      <c r="N473" s="17" t="s">
        <v>593</v>
      </c>
      <c r="O473" s="36"/>
      <c r="P473" s="17"/>
      <c r="Q473" s="17"/>
      <c r="U473" t="s">
        <v>594</v>
      </c>
      <c r="V473" t="s">
        <v>594</v>
      </c>
      <c r="X473" s="31">
        <v>44202</v>
      </c>
      <c r="Y473" s="31">
        <v>44203</v>
      </c>
      <c r="AA473" s="31"/>
      <c r="AB473" t="s">
        <v>9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1</v>
      </c>
      <c r="AI473">
        <v>50020</v>
      </c>
      <c r="AJ473">
        <v>2183</v>
      </c>
      <c r="AK473">
        <v>0</v>
      </c>
      <c r="AL473">
        <v>19</v>
      </c>
      <c r="AO473" s="41"/>
      <c r="AP473" s="41"/>
      <c r="AQ473" t="str">
        <f t="shared" si="14"/>
        <v/>
      </c>
      <c r="AS473" t="str">
        <f t="shared" si="15"/>
        <v>wci_corp</v>
      </c>
    </row>
    <row r="474" spans="2:45">
      <c r="B474" t="s">
        <v>584</v>
      </c>
      <c r="C474" s="31">
        <v>44196</v>
      </c>
      <c r="D474" s="15">
        <v>731.25</v>
      </c>
      <c r="E474" s="15">
        <v>0</v>
      </c>
      <c r="F474" s="53" t="s">
        <v>133</v>
      </c>
      <c r="G474" t="s">
        <v>591</v>
      </c>
      <c r="H474" s="41" t="s">
        <v>135</v>
      </c>
      <c r="I474" t="s">
        <v>592</v>
      </c>
      <c r="J474" t="s">
        <v>252</v>
      </c>
      <c r="K474" t="s">
        <v>138</v>
      </c>
      <c r="L474" s="17"/>
      <c r="M474" s="17"/>
      <c r="N474" s="17" t="s">
        <v>593</v>
      </c>
      <c r="O474" s="36"/>
      <c r="P474" s="17"/>
      <c r="Q474" s="17"/>
      <c r="U474" t="s">
        <v>594</v>
      </c>
      <c r="V474" t="s">
        <v>594</v>
      </c>
      <c r="X474" s="31">
        <v>44202</v>
      </c>
      <c r="Y474" s="31">
        <v>44203</v>
      </c>
      <c r="AA474" s="31"/>
      <c r="AB474" t="s">
        <v>9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1</v>
      </c>
      <c r="AI474">
        <v>52020</v>
      </c>
      <c r="AJ474">
        <v>2183</v>
      </c>
      <c r="AK474">
        <v>0</v>
      </c>
      <c r="AL474">
        <v>19</v>
      </c>
      <c r="AO474" s="41"/>
      <c r="AP474" s="41"/>
      <c r="AQ474" t="str">
        <f t="shared" si="14"/>
        <v/>
      </c>
      <c r="AS474" t="str">
        <f t="shared" si="15"/>
        <v>wci_corp</v>
      </c>
    </row>
    <row r="475" spans="2:45">
      <c r="B475" t="s">
        <v>263</v>
      </c>
      <c r="C475" s="31">
        <v>44227</v>
      </c>
      <c r="D475" s="15">
        <v>-1867.66</v>
      </c>
      <c r="E475" s="15">
        <v>0</v>
      </c>
      <c r="F475" s="53" t="s">
        <v>133</v>
      </c>
      <c r="G475" t="s">
        <v>595</v>
      </c>
      <c r="H475" s="41" t="s">
        <v>135</v>
      </c>
      <c r="I475" t="s">
        <v>592</v>
      </c>
      <c r="J475" t="s">
        <v>137</v>
      </c>
      <c r="K475" t="s">
        <v>138</v>
      </c>
      <c r="L475" s="17"/>
      <c r="M475" s="17"/>
      <c r="N475" s="17" t="s">
        <v>593</v>
      </c>
      <c r="O475" s="36"/>
      <c r="P475" s="17"/>
      <c r="Q475" s="17"/>
      <c r="U475" t="s">
        <v>594</v>
      </c>
      <c r="V475" t="s">
        <v>596</v>
      </c>
      <c r="X475" s="31">
        <v>44202</v>
      </c>
      <c r="Y475" s="31">
        <v>44203</v>
      </c>
      <c r="AA475" s="31"/>
      <c r="AB475" t="s">
        <v>9</v>
      </c>
      <c r="AC475">
        <v>0</v>
      </c>
      <c r="AD475">
        <v>0</v>
      </c>
      <c r="AE475">
        <v>0</v>
      </c>
      <c r="AF475">
        <v>0</v>
      </c>
      <c r="AG475">
        <v>5</v>
      </c>
      <c r="AH475">
        <v>1</v>
      </c>
      <c r="AI475">
        <v>50020</v>
      </c>
      <c r="AJ475">
        <v>2183</v>
      </c>
      <c r="AK475">
        <v>0</v>
      </c>
      <c r="AL475">
        <v>19</v>
      </c>
      <c r="AO475" s="41"/>
      <c r="AP475" s="41"/>
      <c r="AQ475" t="str">
        <f t="shared" si="14"/>
        <v/>
      </c>
      <c r="AS475" t="str">
        <f t="shared" si="15"/>
        <v>wci_corp</v>
      </c>
    </row>
    <row r="476" spans="2:45">
      <c r="B476" t="s">
        <v>584</v>
      </c>
      <c r="C476" s="31">
        <v>44227</v>
      </c>
      <c r="D476" s="15">
        <v>-731.25</v>
      </c>
      <c r="E476" s="15">
        <v>0</v>
      </c>
      <c r="F476" s="53" t="s">
        <v>133</v>
      </c>
      <c r="G476" t="s">
        <v>595</v>
      </c>
      <c r="H476" s="41" t="s">
        <v>135</v>
      </c>
      <c r="I476" t="s">
        <v>592</v>
      </c>
      <c r="J476" t="s">
        <v>137</v>
      </c>
      <c r="K476" t="s">
        <v>138</v>
      </c>
      <c r="L476" s="17"/>
      <c r="M476" s="17"/>
      <c r="N476" s="17" t="s">
        <v>593</v>
      </c>
      <c r="O476" s="36"/>
      <c r="P476" s="17"/>
      <c r="Q476" s="17"/>
      <c r="U476" t="s">
        <v>594</v>
      </c>
      <c r="V476" t="s">
        <v>596</v>
      </c>
      <c r="X476" s="31">
        <v>44202</v>
      </c>
      <c r="Y476" s="31">
        <v>44203</v>
      </c>
      <c r="AA476" s="31"/>
      <c r="AB476" t="s">
        <v>9</v>
      </c>
      <c r="AC476">
        <v>0</v>
      </c>
      <c r="AD476">
        <v>0</v>
      </c>
      <c r="AE476">
        <v>0</v>
      </c>
      <c r="AF476">
        <v>0</v>
      </c>
      <c r="AG476">
        <v>5</v>
      </c>
      <c r="AH476">
        <v>1</v>
      </c>
      <c r="AI476">
        <v>52020</v>
      </c>
      <c r="AJ476">
        <v>2183</v>
      </c>
      <c r="AK476">
        <v>0</v>
      </c>
      <c r="AL476">
        <v>19</v>
      </c>
      <c r="AO476" s="41"/>
      <c r="AP476" s="41"/>
      <c r="AQ476" t="str">
        <f t="shared" si="14"/>
        <v/>
      </c>
      <c r="AS476" t="str">
        <f t="shared" si="15"/>
        <v>wci_corp</v>
      </c>
    </row>
    <row r="477" spans="2:45">
      <c r="B477" t="s">
        <v>150</v>
      </c>
      <c r="C477" s="31">
        <v>44227</v>
      </c>
      <c r="D477" s="15">
        <v>86.96</v>
      </c>
      <c r="E477" s="15">
        <v>0</v>
      </c>
      <c r="F477" s="53" t="s">
        <v>133</v>
      </c>
      <c r="G477" t="s">
        <v>597</v>
      </c>
      <c r="H477" s="41" t="s">
        <v>135</v>
      </c>
      <c r="I477" t="s">
        <v>598</v>
      </c>
      <c r="J477" t="s">
        <v>599</v>
      </c>
      <c r="K477" t="s">
        <v>138</v>
      </c>
      <c r="L477" s="17"/>
      <c r="M477" s="17"/>
      <c r="N477" s="17" t="s">
        <v>600</v>
      </c>
      <c r="O477" s="36"/>
      <c r="P477" s="17"/>
      <c r="Q477" s="17"/>
      <c r="U477" t="s">
        <v>601</v>
      </c>
      <c r="V477" t="s">
        <v>601</v>
      </c>
      <c r="X477" s="31">
        <v>44229</v>
      </c>
      <c r="Y477" s="31">
        <v>44229</v>
      </c>
      <c r="AA477" s="31"/>
      <c r="AB477" t="s">
        <v>9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1</v>
      </c>
      <c r="AI477">
        <v>52086</v>
      </c>
      <c r="AJ477">
        <v>2183</v>
      </c>
      <c r="AK477">
        <v>0</v>
      </c>
      <c r="AL477">
        <v>19</v>
      </c>
      <c r="AO477" s="41"/>
      <c r="AP477" s="41"/>
      <c r="AQ477" t="str">
        <f t="shared" si="14"/>
        <v/>
      </c>
      <c r="AS477" t="str">
        <f t="shared" si="15"/>
        <v>wci_corp</v>
      </c>
    </row>
    <row r="478" spans="2:45">
      <c r="B478" t="s">
        <v>150</v>
      </c>
      <c r="C478" s="31">
        <v>44227</v>
      </c>
      <c r="D478" s="15">
        <v>8.8699999999999992</v>
      </c>
      <c r="E478" s="15">
        <v>0</v>
      </c>
      <c r="F478" s="53" t="s">
        <v>133</v>
      </c>
      <c r="G478" t="s">
        <v>597</v>
      </c>
      <c r="H478" s="41" t="s">
        <v>135</v>
      </c>
      <c r="I478" t="s">
        <v>598</v>
      </c>
      <c r="J478" t="s">
        <v>599</v>
      </c>
      <c r="K478" t="s">
        <v>138</v>
      </c>
      <c r="L478" s="17"/>
      <c r="M478" s="17"/>
      <c r="N478" s="17" t="s">
        <v>602</v>
      </c>
      <c r="O478" s="36"/>
      <c r="P478" s="17"/>
      <c r="Q478" s="17"/>
      <c r="U478" t="s">
        <v>601</v>
      </c>
      <c r="V478" t="s">
        <v>601</v>
      </c>
      <c r="X478" s="31">
        <v>44229</v>
      </c>
      <c r="Y478" s="31">
        <v>44229</v>
      </c>
      <c r="AA478" s="31"/>
      <c r="AB478" t="s">
        <v>9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1</v>
      </c>
      <c r="AI478">
        <v>52086</v>
      </c>
      <c r="AJ478">
        <v>2183</v>
      </c>
      <c r="AK478">
        <v>0</v>
      </c>
      <c r="AL478">
        <v>19</v>
      </c>
      <c r="AO478" s="41"/>
      <c r="AP478" s="41"/>
      <c r="AQ478" t="str">
        <f t="shared" si="14"/>
        <v/>
      </c>
      <c r="AS478" t="str">
        <f t="shared" si="15"/>
        <v>wci_corp</v>
      </c>
    </row>
    <row r="479" spans="2:45">
      <c r="B479" t="s">
        <v>263</v>
      </c>
      <c r="C479" s="31">
        <v>44227</v>
      </c>
      <c r="D479" s="15">
        <v>1867.66</v>
      </c>
      <c r="E479" s="15">
        <v>0</v>
      </c>
      <c r="F479" s="53" t="s">
        <v>133</v>
      </c>
      <c r="G479" t="s">
        <v>603</v>
      </c>
      <c r="H479" s="41" t="s">
        <v>135</v>
      </c>
      <c r="I479" t="s">
        <v>604</v>
      </c>
      <c r="J479" t="s">
        <v>252</v>
      </c>
      <c r="K479" t="s">
        <v>138</v>
      </c>
      <c r="L479" s="17"/>
      <c r="M479" s="17"/>
      <c r="N479" s="17" t="s">
        <v>605</v>
      </c>
      <c r="O479" s="36"/>
      <c r="P479" s="17"/>
      <c r="Q479" s="17"/>
      <c r="U479" t="s">
        <v>606</v>
      </c>
      <c r="V479" t="s">
        <v>606</v>
      </c>
      <c r="X479" s="31">
        <v>44230</v>
      </c>
      <c r="Y479" s="31">
        <v>44230</v>
      </c>
      <c r="AA479" s="31"/>
      <c r="AB479" t="s">
        <v>9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1</v>
      </c>
      <c r="AI479">
        <v>50020</v>
      </c>
      <c r="AJ479">
        <v>2183</v>
      </c>
      <c r="AK479">
        <v>0</v>
      </c>
      <c r="AL479">
        <v>19</v>
      </c>
      <c r="AO479" s="41"/>
      <c r="AP479" s="41"/>
      <c r="AQ479" t="str">
        <f t="shared" si="14"/>
        <v/>
      </c>
      <c r="AS479" t="str">
        <f t="shared" si="15"/>
        <v>wci_corp</v>
      </c>
    </row>
    <row r="480" spans="2:45">
      <c r="B480" t="s">
        <v>584</v>
      </c>
      <c r="C480" s="31">
        <v>44227</v>
      </c>
      <c r="D480" s="15">
        <v>731.25</v>
      </c>
      <c r="E480" s="15">
        <v>0</v>
      </c>
      <c r="F480" s="53" t="s">
        <v>133</v>
      </c>
      <c r="G480" t="s">
        <v>603</v>
      </c>
      <c r="H480" s="41" t="s">
        <v>135</v>
      </c>
      <c r="I480" t="s">
        <v>604</v>
      </c>
      <c r="J480" t="s">
        <v>252</v>
      </c>
      <c r="K480" t="s">
        <v>138</v>
      </c>
      <c r="L480" s="17"/>
      <c r="M480" s="17"/>
      <c r="N480" s="17" t="s">
        <v>605</v>
      </c>
      <c r="O480" s="36"/>
      <c r="P480" s="17"/>
      <c r="Q480" s="17"/>
      <c r="U480" t="s">
        <v>606</v>
      </c>
      <c r="V480" t="s">
        <v>606</v>
      </c>
      <c r="X480" s="31">
        <v>44230</v>
      </c>
      <c r="Y480" s="31">
        <v>44230</v>
      </c>
      <c r="AA480" s="31"/>
      <c r="AB480" t="s">
        <v>9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1</v>
      </c>
      <c r="AI480">
        <v>52020</v>
      </c>
      <c r="AJ480">
        <v>2183</v>
      </c>
      <c r="AK480">
        <v>0</v>
      </c>
      <c r="AL480">
        <v>19</v>
      </c>
      <c r="AO480" s="41"/>
      <c r="AP480" s="41"/>
      <c r="AQ480" t="str">
        <f t="shared" si="14"/>
        <v/>
      </c>
      <c r="AS480" t="str">
        <f t="shared" si="15"/>
        <v>wci_corp</v>
      </c>
    </row>
    <row r="481" spans="2:45">
      <c r="B481" t="s">
        <v>141</v>
      </c>
      <c r="C481" s="31">
        <v>44227</v>
      </c>
      <c r="D481" s="15">
        <v>400</v>
      </c>
      <c r="E481" s="15">
        <v>0</v>
      </c>
      <c r="F481" s="53" t="s">
        <v>133</v>
      </c>
      <c r="G481" t="s">
        <v>603</v>
      </c>
      <c r="H481" s="41" t="s">
        <v>135</v>
      </c>
      <c r="I481" t="s">
        <v>604</v>
      </c>
      <c r="J481" t="s">
        <v>252</v>
      </c>
      <c r="K481" t="s">
        <v>138</v>
      </c>
      <c r="L481" s="17"/>
      <c r="M481" s="17"/>
      <c r="N481" s="17" t="s">
        <v>607</v>
      </c>
      <c r="O481" s="36"/>
      <c r="P481" s="17"/>
      <c r="Q481" s="17"/>
      <c r="U481" t="s">
        <v>606</v>
      </c>
      <c r="V481" t="s">
        <v>606</v>
      </c>
      <c r="X481" s="31">
        <v>44230</v>
      </c>
      <c r="Y481" s="31">
        <v>44230</v>
      </c>
      <c r="AA481" s="31"/>
      <c r="AB481" t="s">
        <v>9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1</v>
      </c>
      <c r="AI481">
        <v>70165</v>
      </c>
      <c r="AJ481">
        <v>2183</v>
      </c>
      <c r="AK481">
        <v>0</v>
      </c>
      <c r="AL481">
        <v>19</v>
      </c>
      <c r="AO481" s="41"/>
      <c r="AP481" s="41"/>
      <c r="AQ481" t="str">
        <f t="shared" si="14"/>
        <v/>
      </c>
      <c r="AS481" t="str">
        <f t="shared" si="15"/>
        <v>wci_corp</v>
      </c>
    </row>
    <row r="482" spans="2:45">
      <c r="B482" t="s">
        <v>141</v>
      </c>
      <c r="C482" s="31">
        <v>44227</v>
      </c>
      <c r="D482" s="15">
        <v>25</v>
      </c>
      <c r="E482" s="15">
        <v>0</v>
      </c>
      <c r="F482" s="53" t="s">
        <v>133</v>
      </c>
      <c r="G482" t="s">
        <v>603</v>
      </c>
      <c r="H482" s="41" t="s">
        <v>135</v>
      </c>
      <c r="I482" t="s">
        <v>604</v>
      </c>
      <c r="J482" t="s">
        <v>252</v>
      </c>
      <c r="K482" t="s">
        <v>138</v>
      </c>
      <c r="L482" s="17"/>
      <c r="M482" s="17"/>
      <c r="N482" s="17" t="s">
        <v>607</v>
      </c>
      <c r="O482" s="36"/>
      <c r="P482" s="17"/>
      <c r="Q482" s="17"/>
      <c r="U482" t="s">
        <v>606</v>
      </c>
      <c r="V482" t="s">
        <v>606</v>
      </c>
      <c r="X482" s="31">
        <v>44230</v>
      </c>
      <c r="Y482" s="31">
        <v>44230</v>
      </c>
      <c r="AA482" s="31"/>
      <c r="AB482" t="s">
        <v>9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1</v>
      </c>
      <c r="AI482">
        <v>70165</v>
      </c>
      <c r="AJ482">
        <v>2183</v>
      </c>
      <c r="AK482">
        <v>0</v>
      </c>
      <c r="AL482">
        <v>19</v>
      </c>
      <c r="AO482" s="41"/>
      <c r="AP482" s="41"/>
      <c r="AQ482" t="str">
        <f t="shared" si="14"/>
        <v/>
      </c>
      <c r="AS482" t="str">
        <f t="shared" si="15"/>
        <v>wci_corp</v>
      </c>
    </row>
    <row r="483" spans="2:45">
      <c r="B483" t="s">
        <v>263</v>
      </c>
      <c r="C483" s="31">
        <v>44227</v>
      </c>
      <c r="D483" s="15">
        <v>2509.2800000000002</v>
      </c>
      <c r="E483" s="15">
        <v>0</v>
      </c>
      <c r="F483" s="53" t="s">
        <v>133</v>
      </c>
      <c r="G483" t="s">
        <v>608</v>
      </c>
      <c r="H483" s="41" t="s">
        <v>135</v>
      </c>
      <c r="I483" t="s">
        <v>609</v>
      </c>
      <c r="J483" t="s">
        <v>252</v>
      </c>
      <c r="K483" t="s">
        <v>138</v>
      </c>
      <c r="L483" s="17"/>
      <c r="M483" s="17"/>
      <c r="N483" s="17" t="s">
        <v>610</v>
      </c>
      <c r="O483" s="36"/>
      <c r="P483" s="17"/>
      <c r="Q483" s="17"/>
      <c r="U483" t="s">
        <v>611</v>
      </c>
      <c r="V483" t="s">
        <v>611</v>
      </c>
      <c r="X483" s="31">
        <v>44231</v>
      </c>
      <c r="Y483" s="31">
        <v>44231</v>
      </c>
      <c r="AA483" s="31"/>
      <c r="AB483" t="s">
        <v>9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1</v>
      </c>
      <c r="AI483">
        <v>50020</v>
      </c>
      <c r="AJ483">
        <v>2183</v>
      </c>
      <c r="AK483">
        <v>0</v>
      </c>
      <c r="AL483">
        <v>19</v>
      </c>
      <c r="AO483" s="41"/>
      <c r="AP483" s="41"/>
      <c r="AQ483" t="str">
        <f t="shared" si="14"/>
        <v/>
      </c>
      <c r="AS483" t="str">
        <f t="shared" si="15"/>
        <v>wci_corp</v>
      </c>
    </row>
    <row r="484" spans="2:45">
      <c r="B484" t="s">
        <v>263</v>
      </c>
      <c r="C484" s="31">
        <v>44227</v>
      </c>
      <c r="D484" s="15">
        <v>208</v>
      </c>
      <c r="E484" s="15">
        <v>0</v>
      </c>
      <c r="F484" s="53" t="s">
        <v>133</v>
      </c>
      <c r="G484" t="s">
        <v>608</v>
      </c>
      <c r="H484" s="41" t="s">
        <v>135</v>
      </c>
      <c r="I484" t="s">
        <v>609</v>
      </c>
      <c r="J484" t="s">
        <v>252</v>
      </c>
      <c r="K484" t="s">
        <v>138</v>
      </c>
      <c r="L484" s="17"/>
      <c r="M484" s="17"/>
      <c r="N484" s="17" t="s">
        <v>610</v>
      </c>
      <c r="O484" s="36"/>
      <c r="P484" s="17"/>
      <c r="Q484" s="17"/>
      <c r="U484" t="s">
        <v>611</v>
      </c>
      <c r="V484" t="s">
        <v>611</v>
      </c>
      <c r="X484" s="31">
        <v>44231</v>
      </c>
      <c r="Y484" s="31">
        <v>44231</v>
      </c>
      <c r="AA484" s="31"/>
      <c r="AB484" t="s">
        <v>9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1</v>
      </c>
      <c r="AI484">
        <v>50020</v>
      </c>
      <c r="AJ484">
        <v>2183</v>
      </c>
      <c r="AK484">
        <v>0</v>
      </c>
      <c r="AL484">
        <v>19</v>
      </c>
      <c r="AO484" s="41"/>
      <c r="AP484" s="41"/>
      <c r="AQ484" t="str">
        <f t="shared" si="14"/>
        <v/>
      </c>
      <c r="AS484" t="str">
        <f t="shared" si="15"/>
        <v>wci_corp</v>
      </c>
    </row>
    <row r="485" spans="2:45">
      <c r="B485" t="s">
        <v>584</v>
      </c>
      <c r="C485" s="31">
        <v>44227</v>
      </c>
      <c r="D485" s="15">
        <v>1000</v>
      </c>
      <c r="E485" s="15">
        <v>0</v>
      </c>
      <c r="F485" s="53" t="s">
        <v>133</v>
      </c>
      <c r="G485" t="s">
        <v>608</v>
      </c>
      <c r="H485" s="41" t="s">
        <v>135</v>
      </c>
      <c r="I485" t="s">
        <v>609</v>
      </c>
      <c r="J485" t="s">
        <v>252</v>
      </c>
      <c r="K485" t="s">
        <v>138</v>
      </c>
      <c r="L485" s="17"/>
      <c r="M485" s="17"/>
      <c r="N485" s="17" t="s">
        <v>610</v>
      </c>
      <c r="O485" s="36"/>
      <c r="P485" s="17"/>
      <c r="Q485" s="17"/>
      <c r="U485" t="s">
        <v>611</v>
      </c>
      <c r="V485" t="s">
        <v>611</v>
      </c>
      <c r="X485" s="31">
        <v>44231</v>
      </c>
      <c r="Y485" s="31">
        <v>44231</v>
      </c>
      <c r="AA485" s="31"/>
      <c r="AB485" t="s">
        <v>9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1</v>
      </c>
      <c r="AI485">
        <v>52020</v>
      </c>
      <c r="AJ485">
        <v>2183</v>
      </c>
      <c r="AK485">
        <v>0</v>
      </c>
      <c r="AL485">
        <v>19</v>
      </c>
      <c r="AO485" s="41"/>
      <c r="AP485" s="41"/>
      <c r="AQ485" t="str">
        <f t="shared" si="14"/>
        <v/>
      </c>
      <c r="AS485" t="str">
        <f t="shared" si="15"/>
        <v>wci_corp</v>
      </c>
    </row>
    <row r="486" spans="2:45">
      <c r="B486" t="s">
        <v>268</v>
      </c>
      <c r="C486" s="31">
        <v>44227</v>
      </c>
      <c r="D486" s="15">
        <v>512</v>
      </c>
      <c r="E486" s="15">
        <v>0</v>
      </c>
      <c r="F486" s="53" t="s">
        <v>133</v>
      </c>
      <c r="G486" t="s">
        <v>608</v>
      </c>
      <c r="H486" s="41" t="s">
        <v>135</v>
      </c>
      <c r="I486" t="s">
        <v>609</v>
      </c>
      <c r="J486" t="s">
        <v>252</v>
      </c>
      <c r="K486" t="s">
        <v>138</v>
      </c>
      <c r="L486" s="17"/>
      <c r="M486" s="17"/>
      <c r="N486" s="17" t="s">
        <v>610</v>
      </c>
      <c r="O486" s="36"/>
      <c r="P486" s="17"/>
      <c r="Q486" s="17"/>
      <c r="U486" t="s">
        <v>611</v>
      </c>
      <c r="V486" t="s">
        <v>611</v>
      </c>
      <c r="X486" s="31">
        <v>44231</v>
      </c>
      <c r="Y486" s="31">
        <v>44231</v>
      </c>
      <c r="AA486" s="31"/>
      <c r="AB486" t="s">
        <v>9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1</v>
      </c>
      <c r="AI486">
        <v>70020</v>
      </c>
      <c r="AJ486">
        <v>2183</v>
      </c>
      <c r="AK486">
        <v>0</v>
      </c>
      <c r="AL486">
        <v>19</v>
      </c>
      <c r="AO486" s="41"/>
      <c r="AP486" s="41"/>
      <c r="AQ486" t="str">
        <f t="shared" si="14"/>
        <v/>
      </c>
      <c r="AS486" t="str">
        <f t="shared" si="15"/>
        <v>wci_corp</v>
      </c>
    </row>
    <row r="487" spans="2:45">
      <c r="B487" t="s">
        <v>141</v>
      </c>
      <c r="C487" s="31">
        <v>44227</v>
      </c>
      <c r="D487" s="15">
        <v>400</v>
      </c>
      <c r="E487" s="15">
        <v>0</v>
      </c>
      <c r="F487" s="53" t="s">
        <v>133</v>
      </c>
      <c r="G487" t="s">
        <v>608</v>
      </c>
      <c r="H487" s="41" t="s">
        <v>135</v>
      </c>
      <c r="I487" t="s">
        <v>609</v>
      </c>
      <c r="J487" t="s">
        <v>252</v>
      </c>
      <c r="K487" t="s">
        <v>138</v>
      </c>
      <c r="L487" s="17"/>
      <c r="M487" s="17"/>
      <c r="N487" s="17" t="s">
        <v>612</v>
      </c>
      <c r="O487" s="36"/>
      <c r="P487" s="17"/>
      <c r="Q487" s="17"/>
      <c r="U487" t="s">
        <v>611</v>
      </c>
      <c r="V487" t="s">
        <v>611</v>
      </c>
      <c r="X487" s="31">
        <v>44231</v>
      </c>
      <c r="Y487" s="31">
        <v>44231</v>
      </c>
      <c r="AA487" s="31"/>
      <c r="AB487" t="s">
        <v>9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1</v>
      </c>
      <c r="AI487">
        <v>70165</v>
      </c>
      <c r="AJ487">
        <v>2183</v>
      </c>
      <c r="AK487">
        <v>0</v>
      </c>
      <c r="AL487">
        <v>19</v>
      </c>
      <c r="AO487" s="41"/>
      <c r="AP487" s="41"/>
      <c r="AQ487" t="str">
        <f t="shared" si="14"/>
        <v/>
      </c>
      <c r="AS487" t="str">
        <f t="shared" si="15"/>
        <v>wci_corp</v>
      </c>
    </row>
    <row r="488" spans="2:45">
      <c r="B488" t="s">
        <v>141</v>
      </c>
      <c r="C488" s="31">
        <v>44227</v>
      </c>
      <c r="D488" s="15">
        <v>25</v>
      </c>
      <c r="E488" s="15">
        <v>0</v>
      </c>
      <c r="F488" s="53" t="s">
        <v>133</v>
      </c>
      <c r="G488" t="s">
        <v>608</v>
      </c>
      <c r="H488" s="41" t="s">
        <v>135</v>
      </c>
      <c r="I488" t="s">
        <v>609</v>
      </c>
      <c r="J488" t="s">
        <v>252</v>
      </c>
      <c r="K488" t="s">
        <v>138</v>
      </c>
      <c r="L488" s="17"/>
      <c r="M488" s="17"/>
      <c r="N488" s="17" t="s">
        <v>612</v>
      </c>
      <c r="O488" s="36"/>
      <c r="P488" s="17"/>
      <c r="Q488" s="17"/>
      <c r="U488" t="s">
        <v>611</v>
      </c>
      <c r="V488" t="s">
        <v>611</v>
      </c>
      <c r="X488" s="31">
        <v>44231</v>
      </c>
      <c r="Y488" s="31">
        <v>44231</v>
      </c>
      <c r="AA488" s="31"/>
      <c r="AB488" t="s">
        <v>9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1</v>
      </c>
      <c r="AI488">
        <v>70165</v>
      </c>
      <c r="AJ488">
        <v>2183</v>
      </c>
      <c r="AK488">
        <v>0</v>
      </c>
      <c r="AL488">
        <v>19</v>
      </c>
      <c r="AO488" s="41"/>
      <c r="AP488" s="41"/>
      <c r="AQ488" t="str">
        <f t="shared" si="14"/>
        <v/>
      </c>
      <c r="AS488" t="str">
        <f t="shared" si="15"/>
        <v>wci_corp</v>
      </c>
    </row>
    <row r="489" spans="2:45">
      <c r="B489" t="s">
        <v>263</v>
      </c>
      <c r="C489" s="31">
        <v>44227</v>
      </c>
      <c r="D489" s="15">
        <v>2501.2800000000002</v>
      </c>
      <c r="E489" s="15">
        <v>0</v>
      </c>
      <c r="F489" s="53" t="s">
        <v>133</v>
      </c>
      <c r="G489" t="s">
        <v>613</v>
      </c>
      <c r="H489" s="41" t="s">
        <v>135</v>
      </c>
      <c r="I489" t="s">
        <v>614</v>
      </c>
      <c r="J489" t="s">
        <v>252</v>
      </c>
      <c r="K489" t="s">
        <v>138</v>
      </c>
      <c r="L489" s="17"/>
      <c r="M489" s="17"/>
      <c r="N489" s="17" t="s">
        <v>615</v>
      </c>
      <c r="O489" s="36"/>
      <c r="P489" s="17"/>
      <c r="Q489" s="17"/>
      <c r="U489" t="s">
        <v>616</v>
      </c>
      <c r="V489" t="s">
        <v>616</v>
      </c>
      <c r="X489" s="31">
        <v>44231</v>
      </c>
      <c r="Y489" s="31">
        <v>44231</v>
      </c>
      <c r="AA489" s="31"/>
      <c r="AB489" t="s">
        <v>9</v>
      </c>
      <c r="AC489">
        <v>0</v>
      </c>
      <c r="AD489">
        <v>0</v>
      </c>
      <c r="AE489">
        <v>0</v>
      </c>
      <c r="AF489">
        <v>0</v>
      </c>
      <c r="AG489">
        <v>0</v>
      </c>
      <c r="AH489">
        <v>1</v>
      </c>
      <c r="AI489">
        <v>50020</v>
      </c>
      <c r="AJ489">
        <v>2183</v>
      </c>
      <c r="AK489">
        <v>0</v>
      </c>
      <c r="AL489">
        <v>19</v>
      </c>
      <c r="AO489" s="41"/>
      <c r="AP489" s="41"/>
      <c r="AQ489" t="str">
        <f t="shared" si="14"/>
        <v/>
      </c>
      <c r="AS489" t="str">
        <f t="shared" si="15"/>
        <v>wci_corp</v>
      </c>
    </row>
    <row r="490" spans="2:45">
      <c r="B490" t="s">
        <v>263</v>
      </c>
      <c r="C490" s="31">
        <v>44227</v>
      </c>
      <c r="D490" s="15">
        <v>416</v>
      </c>
      <c r="E490" s="15">
        <v>0</v>
      </c>
      <c r="F490" s="53" t="s">
        <v>133</v>
      </c>
      <c r="G490" t="s">
        <v>613</v>
      </c>
      <c r="H490" s="41" t="s">
        <v>135</v>
      </c>
      <c r="I490" t="s">
        <v>614</v>
      </c>
      <c r="J490" t="s">
        <v>252</v>
      </c>
      <c r="K490" t="s">
        <v>138</v>
      </c>
      <c r="L490" s="17"/>
      <c r="M490" s="17"/>
      <c r="N490" s="17" t="s">
        <v>615</v>
      </c>
      <c r="O490" s="36"/>
      <c r="P490" s="17"/>
      <c r="Q490" s="17"/>
      <c r="U490" t="s">
        <v>616</v>
      </c>
      <c r="V490" t="s">
        <v>616</v>
      </c>
      <c r="X490" s="31">
        <v>44231</v>
      </c>
      <c r="Y490" s="31">
        <v>44231</v>
      </c>
      <c r="AA490" s="31"/>
      <c r="AB490" t="s">
        <v>9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1</v>
      </c>
      <c r="AI490">
        <v>50020</v>
      </c>
      <c r="AJ490">
        <v>2183</v>
      </c>
      <c r="AK490">
        <v>0</v>
      </c>
      <c r="AL490">
        <v>19</v>
      </c>
      <c r="AO490" s="41"/>
      <c r="AP490" s="41"/>
      <c r="AQ490" t="str">
        <f t="shared" si="14"/>
        <v/>
      </c>
      <c r="AS490" t="str">
        <f t="shared" si="15"/>
        <v>wci_corp</v>
      </c>
    </row>
    <row r="491" spans="2:45">
      <c r="B491" t="s">
        <v>268</v>
      </c>
      <c r="C491" s="31">
        <v>44227</v>
      </c>
      <c r="D491" s="15">
        <v>384</v>
      </c>
      <c r="E491" s="15">
        <v>0</v>
      </c>
      <c r="F491" s="53" t="s">
        <v>133</v>
      </c>
      <c r="G491" t="s">
        <v>613</v>
      </c>
      <c r="H491" s="41" t="s">
        <v>135</v>
      </c>
      <c r="I491" t="s">
        <v>614</v>
      </c>
      <c r="J491" t="s">
        <v>252</v>
      </c>
      <c r="K491" t="s">
        <v>138</v>
      </c>
      <c r="L491" s="17"/>
      <c r="M491" s="17"/>
      <c r="N491" s="17" t="s">
        <v>615</v>
      </c>
      <c r="O491" s="36"/>
      <c r="P491" s="17"/>
      <c r="Q491" s="17"/>
      <c r="U491" t="s">
        <v>616</v>
      </c>
      <c r="V491" t="s">
        <v>616</v>
      </c>
      <c r="X491" s="31">
        <v>44231</v>
      </c>
      <c r="Y491" s="31">
        <v>44231</v>
      </c>
      <c r="AA491" s="31"/>
      <c r="AB491" t="s">
        <v>9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1</v>
      </c>
      <c r="AI491">
        <v>70020</v>
      </c>
      <c r="AJ491">
        <v>2183</v>
      </c>
      <c r="AK491">
        <v>0</v>
      </c>
      <c r="AL491">
        <v>19</v>
      </c>
      <c r="AO491" s="41"/>
      <c r="AP491" s="41"/>
      <c r="AQ491" t="str">
        <f t="shared" si="14"/>
        <v/>
      </c>
      <c r="AS491" t="str">
        <f t="shared" si="15"/>
        <v>wci_corp</v>
      </c>
    </row>
    <row r="492" spans="2:45">
      <c r="B492" t="s">
        <v>141</v>
      </c>
      <c r="C492" s="31">
        <v>44227</v>
      </c>
      <c r="D492" s="15">
        <v>500</v>
      </c>
      <c r="E492" s="15">
        <v>0</v>
      </c>
      <c r="F492" s="53" t="s">
        <v>133</v>
      </c>
      <c r="G492" t="s">
        <v>613</v>
      </c>
      <c r="H492" s="41" t="s">
        <v>135</v>
      </c>
      <c r="I492" t="s">
        <v>614</v>
      </c>
      <c r="J492" t="s">
        <v>252</v>
      </c>
      <c r="K492" t="s">
        <v>138</v>
      </c>
      <c r="L492" s="17"/>
      <c r="M492" s="17"/>
      <c r="N492" s="17" t="s">
        <v>617</v>
      </c>
      <c r="O492" s="36"/>
      <c r="P492" s="17"/>
      <c r="Q492" s="17"/>
      <c r="U492" t="s">
        <v>616</v>
      </c>
      <c r="V492" t="s">
        <v>616</v>
      </c>
      <c r="X492" s="31">
        <v>44231</v>
      </c>
      <c r="Y492" s="31">
        <v>44231</v>
      </c>
      <c r="AA492" s="31"/>
      <c r="AB492" t="s">
        <v>9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1</v>
      </c>
      <c r="AI492">
        <v>70165</v>
      </c>
      <c r="AJ492">
        <v>2183</v>
      </c>
      <c r="AK492">
        <v>0</v>
      </c>
      <c r="AL492">
        <v>19</v>
      </c>
      <c r="AO492" s="41"/>
      <c r="AP492" s="41"/>
      <c r="AQ492" t="str">
        <f t="shared" si="14"/>
        <v/>
      </c>
      <c r="AS492" t="str">
        <f t="shared" si="15"/>
        <v>wci_corp</v>
      </c>
    </row>
    <row r="493" spans="2:45">
      <c r="B493" t="s">
        <v>141</v>
      </c>
      <c r="C493" s="31">
        <v>44227</v>
      </c>
      <c r="D493" s="15">
        <v>25</v>
      </c>
      <c r="E493" s="15">
        <v>0</v>
      </c>
      <c r="F493" s="53" t="s">
        <v>133</v>
      </c>
      <c r="G493" t="s">
        <v>613</v>
      </c>
      <c r="H493" s="41" t="s">
        <v>135</v>
      </c>
      <c r="I493" t="s">
        <v>614</v>
      </c>
      <c r="J493" t="s">
        <v>252</v>
      </c>
      <c r="K493" t="s">
        <v>138</v>
      </c>
      <c r="L493" s="17"/>
      <c r="M493" s="17"/>
      <c r="N493" s="17" t="s">
        <v>617</v>
      </c>
      <c r="O493" s="36"/>
      <c r="P493" s="17"/>
      <c r="Q493" s="17"/>
      <c r="U493" t="s">
        <v>616</v>
      </c>
      <c r="V493" t="s">
        <v>616</v>
      </c>
      <c r="X493" s="31">
        <v>44231</v>
      </c>
      <c r="Y493" s="31">
        <v>44231</v>
      </c>
      <c r="AA493" s="31"/>
      <c r="AB493" t="s">
        <v>9</v>
      </c>
      <c r="AC493">
        <v>0</v>
      </c>
      <c r="AD493">
        <v>0</v>
      </c>
      <c r="AE493">
        <v>0</v>
      </c>
      <c r="AF493">
        <v>0</v>
      </c>
      <c r="AG493">
        <v>0</v>
      </c>
      <c r="AH493">
        <v>1</v>
      </c>
      <c r="AI493">
        <v>70165</v>
      </c>
      <c r="AJ493">
        <v>2183</v>
      </c>
      <c r="AK493">
        <v>0</v>
      </c>
      <c r="AL493">
        <v>19</v>
      </c>
      <c r="AO493" s="41"/>
      <c r="AP493" s="41"/>
      <c r="AQ493" t="str">
        <f t="shared" si="14"/>
        <v/>
      </c>
      <c r="AS493" t="str">
        <f t="shared" si="15"/>
        <v>wci_corp</v>
      </c>
    </row>
    <row r="494" spans="2:45">
      <c r="B494" t="s">
        <v>161</v>
      </c>
      <c r="C494" s="31">
        <v>44237</v>
      </c>
      <c r="D494" s="15">
        <v>228.97</v>
      </c>
      <c r="E494" s="15">
        <v>0</v>
      </c>
      <c r="F494" s="53" t="s">
        <v>133</v>
      </c>
      <c r="G494" t="s">
        <v>618</v>
      </c>
      <c r="H494" s="41" t="s">
        <v>135</v>
      </c>
      <c r="I494" t="s">
        <v>221</v>
      </c>
      <c r="J494" t="s">
        <v>485</v>
      </c>
      <c r="K494" t="s">
        <v>138</v>
      </c>
      <c r="L494" s="17" t="s">
        <v>619</v>
      </c>
      <c r="M494" s="17" t="s">
        <v>620</v>
      </c>
      <c r="N494" s="17" t="s">
        <v>620</v>
      </c>
      <c r="O494" s="36">
        <v>44230</v>
      </c>
      <c r="P494" s="17" t="s">
        <v>621</v>
      </c>
      <c r="Q494" s="17" t="s">
        <v>622</v>
      </c>
      <c r="R494" t="s">
        <v>623</v>
      </c>
      <c r="U494" t="s">
        <v>624</v>
      </c>
      <c r="V494" t="s">
        <v>625</v>
      </c>
      <c r="W494">
        <v>2183</v>
      </c>
      <c r="X494" s="31">
        <v>44237</v>
      </c>
      <c r="Y494" s="31">
        <v>44237</v>
      </c>
      <c r="Z494">
        <v>228.97</v>
      </c>
      <c r="AA494" s="31">
        <v>44260</v>
      </c>
      <c r="AB494" t="s">
        <v>9</v>
      </c>
      <c r="AC494">
        <v>0</v>
      </c>
      <c r="AD494">
        <v>0</v>
      </c>
      <c r="AE494">
        <v>0</v>
      </c>
      <c r="AF494">
        <v>0</v>
      </c>
      <c r="AG494">
        <v>0</v>
      </c>
      <c r="AH494">
        <v>1</v>
      </c>
      <c r="AI494">
        <v>70210</v>
      </c>
      <c r="AJ494">
        <v>2183</v>
      </c>
      <c r="AK494">
        <v>0</v>
      </c>
      <c r="AL494">
        <v>19</v>
      </c>
      <c r="AO494" s="41"/>
      <c r="AP494" s="41"/>
      <c r="AQ494" t="str">
        <f t="shared" si="14"/>
        <v>VO05687110</v>
      </c>
      <c r="AS494" t="str">
        <f t="shared" si="15"/>
        <v>wci_corp</v>
      </c>
    </row>
    <row r="495" spans="2:45">
      <c r="B495" t="s">
        <v>263</v>
      </c>
      <c r="C495" s="31">
        <v>44255</v>
      </c>
      <c r="D495" s="15">
        <v>1516.16</v>
      </c>
      <c r="E495" s="15">
        <v>0</v>
      </c>
      <c r="F495" s="53" t="s">
        <v>133</v>
      </c>
      <c r="G495" t="s">
        <v>626</v>
      </c>
      <c r="H495" s="41" t="s">
        <v>135</v>
      </c>
      <c r="I495" t="s">
        <v>627</v>
      </c>
      <c r="J495" t="s">
        <v>252</v>
      </c>
      <c r="K495" t="s">
        <v>138</v>
      </c>
      <c r="L495" s="17"/>
      <c r="M495" s="17"/>
      <c r="N495" s="17" t="s">
        <v>628</v>
      </c>
      <c r="O495" s="36"/>
      <c r="P495" s="17"/>
      <c r="Q495" s="17"/>
      <c r="U495" t="s">
        <v>629</v>
      </c>
      <c r="V495" t="s">
        <v>629</v>
      </c>
      <c r="X495" s="31">
        <v>44259</v>
      </c>
      <c r="Y495" s="31">
        <v>44259</v>
      </c>
      <c r="AA495" s="31"/>
      <c r="AB495" t="s">
        <v>9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1</v>
      </c>
      <c r="AI495">
        <v>50020</v>
      </c>
      <c r="AJ495">
        <v>2183</v>
      </c>
      <c r="AK495">
        <v>0</v>
      </c>
      <c r="AL495">
        <v>19</v>
      </c>
      <c r="AO495" s="41"/>
      <c r="AP495" s="41"/>
      <c r="AQ495" t="str">
        <f t="shared" si="14"/>
        <v/>
      </c>
      <c r="AS495" t="str">
        <f t="shared" si="15"/>
        <v>wci_corp</v>
      </c>
    </row>
    <row r="496" spans="2:45">
      <c r="B496" t="s">
        <v>584</v>
      </c>
      <c r="C496" s="31">
        <v>44255</v>
      </c>
      <c r="D496" s="15">
        <v>528</v>
      </c>
      <c r="E496" s="15">
        <v>0</v>
      </c>
      <c r="F496" s="53" t="s">
        <v>133</v>
      </c>
      <c r="G496" t="s">
        <v>626</v>
      </c>
      <c r="H496" s="41" t="s">
        <v>135</v>
      </c>
      <c r="I496" t="s">
        <v>627</v>
      </c>
      <c r="J496" t="s">
        <v>252</v>
      </c>
      <c r="K496" t="s">
        <v>138</v>
      </c>
      <c r="L496" s="17"/>
      <c r="M496" s="17"/>
      <c r="N496" s="17" t="s">
        <v>628</v>
      </c>
      <c r="O496" s="36"/>
      <c r="P496" s="17"/>
      <c r="Q496" s="17"/>
      <c r="U496" t="s">
        <v>629</v>
      </c>
      <c r="V496" t="s">
        <v>629</v>
      </c>
      <c r="X496" s="31">
        <v>44259</v>
      </c>
      <c r="Y496" s="31">
        <v>44259</v>
      </c>
      <c r="AA496" s="31"/>
      <c r="AB496" t="s">
        <v>9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1</v>
      </c>
      <c r="AI496">
        <v>52020</v>
      </c>
      <c r="AJ496">
        <v>2183</v>
      </c>
      <c r="AK496">
        <v>0</v>
      </c>
      <c r="AL496">
        <v>19</v>
      </c>
      <c r="AO496" s="41"/>
      <c r="AP496" s="41"/>
      <c r="AQ496" t="str">
        <f t="shared" si="14"/>
        <v/>
      </c>
      <c r="AS496" t="str">
        <f t="shared" si="15"/>
        <v>wci_corp</v>
      </c>
    </row>
    <row r="497" spans="2:45">
      <c r="B497" t="s">
        <v>141</v>
      </c>
      <c r="C497" s="31">
        <v>44255</v>
      </c>
      <c r="D497" s="15">
        <v>450</v>
      </c>
      <c r="E497" s="15">
        <v>0</v>
      </c>
      <c r="F497" s="53" t="s">
        <v>133</v>
      </c>
      <c r="G497" t="s">
        <v>626</v>
      </c>
      <c r="H497" s="41" t="s">
        <v>135</v>
      </c>
      <c r="I497" t="s">
        <v>627</v>
      </c>
      <c r="J497" t="s">
        <v>252</v>
      </c>
      <c r="K497" t="s">
        <v>138</v>
      </c>
      <c r="L497" s="17"/>
      <c r="M497" s="17"/>
      <c r="N497" s="17" t="s">
        <v>630</v>
      </c>
      <c r="O497" s="36"/>
      <c r="P497" s="17"/>
      <c r="Q497" s="17"/>
      <c r="U497" t="s">
        <v>629</v>
      </c>
      <c r="V497" t="s">
        <v>629</v>
      </c>
      <c r="X497" s="31">
        <v>44259</v>
      </c>
      <c r="Y497" s="31">
        <v>44259</v>
      </c>
      <c r="AA497" s="31"/>
      <c r="AB497" t="s">
        <v>9</v>
      </c>
      <c r="AC497">
        <v>0</v>
      </c>
      <c r="AD497">
        <v>0</v>
      </c>
      <c r="AE497">
        <v>0</v>
      </c>
      <c r="AF497">
        <v>0</v>
      </c>
      <c r="AG497">
        <v>0</v>
      </c>
      <c r="AH497">
        <v>1</v>
      </c>
      <c r="AI497">
        <v>70165</v>
      </c>
      <c r="AJ497">
        <v>2183</v>
      </c>
      <c r="AK497">
        <v>0</v>
      </c>
      <c r="AL497">
        <v>19</v>
      </c>
      <c r="AO497" s="41"/>
      <c r="AP497" s="41"/>
      <c r="AQ497" t="str">
        <f t="shared" si="14"/>
        <v/>
      </c>
      <c r="AS497" t="str">
        <f t="shared" si="15"/>
        <v>wci_corp</v>
      </c>
    </row>
    <row r="498" spans="2:45">
      <c r="B498" t="s">
        <v>141</v>
      </c>
      <c r="C498" s="31">
        <v>44255</v>
      </c>
      <c r="D498" s="15">
        <v>25</v>
      </c>
      <c r="E498" s="15">
        <v>0</v>
      </c>
      <c r="F498" s="53" t="s">
        <v>133</v>
      </c>
      <c r="G498" t="s">
        <v>626</v>
      </c>
      <c r="H498" s="41" t="s">
        <v>135</v>
      </c>
      <c r="I498" t="s">
        <v>627</v>
      </c>
      <c r="J498" t="s">
        <v>252</v>
      </c>
      <c r="K498" t="s">
        <v>138</v>
      </c>
      <c r="L498" s="17"/>
      <c r="M498" s="17"/>
      <c r="N498" s="17" t="s">
        <v>630</v>
      </c>
      <c r="O498" s="36"/>
      <c r="P498" s="17"/>
      <c r="Q498" s="17"/>
      <c r="U498" t="s">
        <v>629</v>
      </c>
      <c r="V498" t="s">
        <v>629</v>
      </c>
      <c r="X498" s="31">
        <v>44259</v>
      </c>
      <c r="Y498" s="31">
        <v>44259</v>
      </c>
      <c r="AA498" s="31"/>
      <c r="AB498" t="s">
        <v>9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1</v>
      </c>
      <c r="AI498">
        <v>70165</v>
      </c>
      <c r="AJ498">
        <v>2183</v>
      </c>
      <c r="AK498">
        <v>0</v>
      </c>
      <c r="AL498">
        <v>19</v>
      </c>
      <c r="AO498" s="41"/>
      <c r="AP498" s="41"/>
      <c r="AQ498" t="str">
        <f t="shared" si="14"/>
        <v/>
      </c>
      <c r="AS498" t="str">
        <f t="shared" si="15"/>
        <v>wci_corp</v>
      </c>
    </row>
    <row r="499" spans="2:45">
      <c r="B499" t="s">
        <v>263</v>
      </c>
      <c r="C499" s="31">
        <v>44255</v>
      </c>
      <c r="D499" s="15">
        <v>1232</v>
      </c>
      <c r="E499" s="15">
        <v>0</v>
      </c>
      <c r="F499" s="53" t="s">
        <v>133</v>
      </c>
      <c r="G499" t="s">
        <v>631</v>
      </c>
      <c r="H499" s="41" t="s">
        <v>135</v>
      </c>
      <c r="I499" t="s">
        <v>632</v>
      </c>
      <c r="J499" t="s">
        <v>252</v>
      </c>
      <c r="K499" t="s">
        <v>138</v>
      </c>
      <c r="L499" s="17"/>
      <c r="M499" s="17"/>
      <c r="N499" s="17" t="s">
        <v>633</v>
      </c>
      <c r="O499" s="36"/>
      <c r="P499" s="17"/>
      <c r="Q499" s="17"/>
      <c r="U499" t="s">
        <v>634</v>
      </c>
      <c r="V499" t="s">
        <v>634</v>
      </c>
      <c r="X499" s="31">
        <v>44259</v>
      </c>
      <c r="Y499" s="31">
        <v>44259</v>
      </c>
      <c r="AA499" s="31"/>
      <c r="AB499" t="s">
        <v>9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1</v>
      </c>
      <c r="AI499">
        <v>50020</v>
      </c>
      <c r="AJ499">
        <v>2183</v>
      </c>
      <c r="AK499">
        <v>0</v>
      </c>
      <c r="AL499">
        <v>19</v>
      </c>
      <c r="AO499" s="41"/>
      <c r="AP499" s="41"/>
      <c r="AQ499" t="str">
        <f t="shared" si="14"/>
        <v/>
      </c>
      <c r="AS499" t="str">
        <f t="shared" si="15"/>
        <v>wci_corp</v>
      </c>
    </row>
    <row r="500" spans="2:45">
      <c r="B500" t="s">
        <v>263</v>
      </c>
      <c r="C500" s="31">
        <v>44255</v>
      </c>
      <c r="D500" s="15">
        <v>1122.4000000000001</v>
      </c>
      <c r="E500" s="15">
        <v>0</v>
      </c>
      <c r="F500" s="53" t="s">
        <v>133</v>
      </c>
      <c r="G500" t="s">
        <v>631</v>
      </c>
      <c r="H500" s="41" t="s">
        <v>135</v>
      </c>
      <c r="I500" t="s">
        <v>632</v>
      </c>
      <c r="J500" t="s">
        <v>252</v>
      </c>
      <c r="K500" t="s">
        <v>138</v>
      </c>
      <c r="L500" s="17"/>
      <c r="M500" s="17"/>
      <c r="N500" s="17" t="s">
        <v>633</v>
      </c>
      <c r="O500" s="36"/>
      <c r="P500" s="17"/>
      <c r="Q500" s="17"/>
      <c r="U500" t="s">
        <v>634</v>
      </c>
      <c r="V500" t="s">
        <v>634</v>
      </c>
      <c r="X500" s="31">
        <v>44259</v>
      </c>
      <c r="Y500" s="31">
        <v>44259</v>
      </c>
      <c r="AA500" s="31"/>
      <c r="AB500" t="s">
        <v>9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1</v>
      </c>
      <c r="AI500">
        <v>50020</v>
      </c>
      <c r="AJ500">
        <v>2183</v>
      </c>
      <c r="AK500">
        <v>0</v>
      </c>
      <c r="AL500">
        <v>19</v>
      </c>
      <c r="AO500" s="41"/>
      <c r="AP500" s="41"/>
      <c r="AQ500" t="str">
        <f t="shared" si="14"/>
        <v/>
      </c>
      <c r="AS500" t="str">
        <f t="shared" si="15"/>
        <v>wci_corp</v>
      </c>
    </row>
    <row r="501" spans="2:45">
      <c r="B501" t="s">
        <v>141</v>
      </c>
      <c r="C501" s="31">
        <v>44255</v>
      </c>
      <c r="D501" s="15">
        <v>450</v>
      </c>
      <c r="E501" s="15">
        <v>0</v>
      </c>
      <c r="F501" s="53" t="s">
        <v>133</v>
      </c>
      <c r="G501" t="s">
        <v>631</v>
      </c>
      <c r="H501" s="41" t="s">
        <v>135</v>
      </c>
      <c r="I501" t="s">
        <v>632</v>
      </c>
      <c r="J501" t="s">
        <v>252</v>
      </c>
      <c r="K501" t="s">
        <v>138</v>
      </c>
      <c r="L501" s="17"/>
      <c r="M501" s="17"/>
      <c r="N501" s="17" t="s">
        <v>635</v>
      </c>
      <c r="O501" s="36"/>
      <c r="P501" s="17"/>
      <c r="Q501" s="17"/>
      <c r="U501" t="s">
        <v>634</v>
      </c>
      <c r="V501" t="s">
        <v>634</v>
      </c>
      <c r="X501" s="31">
        <v>44259</v>
      </c>
      <c r="Y501" s="31">
        <v>44259</v>
      </c>
      <c r="AA501" s="31"/>
      <c r="AB501" t="s">
        <v>9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1</v>
      </c>
      <c r="AI501">
        <v>70165</v>
      </c>
      <c r="AJ501">
        <v>2183</v>
      </c>
      <c r="AK501">
        <v>0</v>
      </c>
      <c r="AL501">
        <v>19</v>
      </c>
      <c r="AO501" s="41"/>
      <c r="AP501" s="41"/>
      <c r="AQ501" t="str">
        <f t="shared" si="14"/>
        <v/>
      </c>
      <c r="AS501" t="str">
        <f t="shared" si="15"/>
        <v>wci_corp</v>
      </c>
    </row>
    <row r="502" spans="2:45">
      <c r="B502" t="s">
        <v>141</v>
      </c>
      <c r="C502" s="31">
        <v>44255</v>
      </c>
      <c r="D502" s="15">
        <v>25</v>
      </c>
      <c r="E502" s="15">
        <v>0</v>
      </c>
      <c r="F502" s="53" t="s">
        <v>133</v>
      </c>
      <c r="G502" t="s">
        <v>631</v>
      </c>
      <c r="H502" s="41" t="s">
        <v>135</v>
      </c>
      <c r="I502" t="s">
        <v>632</v>
      </c>
      <c r="J502" t="s">
        <v>252</v>
      </c>
      <c r="K502" t="s">
        <v>138</v>
      </c>
      <c r="L502" s="17"/>
      <c r="M502" s="17"/>
      <c r="N502" s="17" t="s">
        <v>635</v>
      </c>
      <c r="O502" s="36"/>
      <c r="P502" s="17"/>
      <c r="Q502" s="17"/>
      <c r="U502" t="s">
        <v>634</v>
      </c>
      <c r="V502" t="s">
        <v>634</v>
      </c>
      <c r="X502" s="31">
        <v>44259</v>
      </c>
      <c r="Y502" s="31">
        <v>44259</v>
      </c>
      <c r="AA502" s="31"/>
      <c r="AB502" t="s">
        <v>9</v>
      </c>
      <c r="AC502">
        <v>0</v>
      </c>
      <c r="AD502">
        <v>0</v>
      </c>
      <c r="AE502">
        <v>0</v>
      </c>
      <c r="AF502">
        <v>0</v>
      </c>
      <c r="AG502">
        <v>0</v>
      </c>
      <c r="AH502">
        <v>1</v>
      </c>
      <c r="AI502">
        <v>70165</v>
      </c>
      <c r="AJ502">
        <v>2183</v>
      </c>
      <c r="AK502">
        <v>0</v>
      </c>
      <c r="AL502">
        <v>19</v>
      </c>
      <c r="AO502" s="41"/>
      <c r="AP502" s="41"/>
      <c r="AQ502" t="str">
        <f t="shared" si="14"/>
        <v/>
      </c>
      <c r="AS502" t="str">
        <f t="shared" si="15"/>
        <v>wci_corp</v>
      </c>
    </row>
    <row r="503" spans="2:45">
      <c r="B503" t="s">
        <v>143</v>
      </c>
      <c r="C503" s="31">
        <v>44255</v>
      </c>
      <c r="D503" s="15">
        <v>109.95</v>
      </c>
      <c r="E503" s="15">
        <v>0</v>
      </c>
      <c r="F503" s="53" t="s">
        <v>133</v>
      </c>
      <c r="G503" t="s">
        <v>636</v>
      </c>
      <c r="H503" s="41" t="s">
        <v>135</v>
      </c>
      <c r="I503" t="s">
        <v>182</v>
      </c>
      <c r="J503" t="s">
        <v>266</v>
      </c>
      <c r="K503" t="s">
        <v>138</v>
      </c>
      <c r="L503" s="17"/>
      <c r="M503" s="17"/>
      <c r="N503" s="17" t="s">
        <v>147</v>
      </c>
      <c r="O503" s="36"/>
      <c r="P503" s="17"/>
      <c r="Q503" s="17"/>
      <c r="U503" t="s">
        <v>637</v>
      </c>
      <c r="V503" t="s">
        <v>637</v>
      </c>
      <c r="X503" s="31">
        <v>44259</v>
      </c>
      <c r="Y503" s="31">
        <v>44259</v>
      </c>
      <c r="AA503" s="31"/>
      <c r="AB503" t="s">
        <v>9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1</v>
      </c>
      <c r="AI503">
        <v>50086</v>
      </c>
      <c r="AJ503">
        <v>2183</v>
      </c>
      <c r="AK503">
        <v>0</v>
      </c>
      <c r="AL503">
        <v>19</v>
      </c>
      <c r="AO503" s="41"/>
      <c r="AP503" s="41"/>
      <c r="AQ503" t="str">
        <f t="shared" si="14"/>
        <v/>
      </c>
      <c r="AS503" t="str">
        <f t="shared" si="15"/>
        <v>wci_corp</v>
      </c>
    </row>
    <row r="504" spans="2:45">
      <c r="B504" t="s">
        <v>143</v>
      </c>
      <c r="C504" s="31">
        <v>44255</v>
      </c>
      <c r="D504" s="15">
        <v>280.89999999999998</v>
      </c>
      <c r="E504" s="15">
        <v>0</v>
      </c>
      <c r="F504" s="53" t="s">
        <v>133</v>
      </c>
      <c r="G504" t="s">
        <v>638</v>
      </c>
      <c r="H504" s="41" t="s">
        <v>135</v>
      </c>
      <c r="I504" t="s">
        <v>639</v>
      </c>
      <c r="J504" t="s">
        <v>599</v>
      </c>
      <c r="K504" t="s">
        <v>138</v>
      </c>
      <c r="L504" s="17"/>
      <c r="M504" s="17"/>
      <c r="N504" s="17" t="s">
        <v>640</v>
      </c>
      <c r="O504" s="36"/>
      <c r="P504" s="17"/>
      <c r="Q504" s="17"/>
      <c r="U504" t="s">
        <v>641</v>
      </c>
      <c r="V504" t="s">
        <v>641</v>
      </c>
      <c r="X504" s="31">
        <v>44260</v>
      </c>
      <c r="Y504" s="31">
        <v>44260</v>
      </c>
      <c r="AA504" s="31"/>
      <c r="AB504" t="s">
        <v>9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1</v>
      </c>
      <c r="AI504">
        <v>50086</v>
      </c>
      <c r="AJ504">
        <v>2183</v>
      </c>
      <c r="AK504">
        <v>0</v>
      </c>
      <c r="AL504">
        <v>19</v>
      </c>
      <c r="AO504" s="41"/>
      <c r="AP504" s="41"/>
      <c r="AQ504" t="str">
        <f t="shared" si="14"/>
        <v/>
      </c>
      <c r="AS504" t="str">
        <f t="shared" si="15"/>
        <v>wci_corp</v>
      </c>
    </row>
    <row r="505" spans="2:45">
      <c r="C505" s="31"/>
      <c r="D505" s="18"/>
      <c r="E505" s="18"/>
      <c r="F505" s="18"/>
      <c r="H505" s="16"/>
    </row>
    <row r="506" spans="2:45">
      <c r="B506" s="19" t="s">
        <v>33</v>
      </c>
      <c r="C506" s="19"/>
      <c r="D506" s="20"/>
      <c r="E506" s="20"/>
      <c r="F506" s="20"/>
      <c r="G506" s="19"/>
      <c r="H506" s="21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45"/>
    </row>
    <row r="507" spans="2:45">
      <c r="D507" s="57" t="s">
        <v>645</v>
      </c>
      <c r="H507" s="16"/>
    </row>
    <row r="508" spans="2:45">
      <c r="B508" s="55" t="s">
        <v>642</v>
      </c>
      <c r="C508" t="s">
        <v>644</v>
      </c>
      <c r="D508" s="59" t="s">
        <v>644</v>
      </c>
      <c r="H508" s="16"/>
    </row>
    <row r="509" spans="2:45">
      <c r="B509" s="17" t="s">
        <v>263</v>
      </c>
      <c r="C509" s="56">
        <v>29663.58</v>
      </c>
      <c r="D509" s="60">
        <v>29663.58</v>
      </c>
      <c r="E509" t="s">
        <v>647</v>
      </c>
      <c r="H509" s="16"/>
    </row>
    <row r="510" spans="2:45">
      <c r="B510" s="23" t="s">
        <v>256</v>
      </c>
      <c r="C510" s="56">
        <v>2336.96</v>
      </c>
      <c r="D510" s="56">
        <v>2336.96</v>
      </c>
      <c r="H510" s="16"/>
    </row>
    <row r="511" spans="2:45">
      <c r="B511" s="23" t="s">
        <v>278</v>
      </c>
      <c r="C511" s="56">
        <v>906.4</v>
      </c>
      <c r="D511" s="56">
        <v>906.4</v>
      </c>
      <c r="H511" s="16"/>
    </row>
    <row r="512" spans="2:45">
      <c r="B512" s="23" t="s">
        <v>378</v>
      </c>
      <c r="C512" s="56">
        <v>563.04</v>
      </c>
      <c r="D512" s="56">
        <v>563.04</v>
      </c>
      <c r="H512" s="16"/>
    </row>
    <row r="513" spans="2:8">
      <c r="B513" s="23" t="s">
        <v>383</v>
      </c>
      <c r="C513" s="56">
        <v>938.4</v>
      </c>
      <c r="D513" s="56">
        <v>938.4</v>
      </c>
      <c r="H513" s="16"/>
    </row>
    <row r="514" spans="2:8">
      <c r="B514" s="23" t="s">
        <v>466</v>
      </c>
      <c r="C514" s="56">
        <v>1126.08</v>
      </c>
      <c r="D514" s="56">
        <v>1126.08</v>
      </c>
      <c r="H514" s="16"/>
    </row>
    <row r="515" spans="2:8">
      <c r="B515" s="23" t="s">
        <v>471</v>
      </c>
      <c r="C515" s="56">
        <v>619.20000000000005</v>
      </c>
      <c r="D515" s="56">
        <v>619.20000000000005</v>
      </c>
      <c r="H515" s="16"/>
    </row>
    <row r="516" spans="2:8">
      <c r="B516" s="23" t="s">
        <v>506</v>
      </c>
      <c r="C516" s="56">
        <v>2276.8000000000002</v>
      </c>
      <c r="D516" s="56">
        <v>2276.8000000000002</v>
      </c>
      <c r="H516" s="16"/>
    </row>
    <row r="517" spans="2:8">
      <c r="B517" s="23" t="s">
        <v>519</v>
      </c>
      <c r="C517" s="56">
        <v>1685.44</v>
      </c>
      <c r="D517" s="56">
        <v>1685.44</v>
      </c>
      <c r="H517" s="16"/>
    </row>
    <row r="518" spans="2:8">
      <c r="B518" s="23" t="s">
        <v>555</v>
      </c>
      <c r="C518" s="56">
        <v>3698.16</v>
      </c>
      <c r="D518" s="56">
        <v>3698.16</v>
      </c>
      <c r="H518" s="16"/>
    </row>
    <row r="519" spans="2:8">
      <c r="B519" s="23" t="s">
        <v>551</v>
      </c>
      <c r="C519" s="56">
        <v>1368.96</v>
      </c>
      <c r="D519" s="56">
        <v>1368.96</v>
      </c>
      <c r="H519" s="16"/>
    </row>
    <row r="520" spans="2:8">
      <c r="B520" s="23" t="s">
        <v>588</v>
      </c>
      <c r="C520" s="56">
        <v>2771.36</v>
      </c>
      <c r="D520" s="56">
        <v>2771.36</v>
      </c>
      <c r="H520" s="16"/>
    </row>
    <row r="521" spans="2:8">
      <c r="B521" s="23" t="s">
        <v>605</v>
      </c>
      <c r="C521" s="56">
        <v>1867.66</v>
      </c>
      <c r="D521" s="56">
        <v>1867.66</v>
      </c>
      <c r="H521" s="16"/>
    </row>
    <row r="522" spans="2:8">
      <c r="B522" s="23" t="s">
        <v>610</v>
      </c>
      <c r="C522" s="56">
        <v>2717.28</v>
      </c>
      <c r="D522" s="56">
        <v>2717.28</v>
      </c>
      <c r="H522" s="16"/>
    </row>
    <row r="523" spans="2:8">
      <c r="B523" s="23" t="s">
        <v>615</v>
      </c>
      <c r="C523" s="56">
        <v>2917.28</v>
      </c>
      <c r="D523" s="56">
        <v>2917.28</v>
      </c>
      <c r="H523" s="16"/>
    </row>
    <row r="524" spans="2:8">
      <c r="B524" s="23" t="s">
        <v>628</v>
      </c>
      <c r="C524" s="56">
        <v>1516.16</v>
      </c>
      <c r="D524" s="56">
        <v>1516.16</v>
      </c>
      <c r="H524" s="16"/>
    </row>
    <row r="525" spans="2:8">
      <c r="B525" s="23" t="s">
        <v>633</v>
      </c>
      <c r="C525" s="56">
        <v>2354.4</v>
      </c>
      <c r="D525" s="56">
        <v>2354.4</v>
      </c>
    </row>
    <row r="526" spans="2:8">
      <c r="B526" s="23" t="s">
        <v>593</v>
      </c>
      <c r="C526" s="56">
        <v>0</v>
      </c>
      <c r="D526" s="56">
        <v>0</v>
      </c>
    </row>
    <row r="527" spans="2:8">
      <c r="B527" s="17" t="s">
        <v>165</v>
      </c>
      <c r="C527" s="56">
        <v>9905.32</v>
      </c>
      <c r="D527" s="60">
        <v>9905.32</v>
      </c>
      <c r="E527" t="s">
        <v>647</v>
      </c>
    </row>
    <row r="528" spans="2:8">
      <c r="B528" s="23" t="s">
        <v>189</v>
      </c>
      <c r="C528" s="56">
        <v>0</v>
      </c>
      <c r="D528" s="56">
        <v>0</v>
      </c>
    </row>
    <row r="529" spans="2:5">
      <c r="B529" s="23" t="s">
        <v>289</v>
      </c>
      <c r="C529" s="56">
        <v>0</v>
      </c>
      <c r="D529" s="56">
        <v>0</v>
      </c>
    </row>
    <row r="530" spans="2:5">
      <c r="B530" s="23" t="s">
        <v>565</v>
      </c>
      <c r="C530" s="56">
        <v>5600</v>
      </c>
      <c r="D530" s="56">
        <v>5600</v>
      </c>
    </row>
    <row r="531" spans="2:5">
      <c r="B531" s="23" t="s">
        <v>168</v>
      </c>
      <c r="C531" s="56">
        <v>512.74</v>
      </c>
      <c r="D531" s="56">
        <v>512.74</v>
      </c>
    </row>
    <row r="532" spans="2:5">
      <c r="B532" s="23" t="s">
        <v>253</v>
      </c>
      <c r="C532" s="56">
        <v>975.94</v>
      </c>
      <c r="D532" s="56">
        <v>975.94</v>
      </c>
    </row>
    <row r="533" spans="2:5">
      <c r="B533" s="23" t="s">
        <v>280</v>
      </c>
      <c r="C533" s="56">
        <v>817.9</v>
      </c>
      <c r="D533" s="56">
        <v>817.9</v>
      </c>
    </row>
    <row r="534" spans="2:5">
      <c r="B534" s="23" t="s">
        <v>322</v>
      </c>
      <c r="C534" s="56">
        <v>1052.94</v>
      </c>
      <c r="D534" s="56">
        <v>1052.94</v>
      </c>
    </row>
    <row r="535" spans="2:5">
      <c r="B535" s="23" t="s">
        <v>330</v>
      </c>
      <c r="C535" s="56">
        <v>945.8</v>
      </c>
      <c r="D535" s="56">
        <v>945.8</v>
      </c>
    </row>
    <row r="536" spans="2:5">
      <c r="B536" s="17" t="s">
        <v>170</v>
      </c>
      <c r="C536" s="56">
        <v>3014.3199999999997</v>
      </c>
      <c r="D536" s="60">
        <v>3014.3199999999997</v>
      </c>
      <c r="E536" t="s">
        <v>647</v>
      </c>
    </row>
    <row r="537" spans="2:5">
      <c r="B537" s="23" t="s">
        <v>565</v>
      </c>
      <c r="C537" s="56">
        <v>1600</v>
      </c>
      <c r="D537" s="56">
        <v>1600</v>
      </c>
    </row>
    <row r="538" spans="2:5">
      <c r="B538" s="23" t="s">
        <v>168</v>
      </c>
      <c r="C538" s="56">
        <v>177.34</v>
      </c>
      <c r="D538" s="56">
        <v>177.34</v>
      </c>
    </row>
    <row r="539" spans="2:5">
      <c r="B539" s="23" t="s">
        <v>253</v>
      </c>
      <c r="C539" s="56">
        <v>321.24</v>
      </c>
      <c r="D539" s="56">
        <v>321.24</v>
      </c>
    </row>
    <row r="540" spans="2:5">
      <c r="B540" s="23" t="s">
        <v>280</v>
      </c>
      <c r="C540" s="56">
        <v>293</v>
      </c>
      <c r="D540" s="56">
        <v>293</v>
      </c>
    </row>
    <row r="541" spans="2:5">
      <c r="B541" s="23" t="s">
        <v>322</v>
      </c>
      <c r="C541" s="56">
        <v>261.98</v>
      </c>
      <c r="D541" s="56">
        <v>261.98</v>
      </c>
    </row>
    <row r="542" spans="2:5">
      <c r="B542" s="23" t="s">
        <v>330</v>
      </c>
      <c r="C542" s="56">
        <v>360.76</v>
      </c>
      <c r="D542" s="56">
        <v>360.76</v>
      </c>
    </row>
    <row r="543" spans="2:5">
      <c r="B543" s="17" t="s">
        <v>171</v>
      </c>
      <c r="C543" s="56">
        <v>3805.5400000000004</v>
      </c>
      <c r="D543" s="60">
        <v>3805.5400000000004</v>
      </c>
      <c r="E543" t="s">
        <v>647</v>
      </c>
    </row>
    <row r="544" spans="2:5">
      <c r="B544" s="23" t="s">
        <v>565</v>
      </c>
      <c r="C544" s="56">
        <v>2400</v>
      </c>
      <c r="D544" s="56">
        <v>2400</v>
      </c>
    </row>
    <row r="545" spans="2:5">
      <c r="B545" s="23" t="s">
        <v>168</v>
      </c>
      <c r="C545" s="56">
        <v>164.14</v>
      </c>
      <c r="D545" s="56">
        <v>164.14</v>
      </c>
    </row>
    <row r="546" spans="2:5">
      <c r="B546" s="23" t="s">
        <v>253</v>
      </c>
      <c r="C546" s="56">
        <v>308.32</v>
      </c>
      <c r="D546" s="56">
        <v>308.32</v>
      </c>
    </row>
    <row r="547" spans="2:5">
      <c r="B547" s="23" t="s">
        <v>280</v>
      </c>
      <c r="C547" s="56">
        <v>258.48</v>
      </c>
      <c r="D547" s="56">
        <v>258.48</v>
      </c>
    </row>
    <row r="548" spans="2:5">
      <c r="B548" s="23" t="s">
        <v>322</v>
      </c>
      <c r="C548" s="56">
        <v>328.74</v>
      </c>
      <c r="D548" s="56">
        <v>328.74</v>
      </c>
    </row>
    <row r="549" spans="2:5">
      <c r="B549" s="23" t="s">
        <v>330</v>
      </c>
      <c r="C549" s="56">
        <v>345.86</v>
      </c>
      <c r="D549" s="56">
        <v>345.86</v>
      </c>
    </row>
    <row r="550" spans="2:5">
      <c r="B550" s="17" t="s">
        <v>172</v>
      </c>
      <c r="C550" s="56">
        <v>38379.86</v>
      </c>
      <c r="D550" s="60">
        <v>38379.86</v>
      </c>
      <c r="E550" t="s">
        <v>647</v>
      </c>
    </row>
    <row r="551" spans="2:5">
      <c r="B551" s="23" t="s">
        <v>565</v>
      </c>
      <c r="C551" s="56">
        <v>20000</v>
      </c>
      <c r="D551" s="56">
        <v>20000</v>
      </c>
    </row>
    <row r="552" spans="2:5">
      <c r="B552" s="23" t="s">
        <v>168</v>
      </c>
      <c r="C552" s="56">
        <v>1986.22</v>
      </c>
      <c r="D552" s="56">
        <v>1986.22</v>
      </c>
    </row>
    <row r="553" spans="2:5">
      <c r="B553" s="23" t="s">
        <v>253</v>
      </c>
      <c r="C553" s="56">
        <v>4034.4</v>
      </c>
      <c r="D553" s="56">
        <v>4034.4</v>
      </c>
    </row>
    <row r="554" spans="2:5">
      <c r="B554" s="23" t="s">
        <v>280</v>
      </c>
      <c r="C554" s="56">
        <v>3940.32</v>
      </c>
      <c r="D554" s="56">
        <v>3940.32</v>
      </c>
    </row>
    <row r="555" spans="2:5">
      <c r="B555" s="23" t="s">
        <v>322</v>
      </c>
      <c r="C555" s="56">
        <v>3980.36</v>
      </c>
      <c r="D555" s="56">
        <v>3980.36</v>
      </c>
    </row>
    <row r="556" spans="2:5">
      <c r="B556" s="23" t="s">
        <v>330</v>
      </c>
      <c r="C556" s="56">
        <v>4438.5600000000004</v>
      </c>
      <c r="D556" s="56">
        <v>4438.5600000000004</v>
      </c>
    </row>
    <row r="557" spans="2:5">
      <c r="B557" s="17" t="s">
        <v>173</v>
      </c>
      <c r="C557" s="56">
        <v>13524.56</v>
      </c>
      <c r="D557" s="60">
        <v>13524.56</v>
      </c>
      <c r="E557" t="s">
        <v>647</v>
      </c>
    </row>
    <row r="558" spans="2:5">
      <c r="B558" s="23" t="s">
        <v>565</v>
      </c>
      <c r="C558" s="56">
        <v>6000</v>
      </c>
      <c r="D558" s="56">
        <v>6000</v>
      </c>
    </row>
    <row r="559" spans="2:5">
      <c r="B559" s="23" t="s">
        <v>168</v>
      </c>
      <c r="C559" s="56">
        <v>1098.28</v>
      </c>
      <c r="D559" s="56">
        <v>1098.28</v>
      </c>
    </row>
    <row r="560" spans="2:5">
      <c r="B560" s="23" t="s">
        <v>253</v>
      </c>
      <c r="C560" s="56">
        <v>1704.24</v>
      </c>
      <c r="D560" s="56">
        <v>1704.24</v>
      </c>
    </row>
    <row r="561" spans="2:5">
      <c r="B561" s="23" t="s">
        <v>280</v>
      </c>
      <c r="C561" s="56">
        <v>1673.26</v>
      </c>
      <c r="D561" s="56">
        <v>1673.26</v>
      </c>
    </row>
    <row r="562" spans="2:5">
      <c r="B562" s="23" t="s">
        <v>322</v>
      </c>
      <c r="C562" s="56">
        <v>1598.54</v>
      </c>
      <c r="D562" s="56">
        <v>1598.54</v>
      </c>
    </row>
    <row r="563" spans="2:5">
      <c r="B563" s="23" t="s">
        <v>330</v>
      </c>
      <c r="C563" s="56">
        <v>1450.24</v>
      </c>
      <c r="D563" s="56">
        <v>1450.24</v>
      </c>
    </row>
    <row r="564" spans="2:5">
      <c r="B564" s="17" t="s">
        <v>174</v>
      </c>
      <c r="C564" s="56">
        <v>1670.94</v>
      </c>
      <c r="D564" s="60">
        <v>1670.94</v>
      </c>
      <c r="E564" t="s">
        <v>647</v>
      </c>
    </row>
    <row r="565" spans="2:5">
      <c r="B565" s="23" t="s">
        <v>565</v>
      </c>
      <c r="C565" s="56">
        <v>800</v>
      </c>
      <c r="D565" s="56">
        <v>800</v>
      </c>
    </row>
    <row r="566" spans="2:5">
      <c r="B566" s="23" t="s">
        <v>168</v>
      </c>
      <c r="C566" s="56">
        <v>97.1</v>
      </c>
      <c r="D566" s="56">
        <v>97.1</v>
      </c>
    </row>
    <row r="567" spans="2:5">
      <c r="B567" s="23" t="s">
        <v>253</v>
      </c>
      <c r="C567" s="56">
        <v>193.8</v>
      </c>
      <c r="D567" s="56">
        <v>193.8</v>
      </c>
    </row>
    <row r="568" spans="2:5">
      <c r="B568" s="23" t="s">
        <v>280</v>
      </c>
      <c r="C568" s="56">
        <v>194.24</v>
      </c>
      <c r="D568" s="56">
        <v>194.24</v>
      </c>
    </row>
    <row r="569" spans="2:5">
      <c r="B569" s="23" t="s">
        <v>322</v>
      </c>
      <c r="C569" s="56">
        <v>192.04</v>
      </c>
      <c r="D569" s="56">
        <v>192.04</v>
      </c>
    </row>
    <row r="570" spans="2:5">
      <c r="B570" s="23" t="s">
        <v>330</v>
      </c>
      <c r="C570" s="56">
        <v>193.76</v>
      </c>
      <c r="D570" s="56">
        <v>193.76</v>
      </c>
    </row>
    <row r="571" spans="2:5">
      <c r="B571" s="17" t="s">
        <v>175</v>
      </c>
      <c r="C571" s="56">
        <v>26253.300000000003</v>
      </c>
      <c r="D571" s="60">
        <v>26253.300000000003</v>
      </c>
      <c r="E571" t="s">
        <v>647</v>
      </c>
    </row>
    <row r="572" spans="2:5">
      <c r="B572" s="23" t="s">
        <v>565</v>
      </c>
      <c r="C572" s="56">
        <v>14000</v>
      </c>
      <c r="D572" s="56">
        <v>14000</v>
      </c>
    </row>
    <row r="573" spans="2:5">
      <c r="B573" s="23" t="s">
        <v>168</v>
      </c>
      <c r="C573" s="56">
        <v>1291.2</v>
      </c>
      <c r="D573" s="56">
        <v>1291.2</v>
      </c>
    </row>
    <row r="574" spans="2:5">
      <c r="B574" s="23" t="s">
        <v>253</v>
      </c>
      <c r="C574" s="56">
        <v>2406.7399999999998</v>
      </c>
      <c r="D574" s="56">
        <v>2406.7399999999998</v>
      </c>
    </row>
    <row r="575" spans="2:5">
      <c r="B575" s="23" t="s">
        <v>280</v>
      </c>
      <c r="C575" s="56">
        <v>2842.46</v>
      </c>
      <c r="D575" s="56">
        <v>2842.46</v>
      </c>
    </row>
    <row r="576" spans="2:5">
      <c r="B576" s="23" t="s">
        <v>322</v>
      </c>
      <c r="C576" s="56">
        <v>2857.58</v>
      </c>
      <c r="D576" s="56">
        <v>2857.58</v>
      </c>
    </row>
    <row r="577" spans="2:5">
      <c r="B577" s="23" t="s">
        <v>330</v>
      </c>
      <c r="C577" s="56">
        <v>2855.32</v>
      </c>
      <c r="D577" s="56">
        <v>2855.32</v>
      </c>
    </row>
    <row r="578" spans="2:5">
      <c r="B578" s="17" t="s">
        <v>176</v>
      </c>
      <c r="C578" s="56">
        <v>5327.72</v>
      </c>
      <c r="D578" s="60">
        <v>5327.72</v>
      </c>
      <c r="E578" t="s">
        <v>647</v>
      </c>
    </row>
    <row r="579" spans="2:5">
      <c r="B579" s="23" t="s">
        <v>565</v>
      </c>
      <c r="C579" s="56">
        <v>2400</v>
      </c>
      <c r="D579" s="56">
        <v>2400</v>
      </c>
    </row>
    <row r="580" spans="2:5">
      <c r="B580" s="23" t="s">
        <v>168</v>
      </c>
      <c r="C580" s="56">
        <v>367.32</v>
      </c>
      <c r="D580" s="56">
        <v>367.32</v>
      </c>
    </row>
    <row r="581" spans="2:5">
      <c r="B581" s="23" t="s">
        <v>253</v>
      </c>
      <c r="C581" s="56">
        <v>690.38</v>
      </c>
      <c r="D581" s="56">
        <v>690.38</v>
      </c>
    </row>
    <row r="582" spans="2:5">
      <c r="B582" s="23" t="s">
        <v>280</v>
      </c>
      <c r="C582" s="56">
        <v>636.08000000000004</v>
      </c>
      <c r="D582" s="56">
        <v>636.08000000000004</v>
      </c>
    </row>
    <row r="583" spans="2:5">
      <c r="B583" s="23" t="s">
        <v>322</v>
      </c>
      <c r="C583" s="56">
        <v>552.22</v>
      </c>
      <c r="D583" s="56">
        <v>552.22</v>
      </c>
    </row>
    <row r="584" spans="2:5">
      <c r="B584" s="23" t="s">
        <v>330</v>
      </c>
      <c r="C584" s="56">
        <v>681.72</v>
      </c>
      <c r="D584" s="56">
        <v>681.72</v>
      </c>
    </row>
    <row r="585" spans="2:5">
      <c r="B585" s="17" t="s">
        <v>177</v>
      </c>
      <c r="C585" s="56">
        <v>3016.7400000000002</v>
      </c>
      <c r="D585" s="60">
        <v>3016.7400000000002</v>
      </c>
      <c r="E585" t="s">
        <v>647</v>
      </c>
    </row>
    <row r="586" spans="2:5">
      <c r="B586" s="23" t="s">
        <v>565</v>
      </c>
      <c r="C586" s="56">
        <v>1600</v>
      </c>
      <c r="D586" s="56">
        <v>1600</v>
      </c>
    </row>
    <row r="587" spans="2:5">
      <c r="B587" s="23" t="s">
        <v>168</v>
      </c>
      <c r="C587" s="56">
        <v>169.3</v>
      </c>
      <c r="D587" s="56">
        <v>169.3</v>
      </c>
    </row>
    <row r="588" spans="2:5">
      <c r="B588" s="23" t="s">
        <v>253</v>
      </c>
      <c r="C588" s="56">
        <v>342.86</v>
      </c>
      <c r="D588" s="56">
        <v>342.86</v>
      </c>
    </row>
    <row r="589" spans="2:5">
      <c r="B589" s="23" t="s">
        <v>280</v>
      </c>
      <c r="C589" s="56">
        <v>253.8</v>
      </c>
      <c r="D589" s="56">
        <v>253.8</v>
      </c>
    </row>
    <row r="590" spans="2:5">
      <c r="B590" s="23" t="s">
        <v>322</v>
      </c>
      <c r="C590" s="56">
        <v>309.94</v>
      </c>
      <c r="D590" s="56">
        <v>309.94</v>
      </c>
    </row>
    <row r="591" spans="2:5">
      <c r="B591" s="23" t="s">
        <v>330</v>
      </c>
      <c r="C591" s="56">
        <v>340.84</v>
      </c>
      <c r="D591" s="56">
        <v>340.84</v>
      </c>
    </row>
    <row r="592" spans="2:5">
      <c r="B592" s="17" t="s">
        <v>191</v>
      </c>
      <c r="C592" s="56">
        <v>4319.82</v>
      </c>
      <c r="D592" s="60">
        <v>4319.82</v>
      </c>
      <c r="E592" t="s">
        <v>647</v>
      </c>
    </row>
    <row r="593" spans="2:5">
      <c r="B593" s="23" t="s">
        <v>189</v>
      </c>
      <c r="C593" s="56">
        <v>0</v>
      </c>
      <c r="D593" s="56">
        <v>0</v>
      </c>
    </row>
    <row r="594" spans="2:5">
      <c r="B594" s="23" t="s">
        <v>289</v>
      </c>
      <c r="C594" s="56">
        <v>0</v>
      </c>
      <c r="D594" s="56">
        <v>0</v>
      </c>
    </row>
    <row r="595" spans="2:5">
      <c r="B595" s="23" t="s">
        <v>572</v>
      </c>
      <c r="C595" s="56">
        <v>4.8</v>
      </c>
      <c r="D595" s="56">
        <v>4.8</v>
      </c>
    </row>
    <row r="596" spans="2:5">
      <c r="B596" s="23" t="s">
        <v>562</v>
      </c>
      <c r="C596" s="56">
        <v>788.80000000000007</v>
      </c>
      <c r="D596" s="56">
        <v>788.80000000000007</v>
      </c>
    </row>
    <row r="597" spans="2:5">
      <c r="B597" s="23" t="s">
        <v>560</v>
      </c>
      <c r="C597" s="56">
        <v>3372.7999999999997</v>
      </c>
      <c r="D597" s="56">
        <v>3372.7999999999997</v>
      </c>
    </row>
    <row r="598" spans="2:5">
      <c r="B598" s="23" t="s">
        <v>569</v>
      </c>
      <c r="C598" s="56">
        <v>73.849999999999994</v>
      </c>
      <c r="D598" s="56">
        <v>73.849999999999994</v>
      </c>
    </row>
    <row r="599" spans="2:5">
      <c r="B599" s="23" t="s">
        <v>571</v>
      </c>
      <c r="C599" s="56">
        <v>79.570000000000007</v>
      </c>
      <c r="D599" s="56">
        <v>79.570000000000007</v>
      </c>
    </row>
    <row r="600" spans="2:5">
      <c r="B600" s="17" t="s">
        <v>255</v>
      </c>
      <c r="C600" s="56">
        <v>0</v>
      </c>
      <c r="D600" s="60">
        <v>0</v>
      </c>
      <c r="E600" t="s">
        <v>647</v>
      </c>
    </row>
    <row r="601" spans="2:5">
      <c r="B601" s="23" t="s">
        <v>256</v>
      </c>
      <c r="C601" s="56">
        <v>0</v>
      </c>
      <c r="D601" s="56">
        <v>0</v>
      </c>
    </row>
    <row r="602" spans="2:5">
      <c r="B602" s="17" t="s">
        <v>143</v>
      </c>
      <c r="C602" s="56">
        <v>12631.259999999998</v>
      </c>
      <c r="D602" s="60">
        <v>12631.259999999998</v>
      </c>
      <c r="E602" t="s">
        <v>647</v>
      </c>
    </row>
    <row r="603" spans="2:5">
      <c r="B603" s="23" t="s">
        <v>292</v>
      </c>
      <c r="C603" s="56">
        <v>260.95999999999998</v>
      </c>
      <c r="D603" s="56">
        <v>260.95999999999998</v>
      </c>
    </row>
    <row r="604" spans="2:5">
      <c r="B604" s="23" t="s">
        <v>580</v>
      </c>
      <c r="C604" s="56">
        <v>131.24</v>
      </c>
      <c r="D604" s="56">
        <v>131.24</v>
      </c>
    </row>
    <row r="605" spans="2:5">
      <c r="B605" s="23" t="s">
        <v>210</v>
      </c>
      <c r="C605" s="56">
        <v>850.8</v>
      </c>
      <c r="D605" s="56">
        <v>850.8</v>
      </c>
    </row>
    <row r="606" spans="2:5">
      <c r="B606" s="23" t="s">
        <v>327</v>
      </c>
      <c r="C606" s="56">
        <v>170.65</v>
      </c>
      <c r="D606" s="56">
        <v>170.65</v>
      </c>
    </row>
    <row r="607" spans="2:5">
      <c r="B607" s="23" t="s">
        <v>271</v>
      </c>
      <c r="C607" s="56">
        <v>755.86</v>
      </c>
      <c r="D607" s="56">
        <v>755.86</v>
      </c>
    </row>
    <row r="608" spans="2:5">
      <c r="B608" s="23" t="s">
        <v>402</v>
      </c>
      <c r="C608" s="56">
        <v>355.55</v>
      </c>
      <c r="D608" s="56">
        <v>355.55</v>
      </c>
    </row>
    <row r="609" spans="2:4">
      <c r="B609" s="23" t="s">
        <v>577</v>
      </c>
      <c r="C609" s="56">
        <v>3054.44</v>
      </c>
      <c r="D609" s="56">
        <v>3054.44</v>
      </c>
    </row>
    <row r="610" spans="2:4">
      <c r="B610" s="23" t="s">
        <v>198</v>
      </c>
      <c r="C610" s="56">
        <v>0</v>
      </c>
      <c r="D610" s="56">
        <v>0</v>
      </c>
    </row>
    <row r="611" spans="2:4">
      <c r="B611" s="23" t="s">
        <v>347</v>
      </c>
      <c r="C611" s="56">
        <v>0</v>
      </c>
      <c r="D611" s="56">
        <v>0</v>
      </c>
    </row>
    <row r="612" spans="2:4">
      <c r="B612" s="23" t="s">
        <v>410</v>
      </c>
      <c r="C612" s="56">
        <v>0</v>
      </c>
      <c r="D612" s="56">
        <v>0</v>
      </c>
    </row>
    <row r="613" spans="2:4">
      <c r="B613" s="23" t="s">
        <v>531</v>
      </c>
      <c r="C613" s="56">
        <v>0</v>
      </c>
      <c r="D613" s="56">
        <v>0</v>
      </c>
    </row>
    <row r="614" spans="2:4">
      <c r="B614" s="23" t="s">
        <v>442</v>
      </c>
      <c r="C614" s="56">
        <v>966.59</v>
      </c>
      <c r="D614" s="56">
        <v>966.59</v>
      </c>
    </row>
    <row r="615" spans="2:4">
      <c r="B615" s="23" t="s">
        <v>453</v>
      </c>
      <c r="C615" s="56">
        <v>-131.28</v>
      </c>
      <c r="D615" s="56">
        <v>-131.28</v>
      </c>
    </row>
    <row r="616" spans="2:4">
      <c r="B616" s="23" t="s">
        <v>423</v>
      </c>
      <c r="C616" s="56">
        <v>976.02</v>
      </c>
      <c r="D616" s="56">
        <v>976.02</v>
      </c>
    </row>
    <row r="617" spans="2:4">
      <c r="B617" s="23" t="s">
        <v>579</v>
      </c>
      <c r="C617" s="56">
        <v>656.4</v>
      </c>
      <c r="D617" s="56">
        <v>656.4</v>
      </c>
    </row>
    <row r="618" spans="2:4">
      <c r="B618" s="23" t="s">
        <v>149</v>
      </c>
      <c r="C618" s="56">
        <v>121.71000000000001</v>
      </c>
      <c r="D618" s="56">
        <v>121.71000000000001</v>
      </c>
    </row>
    <row r="619" spans="2:4">
      <c r="B619" s="23" t="s">
        <v>543</v>
      </c>
      <c r="C619" s="56">
        <v>207.75</v>
      </c>
      <c r="D619" s="56">
        <v>207.75</v>
      </c>
    </row>
    <row r="620" spans="2:4">
      <c r="B620" s="23" t="s">
        <v>147</v>
      </c>
      <c r="C620" s="56">
        <v>3666.0800000000004</v>
      </c>
      <c r="D620" s="56">
        <v>3666.0800000000004</v>
      </c>
    </row>
    <row r="621" spans="2:4">
      <c r="B621" s="23" t="s">
        <v>441</v>
      </c>
      <c r="C621" s="56">
        <v>307.58999999999997</v>
      </c>
      <c r="D621" s="56">
        <v>307.58999999999997</v>
      </c>
    </row>
    <row r="622" spans="2:4">
      <c r="B622" s="23" t="s">
        <v>409</v>
      </c>
      <c r="C622" s="56">
        <v>0</v>
      </c>
      <c r="D622" s="56">
        <v>0</v>
      </c>
    </row>
    <row r="623" spans="2:4">
      <c r="B623" s="23" t="s">
        <v>640</v>
      </c>
      <c r="C623" s="56">
        <v>280.89999999999998</v>
      </c>
      <c r="D623" s="56">
        <v>280.89999999999998</v>
      </c>
    </row>
    <row r="624" spans="2:4">
      <c r="B624" s="23" t="s">
        <v>349</v>
      </c>
      <c r="C624" s="56">
        <v>0</v>
      </c>
      <c r="D624" s="56">
        <v>0</v>
      </c>
    </row>
    <row r="625" spans="2:5">
      <c r="B625" s="23" t="s">
        <v>407</v>
      </c>
      <c r="C625" s="56">
        <v>4.4408920985006262E-16</v>
      </c>
      <c r="D625" s="56">
        <v>4.4408920985006262E-16</v>
      </c>
    </row>
    <row r="626" spans="2:5">
      <c r="B626" s="23" t="s">
        <v>476</v>
      </c>
      <c r="C626" s="56">
        <v>0</v>
      </c>
      <c r="D626" s="56">
        <v>0</v>
      </c>
    </row>
    <row r="627" spans="2:5">
      <c r="B627" s="23" t="s">
        <v>529</v>
      </c>
      <c r="C627" s="56">
        <v>0</v>
      </c>
      <c r="D627" s="56">
        <v>0</v>
      </c>
    </row>
    <row r="628" spans="2:5">
      <c r="B628" s="17" t="s">
        <v>584</v>
      </c>
      <c r="C628" s="56">
        <v>3331.25</v>
      </c>
      <c r="D628" s="60">
        <v>3331.25</v>
      </c>
      <c r="E628" t="s">
        <v>647</v>
      </c>
    </row>
    <row r="629" spans="2:5">
      <c r="B629" s="23" t="s">
        <v>551</v>
      </c>
      <c r="C629" s="56">
        <v>1072</v>
      </c>
      <c r="D629" s="56">
        <v>1072</v>
      </c>
    </row>
    <row r="630" spans="2:5">
      <c r="B630" s="23" t="s">
        <v>605</v>
      </c>
      <c r="C630" s="56">
        <v>731.25</v>
      </c>
      <c r="D630" s="56">
        <v>731.25</v>
      </c>
    </row>
    <row r="631" spans="2:5">
      <c r="B631" s="23" t="s">
        <v>610</v>
      </c>
      <c r="C631" s="56">
        <v>1000</v>
      </c>
      <c r="D631" s="56">
        <v>1000</v>
      </c>
    </row>
    <row r="632" spans="2:5">
      <c r="B632" s="23" t="s">
        <v>628</v>
      </c>
      <c r="C632" s="56">
        <v>528</v>
      </c>
      <c r="D632" s="56">
        <v>528</v>
      </c>
    </row>
    <row r="633" spans="2:5">
      <c r="B633" s="23" t="s">
        <v>593</v>
      </c>
      <c r="C633" s="56">
        <v>0</v>
      </c>
      <c r="D633" s="56">
        <v>0</v>
      </c>
    </row>
    <row r="634" spans="2:5">
      <c r="B634" s="17" t="s">
        <v>178</v>
      </c>
      <c r="C634" s="56">
        <v>19946.419999999998</v>
      </c>
      <c r="D634" s="60">
        <v>19946.419999999998</v>
      </c>
      <c r="E634" t="s">
        <v>647</v>
      </c>
    </row>
    <row r="635" spans="2:5">
      <c r="B635" s="23" t="s">
        <v>189</v>
      </c>
      <c r="C635" s="56">
        <v>0</v>
      </c>
      <c r="D635" s="56">
        <v>0</v>
      </c>
    </row>
    <row r="636" spans="2:5">
      <c r="B636" s="23" t="s">
        <v>289</v>
      </c>
      <c r="C636" s="56">
        <v>0</v>
      </c>
      <c r="D636" s="56">
        <v>0</v>
      </c>
    </row>
    <row r="637" spans="2:5">
      <c r="B637" s="23" t="s">
        <v>565</v>
      </c>
      <c r="C637" s="56">
        <v>10000</v>
      </c>
      <c r="D637" s="56">
        <v>10000</v>
      </c>
    </row>
    <row r="638" spans="2:5">
      <c r="B638" s="23" t="s">
        <v>168</v>
      </c>
      <c r="C638" s="56">
        <v>972.78</v>
      </c>
      <c r="D638" s="56">
        <v>972.78</v>
      </c>
    </row>
    <row r="639" spans="2:5">
      <c r="B639" s="23" t="s">
        <v>253</v>
      </c>
      <c r="C639" s="56">
        <v>2153.98</v>
      </c>
      <c r="D639" s="56">
        <v>2153.98</v>
      </c>
    </row>
    <row r="640" spans="2:5">
      <c r="B640" s="23" t="s">
        <v>280</v>
      </c>
      <c r="C640" s="56">
        <v>2263.86</v>
      </c>
      <c r="D640" s="56">
        <v>2263.86</v>
      </c>
    </row>
    <row r="641" spans="2:5">
      <c r="B641" s="23" t="s">
        <v>322</v>
      </c>
      <c r="C641" s="56">
        <v>2298.56</v>
      </c>
      <c r="D641" s="56">
        <v>2298.56</v>
      </c>
    </row>
    <row r="642" spans="2:5">
      <c r="B642" s="23" t="s">
        <v>330</v>
      </c>
      <c r="C642" s="56">
        <v>2257.2399999999998</v>
      </c>
      <c r="D642" s="56">
        <v>2257.2399999999998</v>
      </c>
    </row>
    <row r="643" spans="2:5">
      <c r="B643" s="17" t="s">
        <v>192</v>
      </c>
      <c r="C643" s="56">
        <v>809.92</v>
      </c>
      <c r="D643" s="60">
        <v>809.92</v>
      </c>
      <c r="E643" t="s">
        <v>647</v>
      </c>
    </row>
    <row r="644" spans="2:5">
      <c r="B644" s="23" t="s">
        <v>189</v>
      </c>
      <c r="C644" s="56">
        <v>0</v>
      </c>
      <c r="D644" s="56">
        <v>0</v>
      </c>
    </row>
    <row r="645" spans="2:5">
      <c r="B645" s="23" t="s">
        <v>289</v>
      </c>
      <c r="C645" s="56">
        <v>0</v>
      </c>
      <c r="D645" s="56">
        <v>0</v>
      </c>
    </row>
    <row r="646" spans="2:5">
      <c r="B646" s="23" t="s">
        <v>572</v>
      </c>
      <c r="C646" s="56">
        <v>4.8</v>
      </c>
      <c r="D646" s="56">
        <v>4.8</v>
      </c>
    </row>
    <row r="647" spans="2:5">
      <c r="B647" s="23" t="s">
        <v>562</v>
      </c>
      <c r="C647" s="56">
        <v>145</v>
      </c>
      <c r="D647" s="56">
        <v>145</v>
      </c>
    </row>
    <row r="648" spans="2:5">
      <c r="B648" s="23" t="s">
        <v>560</v>
      </c>
      <c r="C648" s="56">
        <v>620</v>
      </c>
      <c r="D648" s="56">
        <v>620</v>
      </c>
    </row>
    <row r="649" spans="2:5">
      <c r="B649" s="23" t="s">
        <v>569</v>
      </c>
      <c r="C649" s="56">
        <v>25.48</v>
      </c>
      <c r="D649" s="56">
        <v>25.48</v>
      </c>
    </row>
    <row r="650" spans="2:5">
      <c r="B650" s="23" t="s">
        <v>571</v>
      </c>
      <c r="C650" s="56">
        <v>14.64</v>
      </c>
      <c r="D650" s="56">
        <v>14.64</v>
      </c>
    </row>
    <row r="651" spans="2:5">
      <c r="B651" s="17" t="s">
        <v>150</v>
      </c>
      <c r="C651" s="56">
        <v>542.33999999999992</v>
      </c>
      <c r="D651" s="60">
        <v>542.33999999999992</v>
      </c>
      <c r="E651" t="s">
        <v>647</v>
      </c>
    </row>
    <row r="652" spans="2:5">
      <c r="B652" s="23" t="s">
        <v>602</v>
      </c>
      <c r="C652" s="56">
        <v>8.8699999999999992</v>
      </c>
      <c r="D652" s="56">
        <v>8.8699999999999992</v>
      </c>
    </row>
    <row r="653" spans="2:5">
      <c r="B653" s="23" t="s">
        <v>600</v>
      </c>
      <c r="C653" s="56">
        <v>86.96</v>
      </c>
      <c r="D653" s="56">
        <v>86.96</v>
      </c>
    </row>
    <row r="654" spans="2:5">
      <c r="B654" s="23" t="s">
        <v>284</v>
      </c>
      <c r="C654" s="56">
        <v>136.75</v>
      </c>
      <c r="D654" s="56">
        <v>136.75</v>
      </c>
    </row>
    <row r="655" spans="2:5">
      <c r="B655" s="23" t="s">
        <v>271</v>
      </c>
      <c r="C655" s="56">
        <v>191.82999999999998</v>
      </c>
      <c r="D655" s="56">
        <v>191.82999999999998</v>
      </c>
    </row>
    <row r="656" spans="2:5">
      <c r="B656" s="23" t="s">
        <v>151</v>
      </c>
      <c r="C656" s="56">
        <v>46.89</v>
      </c>
      <c r="D656" s="56">
        <v>46.89</v>
      </c>
    </row>
    <row r="657" spans="2:5">
      <c r="B657" s="23" t="s">
        <v>388</v>
      </c>
      <c r="C657" s="56">
        <v>71.040000000000006</v>
      </c>
      <c r="D657" s="56">
        <v>71.040000000000006</v>
      </c>
    </row>
    <row r="658" spans="2:5">
      <c r="B658" s="23" t="s">
        <v>411</v>
      </c>
      <c r="C658" s="56">
        <v>-1.7763568394002505E-15</v>
      </c>
      <c r="D658" s="56">
        <v>-1.7763568394002505E-15</v>
      </c>
    </row>
    <row r="659" spans="2:5">
      <c r="B659" s="23" t="s">
        <v>478</v>
      </c>
      <c r="C659" s="56">
        <v>0</v>
      </c>
      <c r="D659" s="56">
        <v>0</v>
      </c>
    </row>
    <row r="660" spans="2:5">
      <c r="B660" s="17" t="s">
        <v>152</v>
      </c>
      <c r="C660" s="56">
        <v>1.1368683772161603E-13</v>
      </c>
      <c r="D660" s="60">
        <v>1.1368683772161603E-13</v>
      </c>
      <c r="E660" t="s">
        <v>647</v>
      </c>
    </row>
    <row r="661" spans="2:5">
      <c r="B661" s="23" t="s">
        <v>153</v>
      </c>
      <c r="C661" s="56">
        <v>462.25</v>
      </c>
      <c r="D661" s="56">
        <v>462.25</v>
      </c>
    </row>
    <row r="662" spans="2:5">
      <c r="B662" s="23" t="s">
        <v>399</v>
      </c>
      <c r="C662" s="56">
        <v>-844.29</v>
      </c>
      <c r="D662" s="56">
        <v>-844.29</v>
      </c>
    </row>
    <row r="663" spans="2:5">
      <c r="B663" s="23" t="s">
        <v>154</v>
      </c>
      <c r="C663" s="56">
        <v>1205.25</v>
      </c>
      <c r="D663" s="56">
        <v>1205.25</v>
      </c>
    </row>
    <row r="664" spans="2:5">
      <c r="B664" s="23" t="s">
        <v>285</v>
      </c>
      <c r="C664" s="56">
        <v>844.29</v>
      </c>
      <c r="D664" s="56">
        <v>844.29</v>
      </c>
    </row>
    <row r="665" spans="2:5">
      <c r="B665" s="23" t="s">
        <v>218</v>
      </c>
      <c r="C665" s="56">
        <v>-2307.12</v>
      </c>
      <c r="D665" s="56">
        <v>-2307.12</v>
      </c>
    </row>
    <row r="666" spans="2:5">
      <c r="B666" s="23" t="s">
        <v>155</v>
      </c>
      <c r="C666" s="56">
        <v>639.62</v>
      </c>
      <c r="D666" s="56">
        <v>639.62</v>
      </c>
    </row>
    <row r="667" spans="2:5">
      <c r="B667" s="17" t="s">
        <v>156</v>
      </c>
      <c r="C667" s="56">
        <v>43.0399999999999</v>
      </c>
      <c r="D667" s="60">
        <v>43.0399999999999</v>
      </c>
      <c r="E667" t="s">
        <v>647</v>
      </c>
    </row>
    <row r="668" spans="2:5">
      <c r="B668" s="23" t="s">
        <v>404</v>
      </c>
      <c r="C668" s="56">
        <v>14.61</v>
      </c>
      <c r="D668" s="56">
        <v>14.61</v>
      </c>
    </row>
    <row r="669" spans="2:5">
      <c r="B669" s="23" t="s">
        <v>157</v>
      </c>
      <c r="C669" s="56">
        <v>1323.41</v>
      </c>
      <c r="D669" s="56">
        <v>1323.41</v>
      </c>
    </row>
    <row r="670" spans="2:5">
      <c r="B670" s="23" t="s">
        <v>158</v>
      </c>
      <c r="C670" s="56">
        <v>130.30000000000001</v>
      </c>
      <c r="D670" s="56">
        <v>130.30000000000001</v>
      </c>
    </row>
    <row r="671" spans="2:5">
      <c r="B671" s="23" t="s">
        <v>214</v>
      </c>
      <c r="C671" s="56">
        <v>-1453.71</v>
      </c>
      <c r="D671" s="56">
        <v>-1453.71</v>
      </c>
    </row>
    <row r="672" spans="2:5">
      <c r="B672" s="23" t="s">
        <v>184</v>
      </c>
      <c r="C672" s="56">
        <v>28.43</v>
      </c>
      <c r="D672" s="56">
        <v>28.43</v>
      </c>
    </row>
    <row r="673" spans="2:5">
      <c r="B673" s="17" t="s">
        <v>200</v>
      </c>
      <c r="C673" s="56">
        <v>4.5474735088646412E-13</v>
      </c>
      <c r="D673" s="60">
        <v>4.5474735088646412E-13</v>
      </c>
      <c r="E673" t="s">
        <v>647</v>
      </c>
    </row>
    <row r="674" spans="2:5">
      <c r="B674" s="23" t="s">
        <v>224</v>
      </c>
      <c r="C674" s="56">
        <v>7398.9</v>
      </c>
      <c r="D674" s="56">
        <v>7398.9</v>
      </c>
    </row>
    <row r="675" spans="2:5">
      <c r="B675" s="23" t="s">
        <v>399</v>
      </c>
      <c r="C675" s="56">
        <v>2334.1</v>
      </c>
      <c r="D675" s="56">
        <v>2334.1</v>
      </c>
    </row>
    <row r="676" spans="2:5">
      <c r="B676" s="23" t="s">
        <v>296</v>
      </c>
      <c r="C676" s="56">
        <v>-6214.11</v>
      </c>
      <c r="D676" s="56">
        <v>-6214.11</v>
      </c>
    </row>
    <row r="677" spans="2:5">
      <c r="B677" s="23" t="s">
        <v>214</v>
      </c>
      <c r="C677" s="56">
        <v>-3518.89</v>
      </c>
      <c r="D677" s="56">
        <v>-3518.89</v>
      </c>
    </row>
    <row r="678" spans="2:5">
      <c r="B678" s="23" t="s">
        <v>201</v>
      </c>
      <c r="C678" s="56">
        <v>0</v>
      </c>
      <c r="D678" s="56">
        <v>0</v>
      </c>
    </row>
    <row r="679" spans="2:5">
      <c r="B679" s="23" t="s">
        <v>202</v>
      </c>
      <c r="C679" s="56">
        <v>0</v>
      </c>
      <c r="D679" s="56">
        <v>0</v>
      </c>
    </row>
    <row r="680" spans="2:5">
      <c r="B680" s="23" t="s">
        <v>300</v>
      </c>
      <c r="C680" s="56">
        <v>0</v>
      </c>
      <c r="D680" s="56">
        <v>0</v>
      </c>
    </row>
    <row r="681" spans="2:5">
      <c r="B681" s="23" t="s">
        <v>302</v>
      </c>
      <c r="C681" s="56">
        <v>0</v>
      </c>
      <c r="D681" s="56">
        <v>0</v>
      </c>
    </row>
    <row r="682" spans="2:5">
      <c r="B682" s="17" t="s">
        <v>179</v>
      </c>
      <c r="C682" s="56">
        <v>5625</v>
      </c>
      <c r="D682" s="60">
        <v>5625</v>
      </c>
      <c r="E682" t="s">
        <v>647</v>
      </c>
    </row>
    <row r="683" spans="2:5">
      <c r="B683" s="23" t="s">
        <v>189</v>
      </c>
      <c r="C683" s="56">
        <v>0</v>
      </c>
      <c r="D683" s="56">
        <v>0</v>
      </c>
    </row>
    <row r="684" spans="2:5">
      <c r="B684" s="23" t="s">
        <v>289</v>
      </c>
      <c r="C684" s="56">
        <v>0</v>
      </c>
      <c r="D684" s="56">
        <v>0</v>
      </c>
    </row>
    <row r="685" spans="2:5">
      <c r="B685" s="23" t="s">
        <v>168</v>
      </c>
      <c r="C685" s="56">
        <v>625</v>
      </c>
      <c r="D685" s="56">
        <v>625</v>
      </c>
    </row>
    <row r="686" spans="2:5">
      <c r="B686" s="23" t="s">
        <v>253</v>
      </c>
      <c r="C686" s="56">
        <v>1250</v>
      </c>
      <c r="D686" s="56">
        <v>1250</v>
      </c>
    </row>
    <row r="687" spans="2:5">
      <c r="B687" s="23" t="s">
        <v>280</v>
      </c>
      <c r="C687" s="56">
        <v>1250</v>
      </c>
      <c r="D687" s="56">
        <v>1250</v>
      </c>
    </row>
    <row r="688" spans="2:5">
      <c r="B688" s="23" t="s">
        <v>322</v>
      </c>
      <c r="C688" s="56">
        <v>1250</v>
      </c>
      <c r="D688" s="56">
        <v>1250</v>
      </c>
    </row>
    <row r="689" spans="2:5">
      <c r="B689" s="23" t="s">
        <v>330</v>
      </c>
      <c r="C689" s="56">
        <v>1250</v>
      </c>
      <c r="D689" s="56">
        <v>1250</v>
      </c>
    </row>
    <row r="690" spans="2:5">
      <c r="B690" s="17" t="s">
        <v>193</v>
      </c>
      <c r="C690" s="56">
        <v>0</v>
      </c>
      <c r="D690" s="60">
        <v>0</v>
      </c>
      <c r="E690" t="s">
        <v>647</v>
      </c>
    </row>
    <row r="691" spans="2:5">
      <c r="B691" s="23" t="s">
        <v>189</v>
      </c>
      <c r="C691" s="56">
        <v>0</v>
      </c>
      <c r="D691" s="56">
        <v>0</v>
      </c>
    </row>
    <row r="692" spans="2:5">
      <c r="B692" s="23" t="s">
        <v>289</v>
      </c>
      <c r="C692" s="56">
        <v>0</v>
      </c>
      <c r="D692" s="56">
        <v>0</v>
      </c>
    </row>
    <row r="693" spans="2:5">
      <c r="B693" s="17" t="s">
        <v>185</v>
      </c>
      <c r="C693" s="56">
        <v>572.78</v>
      </c>
      <c r="D693" s="60">
        <v>572.78</v>
      </c>
      <c r="E693" t="s">
        <v>647</v>
      </c>
    </row>
    <row r="694" spans="2:5">
      <c r="B694" s="23" t="s">
        <v>292</v>
      </c>
      <c r="C694" s="56">
        <v>451.04</v>
      </c>
      <c r="D694" s="56">
        <v>451.04</v>
      </c>
    </row>
    <row r="695" spans="2:5">
      <c r="B695" s="23" t="s">
        <v>203</v>
      </c>
      <c r="C695" s="56">
        <v>0</v>
      </c>
      <c r="D695" s="56">
        <v>0</v>
      </c>
    </row>
    <row r="696" spans="2:5">
      <c r="B696" s="23" t="s">
        <v>186</v>
      </c>
      <c r="C696" s="56">
        <v>121.74000000000001</v>
      </c>
      <c r="D696" s="56">
        <v>121.74000000000001</v>
      </c>
    </row>
    <row r="697" spans="2:5">
      <c r="B697" s="17" t="s">
        <v>268</v>
      </c>
      <c r="C697" s="56">
        <v>2870.88</v>
      </c>
      <c r="D697" s="60">
        <v>2870.88</v>
      </c>
      <c r="E697" t="s">
        <v>648</v>
      </c>
    </row>
    <row r="698" spans="2:5">
      <c r="B698" s="23" t="s">
        <v>139</v>
      </c>
      <c r="C698" s="56">
        <v>260</v>
      </c>
      <c r="D698" s="56">
        <v>260</v>
      </c>
    </row>
    <row r="699" spans="2:5">
      <c r="B699" s="23" t="s">
        <v>378</v>
      </c>
      <c r="C699" s="56">
        <v>562.88</v>
      </c>
      <c r="D699" s="56">
        <v>562.88</v>
      </c>
    </row>
    <row r="700" spans="2:5">
      <c r="B700" s="23" t="s">
        <v>525</v>
      </c>
      <c r="C700" s="56">
        <v>1152</v>
      </c>
      <c r="D700" s="56">
        <v>1152</v>
      </c>
    </row>
    <row r="701" spans="2:5">
      <c r="B701" s="23" t="s">
        <v>610</v>
      </c>
      <c r="C701" s="56">
        <v>512</v>
      </c>
      <c r="D701" s="56">
        <v>512</v>
      </c>
    </row>
    <row r="702" spans="2:5">
      <c r="B702" s="23" t="s">
        <v>615</v>
      </c>
      <c r="C702" s="56">
        <v>384</v>
      </c>
      <c r="D702" s="56">
        <v>384</v>
      </c>
    </row>
    <row r="703" spans="2:5">
      <c r="B703" s="17" t="s">
        <v>180</v>
      </c>
      <c r="C703" s="56">
        <v>25881.879999999997</v>
      </c>
      <c r="D703" s="60">
        <v>25881.879999999997</v>
      </c>
      <c r="E703" t="s">
        <v>648</v>
      </c>
    </row>
    <row r="704" spans="2:5">
      <c r="B704" s="23" t="s">
        <v>189</v>
      </c>
      <c r="C704" s="56">
        <v>0</v>
      </c>
      <c r="D704" s="56">
        <v>0</v>
      </c>
    </row>
    <row r="705" spans="2:5">
      <c r="B705" s="23" t="s">
        <v>289</v>
      </c>
      <c r="C705" s="56">
        <v>0</v>
      </c>
      <c r="D705" s="56">
        <v>0</v>
      </c>
    </row>
    <row r="706" spans="2:5">
      <c r="B706" s="23" t="s">
        <v>565</v>
      </c>
      <c r="C706" s="56">
        <v>12800</v>
      </c>
      <c r="D706" s="56">
        <v>12800</v>
      </c>
    </row>
    <row r="707" spans="2:5">
      <c r="B707" s="23" t="s">
        <v>168</v>
      </c>
      <c r="C707" s="56">
        <v>1744.02</v>
      </c>
      <c r="D707" s="56">
        <v>1744.02</v>
      </c>
    </row>
    <row r="708" spans="2:5">
      <c r="B708" s="23" t="s">
        <v>253</v>
      </c>
      <c r="C708" s="56">
        <v>3004.26</v>
      </c>
      <c r="D708" s="56">
        <v>3004.26</v>
      </c>
    </row>
    <row r="709" spans="2:5">
      <c r="B709" s="23" t="s">
        <v>280</v>
      </c>
      <c r="C709" s="56">
        <v>2832.14</v>
      </c>
      <c r="D709" s="56">
        <v>2832.14</v>
      </c>
    </row>
    <row r="710" spans="2:5">
      <c r="B710" s="23" t="s">
        <v>322</v>
      </c>
      <c r="C710" s="56">
        <v>2782.74</v>
      </c>
      <c r="D710" s="56">
        <v>2782.74</v>
      </c>
    </row>
    <row r="711" spans="2:5">
      <c r="B711" s="23" t="s">
        <v>330</v>
      </c>
      <c r="C711" s="56">
        <v>2718.72</v>
      </c>
      <c r="D711" s="56">
        <v>2718.72</v>
      </c>
    </row>
    <row r="712" spans="2:5">
      <c r="B712" s="17" t="s">
        <v>257</v>
      </c>
      <c r="C712" s="56">
        <v>1414.2</v>
      </c>
      <c r="D712" s="60">
        <v>1414.2</v>
      </c>
      <c r="E712" t="s">
        <v>648</v>
      </c>
    </row>
    <row r="713" spans="2:5">
      <c r="B713" s="23" t="s">
        <v>565</v>
      </c>
      <c r="C713" s="56">
        <v>800</v>
      </c>
      <c r="D713" s="56">
        <v>800</v>
      </c>
    </row>
    <row r="714" spans="2:5">
      <c r="B714" s="23" t="s">
        <v>253</v>
      </c>
      <c r="C714" s="56">
        <v>164.16</v>
      </c>
      <c r="D714" s="56">
        <v>164.16</v>
      </c>
    </row>
    <row r="715" spans="2:5">
      <c r="B715" s="23" t="s">
        <v>280</v>
      </c>
      <c r="C715" s="56">
        <v>158.04</v>
      </c>
      <c r="D715" s="56">
        <v>158.04</v>
      </c>
    </row>
    <row r="716" spans="2:5">
      <c r="B716" s="23" t="s">
        <v>322</v>
      </c>
      <c r="C716" s="56">
        <v>140</v>
      </c>
      <c r="D716" s="56">
        <v>140</v>
      </c>
    </row>
    <row r="717" spans="2:5">
      <c r="B717" s="23" t="s">
        <v>330</v>
      </c>
      <c r="C717" s="56">
        <v>152</v>
      </c>
      <c r="D717" s="56">
        <v>152</v>
      </c>
    </row>
    <row r="718" spans="2:5">
      <c r="B718" s="17" t="s">
        <v>194</v>
      </c>
      <c r="C718" s="56">
        <v>1129.3400000000001</v>
      </c>
      <c r="D718" s="60">
        <v>1129.3400000000001</v>
      </c>
      <c r="E718" t="s">
        <v>648</v>
      </c>
    </row>
    <row r="719" spans="2:5">
      <c r="B719" s="23" t="s">
        <v>189</v>
      </c>
      <c r="C719" s="56">
        <v>0</v>
      </c>
      <c r="D719" s="56">
        <v>0</v>
      </c>
    </row>
    <row r="720" spans="2:5">
      <c r="B720" s="23" t="s">
        <v>289</v>
      </c>
      <c r="C720" s="56">
        <v>0</v>
      </c>
      <c r="D720" s="56">
        <v>0</v>
      </c>
    </row>
    <row r="721" spans="2:5">
      <c r="B721" s="23" t="s">
        <v>572</v>
      </c>
      <c r="C721" s="56">
        <v>2.4</v>
      </c>
      <c r="D721" s="56">
        <v>2.4</v>
      </c>
    </row>
    <row r="722" spans="2:5">
      <c r="B722" s="23" t="s">
        <v>562</v>
      </c>
      <c r="C722" s="56">
        <v>197.2</v>
      </c>
      <c r="D722" s="56">
        <v>197.2</v>
      </c>
    </row>
    <row r="723" spans="2:5">
      <c r="B723" s="23" t="s">
        <v>560</v>
      </c>
      <c r="C723" s="56">
        <v>843.2</v>
      </c>
      <c r="D723" s="56">
        <v>843.2</v>
      </c>
    </row>
    <row r="724" spans="2:5">
      <c r="B724" s="23" t="s">
        <v>569</v>
      </c>
      <c r="C724" s="56">
        <v>66.64</v>
      </c>
      <c r="D724" s="56">
        <v>66.64</v>
      </c>
    </row>
    <row r="725" spans="2:5">
      <c r="B725" s="23" t="s">
        <v>571</v>
      </c>
      <c r="C725" s="56">
        <v>19.899999999999999</v>
      </c>
      <c r="D725" s="56">
        <v>19.899999999999999</v>
      </c>
    </row>
    <row r="726" spans="2:5">
      <c r="B726" s="17" t="s">
        <v>132</v>
      </c>
      <c r="C726" s="56">
        <v>0</v>
      </c>
      <c r="D726" s="60">
        <v>0</v>
      </c>
      <c r="E726" t="s">
        <v>648</v>
      </c>
    </row>
    <row r="727" spans="2:5">
      <c r="B727" s="23" t="s">
        <v>139</v>
      </c>
      <c r="C727" s="56">
        <v>0</v>
      </c>
      <c r="D727" s="56">
        <v>0</v>
      </c>
    </row>
    <row r="728" spans="2:5">
      <c r="B728" s="17" t="s">
        <v>495</v>
      </c>
      <c r="C728" s="56">
        <v>800</v>
      </c>
      <c r="D728" s="60">
        <v>800</v>
      </c>
      <c r="E728" t="s">
        <v>648</v>
      </c>
    </row>
    <row r="729" spans="2:5">
      <c r="B729" s="23" t="s">
        <v>498</v>
      </c>
      <c r="C729" s="56">
        <v>400</v>
      </c>
      <c r="D729" s="56">
        <v>400</v>
      </c>
    </row>
    <row r="730" spans="2:5">
      <c r="B730" s="23" t="s">
        <v>502</v>
      </c>
      <c r="C730" s="56">
        <v>400</v>
      </c>
      <c r="D730" s="56">
        <v>400</v>
      </c>
    </row>
    <row r="731" spans="2:5">
      <c r="B731" s="17" t="s">
        <v>141</v>
      </c>
      <c r="C731" s="56">
        <v>9525</v>
      </c>
      <c r="D731" s="60">
        <v>9525</v>
      </c>
      <c r="E731" t="s">
        <v>648</v>
      </c>
    </row>
    <row r="732" spans="2:5">
      <c r="B732" s="23" t="s">
        <v>352</v>
      </c>
      <c r="C732" s="56">
        <v>975</v>
      </c>
      <c r="D732" s="56">
        <v>975</v>
      </c>
    </row>
    <row r="733" spans="2:5">
      <c r="B733" s="23" t="s">
        <v>142</v>
      </c>
      <c r="C733" s="56">
        <v>500</v>
      </c>
      <c r="D733" s="56">
        <v>500</v>
      </c>
    </row>
    <row r="734" spans="2:5">
      <c r="B734" s="23" t="s">
        <v>332</v>
      </c>
      <c r="C734" s="56">
        <v>400</v>
      </c>
      <c r="D734" s="56">
        <v>400</v>
      </c>
    </row>
    <row r="735" spans="2:5">
      <c r="B735" s="23" t="s">
        <v>374</v>
      </c>
      <c r="C735" s="56">
        <v>425</v>
      </c>
      <c r="D735" s="56">
        <v>425</v>
      </c>
    </row>
    <row r="736" spans="2:5">
      <c r="B736" s="23" t="s">
        <v>380</v>
      </c>
      <c r="C736" s="56">
        <v>400</v>
      </c>
      <c r="D736" s="56">
        <v>400</v>
      </c>
    </row>
    <row r="737" spans="2:4">
      <c r="B737" s="23" t="s">
        <v>447</v>
      </c>
      <c r="C737" s="56">
        <v>400</v>
      </c>
      <c r="D737" s="56">
        <v>400</v>
      </c>
    </row>
    <row r="738" spans="2:4">
      <c r="B738" s="23" t="s">
        <v>450</v>
      </c>
      <c r="C738" s="56">
        <v>400</v>
      </c>
      <c r="D738" s="56">
        <v>400</v>
      </c>
    </row>
    <row r="739" spans="2:4">
      <c r="B739" s="23" t="s">
        <v>462</v>
      </c>
      <c r="C739" s="56">
        <v>425</v>
      </c>
      <c r="D739" s="56">
        <v>425</v>
      </c>
    </row>
    <row r="740" spans="2:4">
      <c r="B740" s="23" t="s">
        <v>468</v>
      </c>
      <c r="C740" s="56">
        <v>400</v>
      </c>
      <c r="D740" s="56">
        <v>400</v>
      </c>
    </row>
    <row r="741" spans="2:4">
      <c r="B741" s="23" t="s">
        <v>473</v>
      </c>
      <c r="C741" s="56">
        <v>400</v>
      </c>
      <c r="D741" s="56">
        <v>400</v>
      </c>
    </row>
    <row r="742" spans="2:4">
      <c r="B742" s="23" t="s">
        <v>516</v>
      </c>
      <c r="C742" s="56">
        <v>400</v>
      </c>
      <c r="D742" s="56">
        <v>400</v>
      </c>
    </row>
    <row r="743" spans="2:4">
      <c r="B743" s="23" t="s">
        <v>521</v>
      </c>
      <c r="C743" s="56">
        <v>400</v>
      </c>
      <c r="D743" s="56">
        <v>400</v>
      </c>
    </row>
    <row r="744" spans="2:4">
      <c r="B744" s="23" t="s">
        <v>548</v>
      </c>
      <c r="C744" s="56">
        <v>400</v>
      </c>
      <c r="D744" s="56">
        <v>400</v>
      </c>
    </row>
    <row r="745" spans="2:4">
      <c r="B745" s="23" t="s">
        <v>557</v>
      </c>
      <c r="C745" s="56">
        <v>425</v>
      </c>
      <c r="D745" s="56">
        <v>425</v>
      </c>
    </row>
    <row r="746" spans="2:4">
      <c r="B746" s="23" t="s">
        <v>585</v>
      </c>
      <c r="C746" s="56">
        <v>425</v>
      </c>
      <c r="D746" s="56">
        <v>425</v>
      </c>
    </row>
    <row r="747" spans="2:4">
      <c r="B747" s="23" t="s">
        <v>590</v>
      </c>
      <c r="C747" s="56">
        <v>425</v>
      </c>
      <c r="D747" s="56">
        <v>425</v>
      </c>
    </row>
    <row r="748" spans="2:4">
      <c r="B748" s="23" t="s">
        <v>607</v>
      </c>
      <c r="C748" s="56">
        <v>425</v>
      </c>
      <c r="D748" s="56">
        <v>425</v>
      </c>
    </row>
    <row r="749" spans="2:4">
      <c r="B749" s="23" t="s">
        <v>612</v>
      </c>
      <c r="C749" s="56">
        <v>425</v>
      </c>
      <c r="D749" s="56">
        <v>425</v>
      </c>
    </row>
    <row r="750" spans="2:4">
      <c r="B750" s="23" t="s">
        <v>617</v>
      </c>
      <c r="C750" s="56">
        <v>525</v>
      </c>
      <c r="D750" s="56">
        <v>525</v>
      </c>
    </row>
    <row r="751" spans="2:4">
      <c r="B751" s="23" t="s">
        <v>630</v>
      </c>
      <c r="C751" s="56">
        <v>475</v>
      </c>
      <c r="D751" s="56">
        <v>475</v>
      </c>
    </row>
    <row r="752" spans="2:4">
      <c r="B752" s="23" t="s">
        <v>635</v>
      </c>
      <c r="C752" s="56">
        <v>475</v>
      </c>
      <c r="D752" s="56">
        <v>475</v>
      </c>
    </row>
    <row r="753" spans="2:5">
      <c r="B753" s="17" t="s">
        <v>159</v>
      </c>
      <c r="C753" s="56">
        <v>12.49</v>
      </c>
      <c r="D753" s="60">
        <v>12.49</v>
      </c>
      <c r="E753" t="s">
        <v>648</v>
      </c>
    </row>
    <row r="754" spans="2:5">
      <c r="B754" s="23" t="s">
        <v>160</v>
      </c>
      <c r="C754" s="56">
        <v>12.49</v>
      </c>
      <c r="D754" s="56">
        <v>12.49</v>
      </c>
    </row>
    <row r="755" spans="2:5">
      <c r="B755" s="17" t="s">
        <v>161</v>
      </c>
      <c r="C755" s="56">
        <v>1489.68</v>
      </c>
      <c r="D755" s="60">
        <v>1489.68</v>
      </c>
      <c r="E755" t="s">
        <v>648</v>
      </c>
    </row>
    <row r="756" spans="2:5">
      <c r="B756" s="23" t="s">
        <v>162</v>
      </c>
      <c r="C756" s="56">
        <v>51.12</v>
      </c>
      <c r="D756" s="56">
        <v>51.12</v>
      </c>
    </row>
    <row r="757" spans="2:5">
      <c r="B757" s="23" t="s">
        <v>164</v>
      </c>
      <c r="C757" s="56">
        <v>49.15</v>
      </c>
      <c r="D757" s="56">
        <v>49.15</v>
      </c>
    </row>
    <row r="758" spans="2:5">
      <c r="B758" s="23" t="s">
        <v>402</v>
      </c>
      <c r="C758" s="56">
        <v>48.96</v>
      </c>
      <c r="D758" s="56">
        <v>48.96</v>
      </c>
    </row>
    <row r="759" spans="2:5">
      <c r="B759" s="23" t="s">
        <v>163</v>
      </c>
      <c r="C759" s="56">
        <v>334.4</v>
      </c>
      <c r="D759" s="56">
        <v>334.4</v>
      </c>
    </row>
    <row r="760" spans="2:5">
      <c r="B760" s="23" t="s">
        <v>303</v>
      </c>
      <c r="C760" s="56">
        <v>0</v>
      </c>
      <c r="D760" s="56">
        <v>0</v>
      </c>
    </row>
    <row r="761" spans="2:5">
      <c r="B761" s="23" t="s">
        <v>443</v>
      </c>
      <c r="C761" s="56">
        <v>238.9</v>
      </c>
      <c r="D761" s="56">
        <v>238.9</v>
      </c>
    </row>
    <row r="762" spans="2:5">
      <c r="B762" s="23" t="s">
        <v>147</v>
      </c>
      <c r="C762" s="56">
        <v>538.17999999999995</v>
      </c>
      <c r="D762" s="56">
        <v>538.17999999999995</v>
      </c>
    </row>
    <row r="763" spans="2:5">
      <c r="B763" s="23" t="s">
        <v>620</v>
      </c>
      <c r="C763" s="56">
        <v>228.97</v>
      </c>
      <c r="D763" s="56">
        <v>228.97</v>
      </c>
    </row>
    <row r="764" spans="2:5">
      <c r="B764" s="17" t="s">
        <v>389</v>
      </c>
      <c r="C764" s="56">
        <v>30.62</v>
      </c>
      <c r="D764" s="60">
        <v>30.62</v>
      </c>
      <c r="E764" t="s">
        <v>648</v>
      </c>
    </row>
    <row r="765" spans="2:5">
      <c r="B765" s="23" t="s">
        <v>390</v>
      </c>
      <c r="C765" s="56">
        <v>30.62</v>
      </c>
      <c r="D765" s="56">
        <v>30.62</v>
      </c>
    </row>
    <row r="766" spans="2:5">
      <c r="B766" s="17" t="s">
        <v>204</v>
      </c>
      <c r="C766" s="56">
        <v>8542.2800000000007</v>
      </c>
      <c r="D766" s="60">
        <v>8542.2800000000007</v>
      </c>
      <c r="E766" t="s">
        <v>648</v>
      </c>
    </row>
    <row r="767" spans="2:5">
      <c r="B767" s="23" t="s">
        <v>286</v>
      </c>
      <c r="C767" s="56">
        <v>8542.2800000000007</v>
      </c>
      <c r="D767" s="56">
        <v>8542.2800000000007</v>
      </c>
    </row>
    <row r="768" spans="2:5">
      <c r="B768" s="23" t="s">
        <v>205</v>
      </c>
      <c r="C768" s="56">
        <v>0</v>
      </c>
      <c r="D768" s="56">
        <v>0</v>
      </c>
    </row>
    <row r="769" spans="2:5">
      <c r="B769" s="23" t="s">
        <v>206</v>
      </c>
      <c r="C769" s="56">
        <v>0</v>
      </c>
      <c r="D769" s="56">
        <v>0</v>
      </c>
    </row>
    <row r="770" spans="2:5">
      <c r="B770" s="23" t="s">
        <v>207</v>
      </c>
      <c r="C770" s="56">
        <v>0</v>
      </c>
      <c r="D770" s="56">
        <v>0</v>
      </c>
    </row>
    <row r="771" spans="2:5">
      <c r="B771" s="17" t="s">
        <v>643</v>
      </c>
      <c r="C771" s="56">
        <v>234080.07999999984</v>
      </c>
      <c r="D771" s="61">
        <v>234080.07999999984</v>
      </c>
    </row>
    <row r="772" spans="2:5">
      <c r="D772" s="58"/>
    </row>
    <row r="773" spans="2:5">
      <c r="D773" s="58"/>
    </row>
    <row r="774" spans="2:5">
      <c r="D774" s="58"/>
    </row>
    <row r="775" spans="2:5" ht="25.5">
      <c r="B775" s="62"/>
      <c r="C775" s="150"/>
      <c r="D775" s="63" t="s">
        <v>649</v>
      </c>
      <c r="E775" s="63" t="s">
        <v>650</v>
      </c>
    </row>
    <row r="776" spans="2:5">
      <c r="B776" s="64" t="s">
        <v>647</v>
      </c>
      <c r="C776" s="65">
        <f>SUMIF(E509:E771,B776,D509:D771)</f>
        <v>182383.71000000002</v>
      </c>
      <c r="D776" s="66">
        <f>+'2183-2184-2185 Ratios (C)'!C60</f>
        <v>0.76111804042096132</v>
      </c>
      <c r="E776" s="67">
        <f>C776*D776</f>
        <v>138815.53195990491</v>
      </c>
    </row>
    <row r="777" spans="2:5">
      <c r="B777" s="64" t="s">
        <v>648</v>
      </c>
      <c r="C777" s="68">
        <f>SUMIF(E510:E772,B777,D510:D772)</f>
        <v>51696.37</v>
      </c>
      <c r="D777" s="66">
        <f>+'2183-2184-2185 Ratios (C)'!C21</f>
        <v>0.92501004304032308</v>
      </c>
      <c r="E777" s="69">
        <f>C777*D777</f>
        <v>47819.661438728472</v>
      </c>
    </row>
    <row r="778" spans="2:5" ht="13.5" thickBot="1">
      <c r="B778" s="62"/>
      <c r="C778" s="70">
        <f>SUM(C776:C777)</f>
        <v>234080.08000000002</v>
      </c>
      <c r="D778" s="62"/>
      <c r="E778" s="322">
        <f>SUM(E776:E777)</f>
        <v>186635.19339863339</v>
      </c>
    </row>
    <row r="779" spans="2:5" ht="13.5" thickTop="1"/>
    <row r="780" spans="2:5">
      <c r="D780" s="58"/>
      <c r="E780" s="56">
        <f>+C778-D771</f>
        <v>0</v>
      </c>
    </row>
    <row r="781" spans="2:5">
      <c r="D781" s="58"/>
    </row>
    <row r="782" spans="2:5">
      <c r="C782" s="325" t="s">
        <v>1649</v>
      </c>
      <c r="D782" s="325"/>
      <c r="E782" s="325"/>
    </row>
    <row r="783" spans="2:5">
      <c r="C783" s="317" t="s">
        <v>1650</v>
      </c>
      <c r="D783" s="318" t="s">
        <v>1651</v>
      </c>
      <c r="E783" s="317" t="s">
        <v>656</v>
      </c>
    </row>
    <row r="784" spans="2:5">
      <c r="B784" s="317" t="s">
        <v>1652</v>
      </c>
      <c r="C784" s="319">
        <v>61100</v>
      </c>
      <c r="D784" s="319">
        <v>57900</v>
      </c>
      <c r="E784" s="319">
        <v>22000</v>
      </c>
    </row>
    <row r="785" spans="2:5">
      <c r="B785" s="317" t="s">
        <v>1653</v>
      </c>
      <c r="C785" s="319">
        <v>8200</v>
      </c>
      <c r="D785" s="319">
        <v>0</v>
      </c>
      <c r="E785" s="319">
        <v>0</v>
      </c>
    </row>
    <row r="786" spans="2:5">
      <c r="B786" s="317" t="s">
        <v>1654</v>
      </c>
      <c r="C786" s="319">
        <v>0</v>
      </c>
      <c r="D786" s="319">
        <v>11300</v>
      </c>
      <c r="E786" s="319">
        <v>0</v>
      </c>
    </row>
    <row r="787" spans="2:5">
      <c r="B787" s="317" t="s">
        <v>666</v>
      </c>
      <c r="C787" s="319">
        <v>1500</v>
      </c>
      <c r="D787" s="319">
        <v>0</v>
      </c>
      <c r="E787" s="319">
        <v>0</v>
      </c>
    </row>
    <row r="788" spans="2:5">
      <c r="B788" s="16"/>
    </row>
    <row r="789" spans="2:5">
      <c r="D789" s="317" t="s">
        <v>1655</v>
      </c>
      <c r="E789" s="323">
        <f>C784+C785+D786+C787</f>
        <v>82100</v>
      </c>
    </row>
    <row r="790" spans="2:5">
      <c r="D790" s="317" t="s">
        <v>1656</v>
      </c>
      <c r="E790" s="320">
        <v>0.6</v>
      </c>
    </row>
    <row r="791" spans="2:5" ht="13.5" thickBot="1">
      <c r="D791" s="321" t="s">
        <v>1657</v>
      </c>
      <c r="E791" s="324">
        <f>E789*E790</f>
        <v>49260</v>
      </c>
    </row>
  </sheetData>
  <mergeCells count="1">
    <mergeCell ref="C782:E782"/>
  </mergeCells>
  <phoneticPr fontId="0" type="noConversion"/>
  <dataValidations disablePrompts="1" count="1">
    <dataValidation type="list" allowBlank="1" showInputMessage="1" showErrorMessage="1" sqref="P15">
      <formula1>"All,Posted/Unposted,Posted,Unposted,Staged"</formula1>
    </dataValidation>
  </dataValidations>
  <pageMargins left="0.27" right="0.28999999999999998" top="0.37" bottom="0.43" header="0.25" footer="0.25"/>
  <pageSetup scale="50" fitToHeight="0" pageOrder="overThenDown" orientation="landscape" r:id="rId2"/>
  <headerFooter alignWithMargins="0">
    <oddHeader>&amp;L&amp;"Arial"&amp;L&amp;08 &amp;R&amp;"Arial"&amp;R&amp;08 &amp;D-&amp;T-Jeff Honsowetz</oddHeader>
    <oddFooter>&amp;L&amp;"Arial"&amp;L&amp;08 Path:D:\Data_WCNX\Financials\MidMonths\BrentProject\\&amp;F-&amp;A&amp;R&amp;"Arial"&amp;R&amp;08  Page &amp;P</oddFooter>
  </headerFooter>
  <rowBreaks count="2" manualBreakCount="2">
    <brk id="645" max="16383" man="1"/>
    <brk id="779" max="16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448"/>
  <sheetViews>
    <sheetView view="pageBreakPreview" zoomScale="70" zoomScaleNormal="80" zoomScaleSheetLayoutView="70" workbookViewId="0">
      <pane xSplit="4" ySplit="7" topLeftCell="E375" activePane="bottomRight" state="frozen"/>
      <selection activeCell="I20" sqref="I20"/>
      <selection pane="topRight" activeCell="I20" sqref="I20"/>
      <selection pane="bottomLeft" activeCell="I20" sqref="I20"/>
      <selection pane="bottomRight" activeCell="AM2" sqref="AM2"/>
    </sheetView>
  </sheetViews>
  <sheetFormatPr defaultColWidth="10.28515625" defaultRowHeight="15" outlineLevelCol="1"/>
  <cols>
    <col min="1" max="1" width="12.28515625" style="236" customWidth="1"/>
    <col min="2" max="2" width="4.28515625" style="236" customWidth="1"/>
    <col min="3" max="3" width="27.7109375" style="235" customWidth="1"/>
    <col min="4" max="4" width="27.5703125" style="235" bestFit="1" customWidth="1"/>
    <col min="5" max="5" width="11.140625" style="254" customWidth="1"/>
    <col min="6" max="6" width="3.42578125" style="235" customWidth="1"/>
    <col min="7" max="7" width="17.42578125" style="235" hidden="1" customWidth="1" outlineLevel="1"/>
    <col min="8" max="9" width="17.140625" style="235" hidden="1" customWidth="1" outlineLevel="1"/>
    <col min="10" max="11" width="17.140625" style="236" hidden="1" customWidth="1" outlineLevel="1"/>
    <col min="12" max="12" width="16.7109375" style="236" hidden="1" customWidth="1" outlineLevel="1"/>
    <col min="13" max="14" width="17.140625" style="236" hidden="1" customWidth="1" outlineLevel="1"/>
    <col min="15" max="15" width="17.85546875" style="236" hidden="1" customWidth="1" outlineLevel="1"/>
    <col min="16" max="17" width="17.140625" style="236" hidden="1" customWidth="1" outlineLevel="1"/>
    <col min="18" max="18" width="17.42578125" style="236" hidden="1" customWidth="1" outlineLevel="1"/>
    <col min="19" max="19" width="19.28515625" style="236" bestFit="1" customWidth="1" collapsed="1"/>
    <col min="20" max="20" width="6.42578125" style="236" bestFit="1" customWidth="1"/>
    <col min="21" max="24" width="14.140625" style="236" hidden="1" customWidth="1" outlineLevel="1"/>
    <col min="25" max="25" width="13.7109375" style="236" hidden="1" customWidth="1" outlineLevel="1"/>
    <col min="26" max="32" width="14.140625" style="236" hidden="1" customWidth="1" outlineLevel="1"/>
    <col min="33" max="33" width="13.7109375" style="236" bestFit="1" customWidth="1" collapsed="1"/>
    <col min="34" max="34" width="9.85546875" style="236" bestFit="1" customWidth="1"/>
    <col min="35" max="35" width="10.28515625" style="237"/>
    <col min="36" max="36" width="10.28515625" style="236"/>
    <col min="37" max="37" width="13.85546875" style="236" customWidth="1"/>
    <col min="38" max="38" width="18.42578125" style="236" customWidth="1"/>
    <col min="39" max="39" width="19" style="236" customWidth="1"/>
    <col min="40" max="40" width="22.85546875" style="236" bestFit="1" customWidth="1"/>
    <col min="41" max="41" width="1.7109375" style="236" customWidth="1"/>
    <col min="42" max="42" width="11" style="236" customWidth="1"/>
    <col min="43" max="16384" width="10.28515625" style="236"/>
  </cols>
  <sheetData>
    <row r="1" spans="1:43" s="237" customFormat="1">
      <c r="A1" s="233" t="s">
        <v>924</v>
      </c>
      <c r="B1" s="233"/>
      <c r="C1" s="234" t="s">
        <v>925</v>
      </c>
      <c r="D1" s="235"/>
      <c r="E1" s="235"/>
      <c r="F1" s="235"/>
      <c r="G1" s="235"/>
      <c r="H1" s="235"/>
      <c r="I1" s="235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J1" s="236"/>
      <c r="AK1" s="236"/>
      <c r="AL1" s="293" t="s">
        <v>1635</v>
      </c>
      <c r="AM1" s="294">
        <f>+S71+S79+S90+S262+S270+S379</f>
        <v>27069209.044999998</v>
      </c>
      <c r="AN1" s="236"/>
      <c r="AO1" s="236"/>
      <c r="AP1" s="236"/>
      <c r="AQ1" s="236"/>
    </row>
    <row r="2" spans="1:43" s="237" customFormat="1">
      <c r="A2" s="236"/>
      <c r="B2" s="236"/>
      <c r="C2" s="234" t="s">
        <v>926</v>
      </c>
      <c r="D2" s="235"/>
      <c r="E2" s="235"/>
      <c r="F2" s="235"/>
      <c r="G2" s="235"/>
      <c r="H2" s="235"/>
      <c r="I2" s="235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8"/>
      <c r="AA2" s="238"/>
      <c r="AB2" s="238"/>
      <c r="AC2" s="238"/>
      <c r="AD2" s="238"/>
      <c r="AE2" s="238"/>
      <c r="AF2" s="238"/>
      <c r="AG2" s="236"/>
      <c r="AH2" s="236"/>
      <c r="AJ2" s="236"/>
      <c r="AK2" s="236"/>
      <c r="AL2" s="293" t="s">
        <v>1636</v>
      </c>
      <c r="AM2" s="295">
        <f>+'COVID EXPENSES'!E778+'COVID EXPENSES'!E791</f>
        <v>235895.19339863339</v>
      </c>
      <c r="AN2" s="296">
        <f>AM2/AM1</f>
        <v>8.7145211005788883E-3</v>
      </c>
      <c r="AO2" s="236"/>
      <c r="AP2" s="293" t="s">
        <v>1637</v>
      </c>
      <c r="AQ2" s="296">
        <v>1.754E-2</v>
      </c>
    </row>
    <row r="3" spans="1:43" s="237" customFormat="1">
      <c r="A3" s="236"/>
      <c r="B3" s="236"/>
      <c r="C3" s="234" t="s">
        <v>927</v>
      </c>
      <c r="D3" s="235"/>
      <c r="E3" s="235"/>
      <c r="F3" s="235"/>
      <c r="G3" s="235"/>
      <c r="H3" s="235"/>
      <c r="I3" s="235"/>
      <c r="J3" s="239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J3" s="236"/>
      <c r="AK3" s="236"/>
      <c r="AL3" s="293" t="s">
        <v>1638</v>
      </c>
      <c r="AM3" s="297">
        <f>(AM2/2)/(1-AQ2+AQ3)</f>
        <v>119433.34754274848</v>
      </c>
      <c r="AN3" s="269">
        <f>AM406-AM3</f>
        <v>1197.8402535973873</v>
      </c>
      <c r="AO3" s="236"/>
      <c r="AP3" s="293" t="s">
        <v>1639</v>
      </c>
      <c r="AQ3" s="296">
        <v>5.1000000000000004E-3</v>
      </c>
    </row>
    <row r="4" spans="1:43" s="237" customFormat="1">
      <c r="A4" s="236"/>
      <c r="B4" s="236"/>
      <c r="C4" s="234"/>
      <c r="D4" s="235"/>
      <c r="E4" s="235"/>
      <c r="F4" s="235"/>
      <c r="G4" s="235"/>
      <c r="H4" s="235"/>
      <c r="I4" s="235"/>
      <c r="J4" s="239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J4" s="293" t="s">
        <v>1640</v>
      </c>
      <c r="AK4" s="302">
        <f>AM3/AM1</f>
        <v>4.4121476672702867E-3</v>
      </c>
      <c r="AL4" s="303">
        <v>2.5000000000000001E-4</v>
      </c>
      <c r="AM4" s="303">
        <f>+AK4+AL4</f>
        <v>4.6621476672702869E-3</v>
      </c>
      <c r="AN4" s="269"/>
      <c r="AO4" s="236"/>
      <c r="AP4" s="293"/>
      <c r="AQ4" s="296"/>
    </row>
    <row r="5" spans="1:43" s="237" customFormat="1">
      <c r="A5" s="236"/>
      <c r="B5" s="236"/>
      <c r="C5" s="234"/>
      <c r="D5" s="235"/>
      <c r="E5" s="235"/>
      <c r="F5" s="235"/>
      <c r="G5" s="235"/>
      <c r="H5" s="235"/>
      <c r="I5" s="235"/>
      <c r="J5" s="239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J5" s="236"/>
      <c r="AK5" s="236"/>
      <c r="AL5" s="293"/>
      <c r="AM5" s="297"/>
      <c r="AN5" s="269"/>
      <c r="AO5" s="236"/>
      <c r="AP5" s="293"/>
      <c r="AQ5" s="296"/>
    </row>
    <row r="6" spans="1:43" s="237" customFormat="1">
      <c r="A6" s="236"/>
      <c r="B6" s="236"/>
      <c r="C6" s="235"/>
      <c r="D6" s="240"/>
      <c r="E6" s="241" t="s">
        <v>928</v>
      </c>
      <c r="F6" s="235"/>
      <c r="G6" s="242">
        <v>43831</v>
      </c>
      <c r="H6" s="242">
        <f t="shared" ref="H6:R6" si="0">EDATE(G6,1)</f>
        <v>43862</v>
      </c>
      <c r="I6" s="242">
        <f t="shared" si="0"/>
        <v>43891</v>
      </c>
      <c r="J6" s="242">
        <f t="shared" si="0"/>
        <v>43922</v>
      </c>
      <c r="K6" s="242">
        <f t="shared" si="0"/>
        <v>43952</v>
      </c>
      <c r="L6" s="242">
        <f t="shared" si="0"/>
        <v>43983</v>
      </c>
      <c r="M6" s="242">
        <f t="shared" si="0"/>
        <v>44013</v>
      </c>
      <c r="N6" s="242">
        <f t="shared" si="0"/>
        <v>44044</v>
      </c>
      <c r="O6" s="242">
        <f t="shared" si="0"/>
        <v>44075</v>
      </c>
      <c r="P6" s="242">
        <f t="shared" si="0"/>
        <v>44105</v>
      </c>
      <c r="Q6" s="242">
        <f t="shared" si="0"/>
        <v>44136</v>
      </c>
      <c r="R6" s="242">
        <f t="shared" si="0"/>
        <v>44166</v>
      </c>
      <c r="S6" s="240" t="s">
        <v>651</v>
      </c>
      <c r="T6" s="236"/>
      <c r="U6" s="243">
        <f t="shared" ref="U6:AF6" si="1">+G6</f>
        <v>43831</v>
      </c>
      <c r="V6" s="243">
        <f t="shared" si="1"/>
        <v>43862</v>
      </c>
      <c r="W6" s="243">
        <f t="shared" si="1"/>
        <v>43891</v>
      </c>
      <c r="X6" s="243">
        <f t="shared" si="1"/>
        <v>43922</v>
      </c>
      <c r="Y6" s="243">
        <f t="shared" si="1"/>
        <v>43952</v>
      </c>
      <c r="Z6" s="243">
        <f t="shared" si="1"/>
        <v>43983</v>
      </c>
      <c r="AA6" s="243">
        <f t="shared" si="1"/>
        <v>44013</v>
      </c>
      <c r="AB6" s="243">
        <f t="shared" si="1"/>
        <v>44044</v>
      </c>
      <c r="AC6" s="243">
        <f t="shared" si="1"/>
        <v>44075</v>
      </c>
      <c r="AD6" s="243">
        <f t="shared" si="1"/>
        <v>44105</v>
      </c>
      <c r="AE6" s="243">
        <f t="shared" si="1"/>
        <v>44136</v>
      </c>
      <c r="AF6" s="243">
        <f t="shared" si="1"/>
        <v>44166</v>
      </c>
      <c r="AG6" s="243"/>
      <c r="AH6" s="236"/>
      <c r="AJ6" s="236"/>
      <c r="AK6" s="298" t="s">
        <v>1641</v>
      </c>
      <c r="AL6" s="298" t="s">
        <v>1641</v>
      </c>
      <c r="AM6" s="298" t="s">
        <v>1643</v>
      </c>
      <c r="AN6" s="236"/>
      <c r="AO6" s="236"/>
      <c r="AP6" s="236"/>
      <c r="AQ6" s="236"/>
    </row>
    <row r="7" spans="1:43" s="237" customFormat="1">
      <c r="A7" s="236"/>
      <c r="B7" s="236"/>
      <c r="C7" s="244" t="s">
        <v>929</v>
      </c>
      <c r="D7" s="240" t="s">
        <v>930</v>
      </c>
      <c r="E7" s="245" t="s">
        <v>931</v>
      </c>
      <c r="F7" s="240"/>
      <c r="G7" s="246" t="s">
        <v>932</v>
      </c>
      <c r="H7" s="246" t="s">
        <v>932</v>
      </c>
      <c r="I7" s="246" t="s">
        <v>932</v>
      </c>
      <c r="J7" s="246" t="s">
        <v>932</v>
      </c>
      <c r="K7" s="246" t="s">
        <v>932</v>
      </c>
      <c r="L7" s="246" t="s">
        <v>932</v>
      </c>
      <c r="M7" s="246" t="s">
        <v>932</v>
      </c>
      <c r="N7" s="246" t="s">
        <v>932</v>
      </c>
      <c r="O7" s="246" t="s">
        <v>932</v>
      </c>
      <c r="P7" s="246" t="s">
        <v>932</v>
      </c>
      <c r="Q7" s="246" t="s">
        <v>932</v>
      </c>
      <c r="R7" s="246" t="s">
        <v>932</v>
      </c>
      <c r="S7" s="240" t="s">
        <v>932</v>
      </c>
      <c r="T7" s="236"/>
      <c r="U7" s="247" t="s">
        <v>933</v>
      </c>
      <c r="V7" s="247" t="s">
        <v>933</v>
      </c>
      <c r="W7" s="247" t="s">
        <v>933</v>
      </c>
      <c r="X7" s="247" t="s">
        <v>933</v>
      </c>
      <c r="Y7" s="247" t="s">
        <v>933</v>
      </c>
      <c r="Z7" s="247" t="s">
        <v>933</v>
      </c>
      <c r="AA7" s="247" t="s">
        <v>933</v>
      </c>
      <c r="AB7" s="247" t="s">
        <v>933</v>
      </c>
      <c r="AC7" s="247" t="s">
        <v>933</v>
      </c>
      <c r="AD7" s="247" t="s">
        <v>933</v>
      </c>
      <c r="AE7" s="247" t="s">
        <v>933</v>
      </c>
      <c r="AF7" s="247" t="s">
        <v>933</v>
      </c>
      <c r="AG7" s="247" t="s">
        <v>934</v>
      </c>
      <c r="AH7" s="236"/>
      <c r="AJ7" s="236"/>
      <c r="AK7" s="298" t="s">
        <v>928</v>
      </c>
      <c r="AL7" s="298" t="s">
        <v>1642</v>
      </c>
      <c r="AM7" s="298" t="s">
        <v>1642</v>
      </c>
      <c r="AN7" s="236"/>
      <c r="AO7" s="236"/>
      <c r="AP7" s="236"/>
      <c r="AQ7" s="236"/>
    </row>
    <row r="8" spans="1:43" s="237" customFormat="1">
      <c r="A8" s="236"/>
      <c r="B8" s="236"/>
      <c r="C8" s="235"/>
      <c r="D8" s="235"/>
      <c r="E8" s="235"/>
      <c r="F8" s="235"/>
      <c r="G8" s="235"/>
      <c r="H8" s="235"/>
      <c r="I8" s="235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J8" s="236"/>
      <c r="AN8" s="236"/>
      <c r="AO8" s="236"/>
      <c r="AP8" s="236"/>
      <c r="AQ8" s="236"/>
    </row>
    <row r="9" spans="1:43" s="257" customFormat="1">
      <c r="A9" s="235"/>
      <c r="B9" s="235"/>
      <c r="C9" s="248" t="s">
        <v>935</v>
      </c>
      <c r="D9" s="248" t="s">
        <v>935</v>
      </c>
      <c r="E9" s="248"/>
      <c r="F9" s="249"/>
      <c r="G9" s="249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J9" s="235"/>
      <c r="AK9" s="236"/>
      <c r="AL9" s="236"/>
      <c r="AM9" s="236"/>
      <c r="AN9" s="236"/>
      <c r="AO9" s="236"/>
      <c r="AP9" s="236"/>
      <c r="AQ9" s="236"/>
    </row>
    <row r="10" spans="1:43" s="257" customFormat="1">
      <c r="A10" s="235"/>
      <c r="B10" s="235"/>
      <c r="C10" s="248"/>
      <c r="D10" s="250"/>
      <c r="E10" s="250"/>
      <c r="F10" s="249"/>
      <c r="G10" s="249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J10" s="235"/>
      <c r="AK10" s="236"/>
      <c r="AL10" s="236"/>
      <c r="AM10" s="236"/>
      <c r="AN10" s="236"/>
      <c r="AO10" s="236"/>
      <c r="AP10" s="236"/>
      <c r="AQ10" s="236"/>
    </row>
    <row r="11" spans="1:43" s="257" customFormat="1">
      <c r="A11" s="234" t="s">
        <v>936</v>
      </c>
      <c r="B11" s="234" t="s">
        <v>937</v>
      </c>
      <c r="C11" s="252" t="s">
        <v>938</v>
      </c>
      <c r="D11" s="252" t="s">
        <v>938</v>
      </c>
      <c r="E11" s="252"/>
      <c r="F11" s="249"/>
      <c r="G11" s="249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J11" s="235"/>
      <c r="AK11" s="236"/>
      <c r="AL11" s="236"/>
      <c r="AM11" s="236"/>
      <c r="AN11" s="236"/>
      <c r="AO11" s="236"/>
      <c r="AP11" s="236"/>
      <c r="AQ11" s="236"/>
    </row>
    <row r="12" spans="1:43" s="257" customFormat="1">
      <c r="A12" s="235" t="str">
        <f t="shared" ref="A12:A43" si="2">$A$1&amp;"Residential"&amp;C12</f>
        <v>PacificResidentialRL020.0G1W001</v>
      </c>
      <c r="B12" s="235">
        <f t="shared" ref="B12:B43" si="3">COUNTIF(C:C,C12)</f>
        <v>1</v>
      </c>
      <c r="C12" s="253" t="s">
        <v>977</v>
      </c>
      <c r="D12" s="253" t="s">
        <v>978</v>
      </c>
      <c r="E12" s="254">
        <v>9.5299999999999994</v>
      </c>
      <c r="F12" s="255"/>
      <c r="G12" s="256">
        <v>767.69499999999994</v>
      </c>
      <c r="H12" s="256">
        <v>762.93</v>
      </c>
      <c r="I12" s="256">
        <v>738.57499999999993</v>
      </c>
      <c r="J12" s="256">
        <v>743.33999999999992</v>
      </c>
      <c r="K12" s="256">
        <v>743.33999999999992</v>
      </c>
      <c r="L12" s="256">
        <v>729.44499999999994</v>
      </c>
      <c r="M12" s="256">
        <v>702.97499999999991</v>
      </c>
      <c r="N12" s="256">
        <v>686.08499999999992</v>
      </c>
      <c r="O12" s="256">
        <v>675.43500000000006</v>
      </c>
      <c r="P12" s="256">
        <v>676.94500000000005</v>
      </c>
      <c r="Q12" s="256">
        <v>676.94500000000005</v>
      </c>
      <c r="R12" s="256">
        <v>675.22</v>
      </c>
      <c r="S12" s="256">
        <f t="shared" ref="S12:S43" si="4">SUM(G12:R12)</f>
        <v>8578.9299999999985</v>
      </c>
      <c r="T12" s="256"/>
      <c r="U12" s="256">
        <f t="shared" ref="U12:U43" si="5">IFERROR(G12/$E12,0)</f>
        <v>80.555613850996849</v>
      </c>
      <c r="V12" s="256">
        <f t="shared" ref="V12:V43" si="6">IFERROR(H12/$E12,0)</f>
        <v>80.055613850996849</v>
      </c>
      <c r="W12" s="256">
        <f t="shared" ref="W12:W43" si="7">IFERROR(I12/$E12,0)</f>
        <v>77.5</v>
      </c>
      <c r="X12" s="256">
        <f t="shared" ref="X12:X43" si="8">IFERROR(J12/$E12,0)</f>
        <v>78</v>
      </c>
      <c r="Y12" s="256">
        <f t="shared" ref="Y12:Y43" si="9">IFERROR(K12/$E12,0)</f>
        <v>78</v>
      </c>
      <c r="Z12" s="256">
        <f t="shared" ref="Z12:Z43" si="10">IFERROR(L12/$E12,0)</f>
        <v>76.541972717733472</v>
      </c>
      <c r="AA12" s="256">
        <f t="shared" ref="AA12:AA43" si="11">IFERROR(M12/$E12,0)</f>
        <v>73.764428121720883</v>
      </c>
      <c r="AB12" s="256">
        <f t="shared" ref="AB12:AB43" si="12">IFERROR(N12/$E12,0)</f>
        <v>71.99213011542497</v>
      </c>
      <c r="AC12" s="256">
        <f t="shared" ref="AC12:AC43" si="13">IFERROR(O12/$E12,0)</f>
        <v>70.874606505771254</v>
      </c>
      <c r="AD12" s="256">
        <f t="shared" ref="AD12:AD43" si="14">IFERROR(P12/$E12,0)</f>
        <v>71.033053515215116</v>
      </c>
      <c r="AE12" s="256">
        <f t="shared" ref="AE12:AE43" si="15">IFERROR(Q12/$E12,0)</f>
        <v>71.033053515215116</v>
      </c>
      <c r="AF12" s="256">
        <f t="shared" ref="AF12:AF43" si="16">IFERROR(R12/$E12,0)</f>
        <v>70.852046169989521</v>
      </c>
      <c r="AG12" s="256">
        <f t="shared" ref="AG12:AG43" si="17">AVERAGE(U12:AF12)</f>
        <v>75.016876530255331</v>
      </c>
      <c r="AH12" s="235"/>
      <c r="AJ12" s="235"/>
      <c r="AK12" s="300">
        <f>E12*(1+$AM$4)</f>
        <v>9.5744302672690864</v>
      </c>
      <c r="AL12" s="288">
        <f>AK12*AG12*12</f>
        <v>8618.9262384871745</v>
      </c>
      <c r="AM12" s="277">
        <f>AL12-S12</f>
        <v>39.996238487176015</v>
      </c>
      <c r="AN12" s="299">
        <f>IFERROR((AK12-E12)/E12,0)</f>
        <v>4.6621476672704153E-3</v>
      </c>
      <c r="AO12" s="236"/>
      <c r="AP12" s="236"/>
      <c r="AQ12" s="236"/>
    </row>
    <row r="13" spans="1:43" s="257" customFormat="1">
      <c r="A13" s="235" t="str">
        <f t="shared" si="2"/>
        <v>PacificResidentialSL020.0G1W001</v>
      </c>
      <c r="B13" s="235">
        <f t="shared" si="3"/>
        <v>1</v>
      </c>
      <c r="C13" s="253" t="s">
        <v>993</v>
      </c>
      <c r="D13" s="253" t="s">
        <v>978</v>
      </c>
      <c r="E13" s="254">
        <v>9.5299999999999994</v>
      </c>
      <c r="F13" s="255"/>
      <c r="G13" s="256">
        <v>33951.305</v>
      </c>
      <c r="H13" s="256">
        <v>33866.084999999999</v>
      </c>
      <c r="I13" s="256">
        <v>33957.949999999997</v>
      </c>
      <c r="J13" s="256">
        <v>34146.775000000001</v>
      </c>
      <c r="K13" s="256">
        <v>34470.164999999994</v>
      </c>
      <c r="L13" s="256">
        <v>34592.114999999998</v>
      </c>
      <c r="M13" s="256">
        <v>34441.720000000008</v>
      </c>
      <c r="N13" s="256">
        <v>34519.24</v>
      </c>
      <c r="O13" s="256">
        <v>34769.094999999994</v>
      </c>
      <c r="P13" s="256">
        <v>34808.445000000007</v>
      </c>
      <c r="Q13" s="256">
        <v>34187.515000000007</v>
      </c>
      <c r="R13" s="256">
        <v>34050.284999999996</v>
      </c>
      <c r="S13" s="256">
        <f t="shared" si="4"/>
        <v>411760.69499999995</v>
      </c>
      <c r="T13" s="256"/>
      <c r="U13" s="256">
        <f t="shared" si="5"/>
        <v>3562.571353620147</v>
      </c>
      <c r="V13" s="256">
        <f t="shared" si="6"/>
        <v>3553.6290661070307</v>
      </c>
      <c r="W13" s="256">
        <f t="shared" si="7"/>
        <v>3563.2686253934939</v>
      </c>
      <c r="X13" s="256">
        <f t="shared" si="8"/>
        <v>3583.0823714585522</v>
      </c>
      <c r="Y13" s="256">
        <f t="shared" si="9"/>
        <v>3617.0162644281213</v>
      </c>
      <c r="Z13" s="256">
        <f t="shared" si="10"/>
        <v>3629.8126967471144</v>
      </c>
      <c r="AA13" s="256">
        <f t="shared" si="11"/>
        <v>3614.031479538301</v>
      </c>
      <c r="AB13" s="256">
        <f t="shared" si="12"/>
        <v>3622.1657922350473</v>
      </c>
      <c r="AC13" s="256">
        <f t="shared" si="13"/>
        <v>3648.3835257082892</v>
      </c>
      <c r="AD13" s="256">
        <f t="shared" si="14"/>
        <v>3652.5125918153212</v>
      </c>
      <c r="AE13" s="256">
        <f t="shared" si="15"/>
        <v>3587.357292759707</v>
      </c>
      <c r="AF13" s="256">
        <f t="shared" si="16"/>
        <v>3572.9575026232947</v>
      </c>
      <c r="AG13" s="256">
        <f t="shared" si="17"/>
        <v>3600.5657135362017</v>
      </c>
      <c r="AH13" s="235"/>
      <c r="AJ13" s="235"/>
      <c r="AK13" s="300">
        <f t="shared" ref="AK13:AK44" si="18">ROUND(E13*(1+$AM$4),2)</f>
        <v>9.57</v>
      </c>
      <c r="AL13" s="288">
        <f t="shared" ref="AL13:AL45" si="19">AK13*AG13*12</f>
        <v>413488.96654249745</v>
      </c>
      <c r="AM13" s="277">
        <f t="shared" ref="AM13:AM45" si="20">AL13-S13</f>
        <v>1728.2715424975031</v>
      </c>
      <c r="AN13" s="299">
        <f t="shared" ref="AN13:AN45" si="21">IFERROR((AK13-E13)/E13,0)</f>
        <v>4.1972717733474215E-3</v>
      </c>
      <c r="AO13" s="235"/>
      <c r="AP13" s="235"/>
      <c r="AQ13" s="235"/>
    </row>
    <row r="14" spans="1:43" s="257" customFormat="1">
      <c r="A14" s="235" t="str">
        <f t="shared" si="2"/>
        <v>PacificResidentialRL032.0G1M001</v>
      </c>
      <c r="B14" s="235">
        <f t="shared" si="3"/>
        <v>1</v>
      </c>
      <c r="C14" s="253" t="s">
        <v>979</v>
      </c>
      <c r="D14" s="253" t="s">
        <v>980</v>
      </c>
      <c r="E14" s="254">
        <v>6.6</v>
      </c>
      <c r="F14" s="255"/>
      <c r="G14" s="256">
        <v>92.4</v>
      </c>
      <c r="H14" s="256">
        <v>92.399999999999991</v>
      </c>
      <c r="I14" s="256">
        <v>85.800000000000011</v>
      </c>
      <c r="J14" s="256">
        <v>85.8</v>
      </c>
      <c r="K14" s="256">
        <v>85.8</v>
      </c>
      <c r="L14" s="256">
        <v>85.8</v>
      </c>
      <c r="M14" s="256">
        <v>85.8</v>
      </c>
      <c r="N14" s="256">
        <v>86.334999999999994</v>
      </c>
      <c r="O14" s="256">
        <v>83.204999999999998</v>
      </c>
      <c r="P14" s="256">
        <v>79.44</v>
      </c>
      <c r="Q14" s="256">
        <v>69.510000000000005</v>
      </c>
      <c r="R14" s="256">
        <v>69.509999999999991</v>
      </c>
      <c r="S14" s="256">
        <f t="shared" si="4"/>
        <v>1001.8</v>
      </c>
      <c r="T14" s="256"/>
      <c r="U14" s="256">
        <f t="shared" si="5"/>
        <v>14.000000000000002</v>
      </c>
      <c r="V14" s="256">
        <f t="shared" si="6"/>
        <v>14</v>
      </c>
      <c r="W14" s="256">
        <f t="shared" si="7"/>
        <v>13.000000000000002</v>
      </c>
      <c r="X14" s="256">
        <f t="shared" si="8"/>
        <v>13</v>
      </c>
      <c r="Y14" s="256">
        <f t="shared" si="9"/>
        <v>13</v>
      </c>
      <c r="Z14" s="256">
        <f t="shared" si="10"/>
        <v>13</v>
      </c>
      <c r="AA14" s="256">
        <f t="shared" si="11"/>
        <v>13</v>
      </c>
      <c r="AB14" s="256">
        <f t="shared" si="12"/>
        <v>13.081060606060605</v>
      </c>
      <c r="AC14" s="256">
        <f t="shared" si="13"/>
        <v>12.606818181818182</v>
      </c>
      <c r="AD14" s="256">
        <f t="shared" si="14"/>
        <v>12.036363636363637</v>
      </c>
      <c r="AE14" s="256">
        <f t="shared" si="15"/>
        <v>10.531818181818183</v>
      </c>
      <c r="AF14" s="256">
        <f t="shared" si="16"/>
        <v>10.531818181818181</v>
      </c>
      <c r="AG14" s="256">
        <f t="shared" si="17"/>
        <v>12.648989898989898</v>
      </c>
      <c r="AH14" s="235"/>
      <c r="AJ14" s="235"/>
      <c r="AK14" s="300">
        <f t="shared" si="18"/>
        <v>6.63</v>
      </c>
      <c r="AL14" s="288">
        <f t="shared" si="19"/>
        <v>1006.3536363636363</v>
      </c>
      <c r="AM14" s="277">
        <f t="shared" si="20"/>
        <v>4.5536363636363149</v>
      </c>
      <c r="AN14" s="299">
        <f t="shared" si="21"/>
        <v>4.5454545454545834E-3</v>
      </c>
      <c r="AO14" s="235"/>
      <c r="AP14" s="235"/>
      <c r="AQ14" s="235"/>
    </row>
    <row r="15" spans="1:43" s="257" customFormat="1" ht="15" customHeight="1">
      <c r="A15" s="235" t="str">
        <f t="shared" si="2"/>
        <v>PacificResidentialRL032.0G1W001</v>
      </c>
      <c r="B15" s="235">
        <f t="shared" si="3"/>
        <v>1</v>
      </c>
      <c r="C15" s="253" t="s">
        <v>981</v>
      </c>
      <c r="D15" s="253" t="s">
        <v>982</v>
      </c>
      <c r="E15" s="254">
        <v>13.52</v>
      </c>
      <c r="F15" s="255"/>
      <c r="G15" s="256">
        <v>5118.0700000000006</v>
      </c>
      <c r="H15" s="256">
        <v>5094.41</v>
      </c>
      <c r="I15" s="256">
        <v>4824.3799999999992</v>
      </c>
      <c r="J15" s="256">
        <v>4686.55</v>
      </c>
      <c r="K15" s="256">
        <v>4667.0300000000007</v>
      </c>
      <c r="L15" s="256">
        <v>4660.454999999999</v>
      </c>
      <c r="M15" s="256">
        <v>4642.8</v>
      </c>
      <c r="N15" s="256">
        <v>4629.4250000000002</v>
      </c>
      <c r="O15" s="256">
        <v>4573.7900000000009</v>
      </c>
      <c r="P15" s="256">
        <v>4555.994999999999</v>
      </c>
      <c r="Q15" s="256">
        <v>4446.8</v>
      </c>
      <c r="R15" s="256">
        <v>4381.2749999999987</v>
      </c>
      <c r="S15" s="256">
        <f t="shared" si="4"/>
        <v>56280.98</v>
      </c>
      <c r="T15" s="256"/>
      <c r="U15" s="256">
        <f t="shared" si="5"/>
        <v>378.55547337278114</v>
      </c>
      <c r="V15" s="256">
        <f t="shared" si="6"/>
        <v>376.80547337278108</v>
      </c>
      <c r="W15" s="256">
        <f t="shared" si="7"/>
        <v>356.83284023668637</v>
      </c>
      <c r="X15" s="256">
        <f t="shared" si="8"/>
        <v>346.6383136094675</v>
      </c>
      <c r="Y15" s="256">
        <f t="shared" si="9"/>
        <v>345.19452662721898</v>
      </c>
      <c r="Z15" s="256">
        <f t="shared" si="10"/>
        <v>344.70821005917156</v>
      </c>
      <c r="AA15" s="256">
        <f t="shared" si="11"/>
        <v>343.40236686390534</v>
      </c>
      <c r="AB15" s="256">
        <f t="shared" si="12"/>
        <v>342.41309171597635</v>
      </c>
      <c r="AC15" s="256">
        <f t="shared" si="13"/>
        <v>338.29807692307702</v>
      </c>
      <c r="AD15" s="256">
        <f t="shared" si="14"/>
        <v>336.98187869822476</v>
      </c>
      <c r="AE15" s="256">
        <f t="shared" si="15"/>
        <v>328.90532544378698</v>
      </c>
      <c r="AF15" s="256">
        <f t="shared" si="16"/>
        <v>324.05880177514786</v>
      </c>
      <c r="AG15" s="256">
        <f t="shared" si="17"/>
        <v>346.8995315581854</v>
      </c>
      <c r="AH15" s="235"/>
      <c r="AI15" s="235"/>
      <c r="AJ15" s="235"/>
      <c r="AK15" s="300">
        <f t="shared" si="18"/>
        <v>13.58</v>
      </c>
      <c r="AL15" s="288">
        <f t="shared" si="19"/>
        <v>56530.747662721893</v>
      </c>
      <c r="AM15" s="277">
        <f t="shared" si="20"/>
        <v>249.76766272188979</v>
      </c>
      <c r="AN15" s="299">
        <f t="shared" si="21"/>
        <v>4.4378698224852436E-3</v>
      </c>
      <c r="AO15" s="235"/>
      <c r="AP15" s="235"/>
      <c r="AQ15" s="235"/>
    </row>
    <row r="16" spans="1:43" s="257" customFormat="1" ht="15" customHeight="1">
      <c r="A16" s="235" t="str">
        <f t="shared" si="2"/>
        <v>PacificResidentialRL032.0G1W002</v>
      </c>
      <c r="B16" s="235">
        <f t="shared" si="3"/>
        <v>1</v>
      </c>
      <c r="C16" s="253" t="s">
        <v>985</v>
      </c>
      <c r="D16" s="253" t="s">
        <v>986</v>
      </c>
      <c r="E16" s="254">
        <v>20.21</v>
      </c>
      <c r="F16" s="255"/>
      <c r="G16" s="256">
        <v>506.01</v>
      </c>
      <c r="H16" s="256">
        <v>506.00999999999993</v>
      </c>
      <c r="I16" s="256">
        <v>506.01</v>
      </c>
      <c r="J16" s="256">
        <v>485.79999999999995</v>
      </c>
      <c r="K16" s="256">
        <v>473.17</v>
      </c>
      <c r="L16" s="256">
        <v>473.16999999999996</v>
      </c>
      <c r="M16" s="256">
        <v>427.245</v>
      </c>
      <c r="N16" s="256">
        <v>309.505</v>
      </c>
      <c r="O16" s="256">
        <v>294.05</v>
      </c>
      <c r="P16" s="256">
        <v>290.15000000000003</v>
      </c>
      <c r="Q16" s="256">
        <v>290.15000000000003</v>
      </c>
      <c r="R16" s="256">
        <v>290.15000000000003</v>
      </c>
      <c r="S16" s="256">
        <f t="shared" si="4"/>
        <v>4851.4199999999992</v>
      </c>
      <c r="T16" s="256"/>
      <c r="U16" s="256">
        <f t="shared" si="5"/>
        <v>25.037605145967341</v>
      </c>
      <c r="V16" s="256">
        <f t="shared" si="6"/>
        <v>25.037605145967337</v>
      </c>
      <c r="W16" s="256">
        <f t="shared" si="7"/>
        <v>25.037605145967341</v>
      </c>
      <c r="X16" s="256">
        <f t="shared" si="8"/>
        <v>24.037605145967341</v>
      </c>
      <c r="Y16" s="256">
        <f t="shared" si="9"/>
        <v>23.41266699653637</v>
      </c>
      <c r="Z16" s="256">
        <f t="shared" si="10"/>
        <v>23.412666996536366</v>
      </c>
      <c r="AA16" s="256">
        <f t="shared" si="11"/>
        <v>21.140277090549233</v>
      </c>
      <c r="AB16" s="256">
        <f t="shared" si="12"/>
        <v>15.314448292924293</v>
      </c>
      <c r="AC16" s="256">
        <f t="shared" si="13"/>
        <v>14.549727857496288</v>
      </c>
      <c r="AD16" s="256">
        <f t="shared" si="14"/>
        <v>14.356754082137556</v>
      </c>
      <c r="AE16" s="256">
        <f t="shared" si="15"/>
        <v>14.356754082137556</v>
      </c>
      <c r="AF16" s="256">
        <f t="shared" si="16"/>
        <v>14.356754082137556</v>
      </c>
      <c r="AG16" s="256">
        <f t="shared" si="17"/>
        <v>20.004205838693718</v>
      </c>
      <c r="AH16" s="235"/>
      <c r="AI16" s="235"/>
      <c r="AJ16" s="235"/>
      <c r="AK16" s="300">
        <f t="shared" si="18"/>
        <v>20.3</v>
      </c>
      <c r="AL16" s="288">
        <f t="shared" si="19"/>
        <v>4873.0245423057895</v>
      </c>
      <c r="AM16" s="277">
        <f t="shared" si="20"/>
        <v>21.604542305790346</v>
      </c>
      <c r="AN16" s="299">
        <f t="shared" si="21"/>
        <v>4.4532409698169149E-3</v>
      </c>
      <c r="AO16" s="235"/>
      <c r="AP16" s="235"/>
      <c r="AQ16" s="235"/>
    </row>
    <row r="17" spans="1:43" s="257" customFormat="1">
      <c r="A17" s="235" t="str">
        <f t="shared" si="2"/>
        <v>PacificResidentialRL032.0G1W003</v>
      </c>
      <c r="B17" s="235">
        <f t="shared" si="3"/>
        <v>1</v>
      </c>
      <c r="C17" s="253" t="s">
        <v>989</v>
      </c>
      <c r="D17" s="253" t="s">
        <v>990</v>
      </c>
      <c r="E17" s="254">
        <v>29.12</v>
      </c>
      <c r="F17" s="255"/>
      <c r="G17" s="256">
        <v>116.48</v>
      </c>
      <c r="H17" s="256">
        <v>116.48</v>
      </c>
      <c r="I17" s="256">
        <v>116.48</v>
      </c>
      <c r="J17" s="256">
        <v>116.48</v>
      </c>
      <c r="K17" s="256">
        <v>116.48</v>
      </c>
      <c r="L17" s="256">
        <v>116.48</v>
      </c>
      <c r="M17" s="256">
        <v>116.48</v>
      </c>
      <c r="N17" s="256">
        <v>72.88</v>
      </c>
      <c r="O17" s="256">
        <v>43.92</v>
      </c>
      <c r="P17" s="256">
        <v>58.4</v>
      </c>
      <c r="Q17" s="256">
        <v>58.4</v>
      </c>
      <c r="R17" s="256">
        <v>58.4</v>
      </c>
      <c r="S17" s="256">
        <f t="shared" si="4"/>
        <v>1107.3600000000001</v>
      </c>
      <c r="T17" s="256"/>
      <c r="U17" s="256">
        <f t="shared" si="5"/>
        <v>4</v>
      </c>
      <c r="V17" s="256">
        <f t="shared" si="6"/>
        <v>4</v>
      </c>
      <c r="W17" s="256">
        <f t="shared" si="7"/>
        <v>4</v>
      </c>
      <c r="X17" s="256">
        <f t="shared" si="8"/>
        <v>4</v>
      </c>
      <c r="Y17" s="256">
        <f t="shared" si="9"/>
        <v>4</v>
      </c>
      <c r="Z17" s="256">
        <f t="shared" si="10"/>
        <v>4</v>
      </c>
      <c r="AA17" s="256">
        <f t="shared" si="11"/>
        <v>4</v>
      </c>
      <c r="AB17" s="256">
        <f t="shared" si="12"/>
        <v>2.5027472527472523</v>
      </c>
      <c r="AC17" s="256">
        <f t="shared" si="13"/>
        <v>1.5082417582417582</v>
      </c>
      <c r="AD17" s="256">
        <f t="shared" si="14"/>
        <v>2.0054945054945055</v>
      </c>
      <c r="AE17" s="256">
        <f t="shared" si="15"/>
        <v>2.0054945054945055</v>
      </c>
      <c r="AF17" s="256">
        <f t="shared" si="16"/>
        <v>2.0054945054945055</v>
      </c>
      <c r="AG17" s="256">
        <f t="shared" si="17"/>
        <v>3.1689560439560434</v>
      </c>
      <c r="AH17" s="235"/>
      <c r="AJ17" s="235"/>
      <c r="AK17" s="300">
        <f t="shared" si="18"/>
        <v>29.26</v>
      </c>
      <c r="AL17" s="288">
        <f t="shared" si="19"/>
        <v>1112.6838461538459</v>
      </c>
      <c r="AM17" s="277">
        <f t="shared" si="20"/>
        <v>5.3238461538458068</v>
      </c>
      <c r="AN17" s="299">
        <f t="shared" si="21"/>
        <v>4.807692307692327E-3</v>
      </c>
      <c r="AO17" s="235"/>
      <c r="AP17" s="235"/>
      <c r="AQ17" s="235"/>
    </row>
    <row r="18" spans="1:43" s="257" customFormat="1">
      <c r="A18" s="235" t="str">
        <f t="shared" si="2"/>
        <v>PacificResidentialRL032.0G1W004</v>
      </c>
      <c r="B18" s="235">
        <f t="shared" si="3"/>
        <v>1</v>
      </c>
      <c r="C18" s="253" t="s">
        <v>991</v>
      </c>
      <c r="D18" s="253" t="s">
        <v>992</v>
      </c>
      <c r="E18" s="254">
        <v>36.99</v>
      </c>
      <c r="F18" s="255"/>
      <c r="G18" s="256">
        <v>0</v>
      </c>
      <c r="H18" s="256">
        <v>0</v>
      </c>
      <c r="I18" s="256">
        <v>0</v>
      </c>
      <c r="J18" s="256">
        <v>0</v>
      </c>
      <c r="K18" s="256">
        <v>0</v>
      </c>
      <c r="L18" s="256">
        <v>0</v>
      </c>
      <c r="M18" s="256">
        <v>0</v>
      </c>
      <c r="N18" s="256">
        <v>0</v>
      </c>
      <c r="O18" s="256">
        <v>0</v>
      </c>
      <c r="P18" s="256">
        <v>0</v>
      </c>
      <c r="Q18" s="256">
        <v>0</v>
      </c>
      <c r="R18" s="256">
        <v>0</v>
      </c>
      <c r="S18" s="256">
        <f t="shared" si="4"/>
        <v>0</v>
      </c>
      <c r="T18" s="256"/>
      <c r="U18" s="256">
        <f t="shared" si="5"/>
        <v>0</v>
      </c>
      <c r="V18" s="256">
        <f t="shared" si="6"/>
        <v>0</v>
      </c>
      <c r="W18" s="256">
        <f t="shared" si="7"/>
        <v>0</v>
      </c>
      <c r="X18" s="256">
        <f t="shared" si="8"/>
        <v>0</v>
      </c>
      <c r="Y18" s="256">
        <f t="shared" si="9"/>
        <v>0</v>
      </c>
      <c r="Z18" s="256">
        <f t="shared" si="10"/>
        <v>0</v>
      </c>
      <c r="AA18" s="256">
        <f t="shared" si="11"/>
        <v>0</v>
      </c>
      <c r="AB18" s="256">
        <f t="shared" si="12"/>
        <v>0</v>
      </c>
      <c r="AC18" s="256">
        <f t="shared" si="13"/>
        <v>0</v>
      </c>
      <c r="AD18" s="256">
        <f t="shared" si="14"/>
        <v>0</v>
      </c>
      <c r="AE18" s="256">
        <f t="shared" si="15"/>
        <v>0</v>
      </c>
      <c r="AF18" s="256">
        <f t="shared" si="16"/>
        <v>0</v>
      </c>
      <c r="AG18" s="256">
        <f t="shared" si="17"/>
        <v>0</v>
      </c>
      <c r="AH18" s="235"/>
      <c r="AJ18" s="235"/>
      <c r="AK18" s="300">
        <f t="shared" si="18"/>
        <v>37.159999999999997</v>
      </c>
      <c r="AL18" s="288">
        <f t="shared" si="19"/>
        <v>0</v>
      </c>
      <c r="AM18" s="277">
        <f t="shared" si="20"/>
        <v>0</v>
      </c>
      <c r="AN18" s="299">
        <f t="shared" si="21"/>
        <v>4.5958367126248878E-3</v>
      </c>
      <c r="AO18" s="235"/>
      <c r="AP18" s="235"/>
      <c r="AQ18" s="235"/>
    </row>
    <row r="19" spans="1:43" s="235" customFormat="1" ht="15" customHeight="1">
      <c r="A19" s="235" t="str">
        <f t="shared" si="2"/>
        <v>PacificResidentialRL032.0G1W001LL</v>
      </c>
      <c r="B19" s="235">
        <f t="shared" si="3"/>
        <v>1</v>
      </c>
      <c r="C19" s="253" t="s">
        <v>983</v>
      </c>
      <c r="D19" s="253" t="s">
        <v>984</v>
      </c>
      <c r="E19" s="254">
        <v>13.52</v>
      </c>
      <c r="F19" s="255"/>
      <c r="G19" s="256">
        <v>13.52</v>
      </c>
      <c r="H19" s="256">
        <v>13.52</v>
      </c>
      <c r="I19" s="256">
        <v>13.52</v>
      </c>
      <c r="J19" s="256">
        <v>13.52</v>
      </c>
      <c r="K19" s="256">
        <v>13.52</v>
      </c>
      <c r="L19" s="256">
        <v>13.52</v>
      </c>
      <c r="M19" s="256">
        <v>13.52</v>
      </c>
      <c r="N19" s="256">
        <v>13.555</v>
      </c>
      <c r="O19" s="256">
        <v>13.555</v>
      </c>
      <c r="P19" s="256">
        <v>13.555</v>
      </c>
      <c r="Q19" s="256">
        <v>13.555</v>
      </c>
      <c r="R19" s="256">
        <v>13.555</v>
      </c>
      <c r="S19" s="256">
        <f t="shared" si="4"/>
        <v>162.41500000000002</v>
      </c>
      <c r="T19" s="256"/>
      <c r="U19" s="256">
        <f t="shared" si="5"/>
        <v>1</v>
      </c>
      <c r="V19" s="256">
        <f t="shared" si="6"/>
        <v>1</v>
      </c>
      <c r="W19" s="256">
        <f t="shared" si="7"/>
        <v>1</v>
      </c>
      <c r="X19" s="256">
        <f t="shared" si="8"/>
        <v>1</v>
      </c>
      <c r="Y19" s="256">
        <f t="shared" si="9"/>
        <v>1</v>
      </c>
      <c r="Z19" s="256">
        <f t="shared" si="10"/>
        <v>1</v>
      </c>
      <c r="AA19" s="256">
        <f t="shared" si="11"/>
        <v>1</v>
      </c>
      <c r="AB19" s="256">
        <f t="shared" si="12"/>
        <v>1.0025887573964498</v>
      </c>
      <c r="AC19" s="256">
        <f t="shared" si="13"/>
        <v>1.0025887573964498</v>
      </c>
      <c r="AD19" s="256">
        <f t="shared" si="14"/>
        <v>1.0025887573964498</v>
      </c>
      <c r="AE19" s="256">
        <f t="shared" si="15"/>
        <v>1.0025887573964498</v>
      </c>
      <c r="AF19" s="256">
        <f t="shared" si="16"/>
        <v>1.0025887573964498</v>
      </c>
      <c r="AG19" s="256">
        <f t="shared" si="17"/>
        <v>1.0010786489151871</v>
      </c>
      <c r="AK19" s="300">
        <f t="shared" si="18"/>
        <v>13.58</v>
      </c>
      <c r="AL19" s="288">
        <f t="shared" si="19"/>
        <v>163.13577662721889</v>
      </c>
      <c r="AM19" s="277">
        <f t="shared" si="20"/>
        <v>0.72077662721886782</v>
      </c>
      <c r="AN19" s="299">
        <f t="shared" si="21"/>
        <v>4.4378698224852436E-3</v>
      </c>
    </row>
    <row r="20" spans="1:43" s="235" customFormat="1">
      <c r="A20" s="235" t="str">
        <f t="shared" si="2"/>
        <v>PacificResidentialRL032.0G1W002LL</v>
      </c>
      <c r="B20" s="235">
        <f t="shared" si="3"/>
        <v>1</v>
      </c>
      <c r="C20" s="253" t="s">
        <v>987</v>
      </c>
      <c r="D20" s="253" t="s">
        <v>988</v>
      </c>
      <c r="E20" s="254">
        <v>15.25</v>
      </c>
      <c r="F20" s="255"/>
      <c r="G20" s="256">
        <v>0</v>
      </c>
      <c r="H20" s="256">
        <v>0</v>
      </c>
      <c r="I20" s="256">
        <v>0</v>
      </c>
      <c r="J20" s="256">
        <v>0</v>
      </c>
      <c r="K20" s="256">
        <v>0</v>
      </c>
      <c r="L20" s="256">
        <v>0</v>
      </c>
      <c r="M20" s="256">
        <v>0</v>
      </c>
      <c r="N20" s="256">
        <v>0</v>
      </c>
      <c r="O20" s="256">
        <v>0</v>
      </c>
      <c r="P20" s="256">
        <v>0</v>
      </c>
      <c r="Q20" s="256">
        <v>0</v>
      </c>
      <c r="R20" s="256">
        <v>0</v>
      </c>
      <c r="S20" s="256">
        <f t="shared" si="4"/>
        <v>0</v>
      </c>
      <c r="T20" s="256"/>
      <c r="U20" s="256">
        <f t="shared" si="5"/>
        <v>0</v>
      </c>
      <c r="V20" s="256">
        <f t="shared" si="6"/>
        <v>0</v>
      </c>
      <c r="W20" s="256">
        <f t="shared" si="7"/>
        <v>0</v>
      </c>
      <c r="X20" s="256">
        <f t="shared" si="8"/>
        <v>0</v>
      </c>
      <c r="Y20" s="256">
        <f t="shared" si="9"/>
        <v>0</v>
      </c>
      <c r="Z20" s="256">
        <f t="shared" si="10"/>
        <v>0</v>
      </c>
      <c r="AA20" s="256">
        <f t="shared" si="11"/>
        <v>0</v>
      </c>
      <c r="AB20" s="256">
        <f t="shared" si="12"/>
        <v>0</v>
      </c>
      <c r="AC20" s="256">
        <f t="shared" si="13"/>
        <v>0</v>
      </c>
      <c r="AD20" s="256">
        <f t="shared" si="14"/>
        <v>0</v>
      </c>
      <c r="AE20" s="256">
        <f t="shared" si="15"/>
        <v>0</v>
      </c>
      <c r="AF20" s="256">
        <f t="shared" si="16"/>
        <v>0</v>
      </c>
      <c r="AG20" s="256">
        <f t="shared" si="17"/>
        <v>0</v>
      </c>
      <c r="AI20" s="257"/>
      <c r="AK20" s="300">
        <f t="shared" si="18"/>
        <v>15.32</v>
      </c>
      <c r="AL20" s="288">
        <f t="shared" si="19"/>
        <v>0</v>
      </c>
      <c r="AM20" s="277">
        <f t="shared" si="20"/>
        <v>0</v>
      </c>
      <c r="AN20" s="299">
        <f t="shared" si="21"/>
        <v>4.5901639344262477E-3</v>
      </c>
    </row>
    <row r="21" spans="1:43" s="235" customFormat="1">
      <c r="A21" s="235" t="str">
        <f t="shared" si="2"/>
        <v>PacificResidentialSL035.0G1M001</v>
      </c>
      <c r="B21" s="235">
        <f t="shared" si="3"/>
        <v>1</v>
      </c>
      <c r="C21" s="253" t="s">
        <v>994</v>
      </c>
      <c r="D21" s="253" t="s">
        <v>995</v>
      </c>
      <c r="E21" s="254">
        <v>6.6</v>
      </c>
      <c r="F21" s="255"/>
      <c r="G21" s="256">
        <v>5094.4650000000001</v>
      </c>
      <c r="H21" s="256">
        <v>5043.5</v>
      </c>
      <c r="I21" s="256">
        <v>5071.7349999999997</v>
      </c>
      <c r="J21" s="256">
        <v>5081.2650000000003</v>
      </c>
      <c r="K21" s="256">
        <v>5000.1400000000003</v>
      </c>
      <c r="L21" s="256">
        <v>5001.9750000000004</v>
      </c>
      <c r="M21" s="256">
        <v>4964.3900000000003</v>
      </c>
      <c r="N21" s="256">
        <v>5024.0150000000003</v>
      </c>
      <c r="O21" s="256">
        <v>4854.125</v>
      </c>
      <c r="P21" s="256">
        <v>4983.9599999999991</v>
      </c>
      <c r="Q21" s="256">
        <v>4769.8649999999998</v>
      </c>
      <c r="R21" s="256">
        <v>4805.54</v>
      </c>
      <c r="S21" s="256">
        <f t="shared" si="4"/>
        <v>59694.974999999999</v>
      </c>
      <c r="T21" s="256"/>
      <c r="U21" s="256">
        <f t="shared" si="5"/>
        <v>771.88863636363646</v>
      </c>
      <c r="V21" s="256">
        <f t="shared" si="6"/>
        <v>764.16666666666674</v>
      </c>
      <c r="W21" s="256">
        <f t="shared" si="7"/>
        <v>768.44469696969691</v>
      </c>
      <c r="X21" s="256">
        <f t="shared" si="8"/>
        <v>769.88863636363646</v>
      </c>
      <c r="Y21" s="256">
        <f t="shared" si="9"/>
        <v>757.59696969696984</v>
      </c>
      <c r="Z21" s="256">
        <f t="shared" si="10"/>
        <v>757.87500000000011</v>
      </c>
      <c r="AA21" s="256">
        <f t="shared" si="11"/>
        <v>752.18030303030309</v>
      </c>
      <c r="AB21" s="256">
        <f t="shared" si="12"/>
        <v>761.21439393939409</v>
      </c>
      <c r="AC21" s="256">
        <f t="shared" si="13"/>
        <v>735.47348484848487</v>
      </c>
      <c r="AD21" s="256">
        <f t="shared" si="14"/>
        <v>755.14545454545441</v>
      </c>
      <c r="AE21" s="256">
        <f t="shared" si="15"/>
        <v>722.70681818181822</v>
      </c>
      <c r="AF21" s="256">
        <f t="shared" si="16"/>
        <v>728.11212121212122</v>
      </c>
      <c r="AG21" s="256">
        <f t="shared" si="17"/>
        <v>753.72443181818187</v>
      </c>
      <c r="AI21" s="257"/>
      <c r="AK21" s="300">
        <f t="shared" si="18"/>
        <v>6.63</v>
      </c>
      <c r="AL21" s="288">
        <f t="shared" si="19"/>
        <v>59966.315795454553</v>
      </c>
      <c r="AM21" s="277">
        <f t="shared" si="20"/>
        <v>271.34079545455461</v>
      </c>
      <c r="AN21" s="299">
        <f t="shared" si="21"/>
        <v>4.5454545454545834E-3</v>
      </c>
    </row>
    <row r="22" spans="1:43" s="235" customFormat="1">
      <c r="A22" s="235" t="str">
        <f t="shared" si="2"/>
        <v>PacificResidentialSL035.0G1W001</v>
      </c>
      <c r="B22" s="235">
        <f t="shared" si="3"/>
        <v>1</v>
      </c>
      <c r="C22" s="253" t="s">
        <v>996</v>
      </c>
      <c r="D22" s="253" t="s">
        <v>997</v>
      </c>
      <c r="E22" s="254">
        <v>13.55</v>
      </c>
      <c r="F22" s="255"/>
      <c r="G22" s="256">
        <v>374431.3249999999</v>
      </c>
      <c r="H22" s="256">
        <v>374018.88</v>
      </c>
      <c r="I22" s="256">
        <v>373526.13999999996</v>
      </c>
      <c r="J22" s="256">
        <v>375530.34500000009</v>
      </c>
      <c r="K22" s="256">
        <v>376224.505</v>
      </c>
      <c r="L22" s="256">
        <v>374528.68999999994</v>
      </c>
      <c r="M22" s="256">
        <v>373546.49999999994</v>
      </c>
      <c r="N22" s="256">
        <v>373685.79</v>
      </c>
      <c r="O22" s="256">
        <v>373565.71500000003</v>
      </c>
      <c r="P22" s="256">
        <v>371288.38500000001</v>
      </c>
      <c r="Q22" s="256">
        <v>369042.14000000007</v>
      </c>
      <c r="R22" s="256">
        <v>367307.50499999995</v>
      </c>
      <c r="S22" s="256">
        <f t="shared" si="4"/>
        <v>4476695.92</v>
      </c>
      <c r="T22" s="256"/>
      <c r="U22" s="256">
        <f t="shared" si="5"/>
        <v>27633.308118081171</v>
      </c>
      <c r="V22" s="256">
        <f t="shared" si="6"/>
        <v>27602.869372693727</v>
      </c>
      <c r="W22" s="256">
        <f t="shared" si="7"/>
        <v>27566.504797047965</v>
      </c>
      <c r="X22" s="256">
        <f t="shared" si="8"/>
        <v>27714.416605166058</v>
      </c>
      <c r="Y22" s="256">
        <f t="shared" si="9"/>
        <v>27765.646125461255</v>
      </c>
      <c r="Z22" s="256">
        <f t="shared" si="10"/>
        <v>27640.493726937264</v>
      </c>
      <c r="AA22" s="256">
        <f t="shared" si="11"/>
        <v>27568.007380073796</v>
      </c>
      <c r="AB22" s="256">
        <f t="shared" si="12"/>
        <v>27578.287084870844</v>
      </c>
      <c r="AC22" s="256">
        <f t="shared" si="13"/>
        <v>27569.425461254614</v>
      </c>
      <c r="AD22" s="256">
        <f t="shared" si="14"/>
        <v>27401.356826568266</v>
      </c>
      <c r="AE22" s="256">
        <f t="shared" si="15"/>
        <v>27235.582287822883</v>
      </c>
      <c r="AF22" s="256">
        <f t="shared" si="16"/>
        <v>27107.564944649443</v>
      </c>
      <c r="AG22" s="256">
        <f t="shared" si="17"/>
        <v>27531.955227552276</v>
      </c>
      <c r="AI22" s="257"/>
      <c r="AK22" s="300">
        <f t="shared" si="18"/>
        <v>13.61</v>
      </c>
      <c r="AL22" s="288">
        <f t="shared" si="19"/>
        <v>4496518.9277638374</v>
      </c>
      <c r="AM22" s="277">
        <f t="shared" si="20"/>
        <v>19823.007763837464</v>
      </c>
      <c r="AN22" s="299">
        <f t="shared" si="21"/>
        <v>4.4280442804427098E-3</v>
      </c>
    </row>
    <row r="23" spans="1:43" s="235" customFormat="1">
      <c r="A23" s="235" t="str">
        <f t="shared" si="2"/>
        <v>PacificResidentialSL065.0G1M001</v>
      </c>
      <c r="B23" s="235">
        <f t="shared" si="3"/>
        <v>1</v>
      </c>
      <c r="C23" s="253" t="s">
        <v>1000</v>
      </c>
      <c r="D23" s="253" t="s">
        <v>1001</v>
      </c>
      <c r="E23" s="254">
        <v>7.93</v>
      </c>
      <c r="F23" s="255"/>
      <c r="G23" s="256">
        <v>440.995</v>
      </c>
      <c r="H23" s="256">
        <v>495.62500000000006</v>
      </c>
      <c r="I23" s="256">
        <v>551.1350000000001</v>
      </c>
      <c r="J23" s="256">
        <v>594.75</v>
      </c>
      <c r="K23" s="256">
        <v>668.10500000000002</v>
      </c>
      <c r="L23" s="256">
        <v>688.37</v>
      </c>
      <c r="M23" s="256">
        <v>703.56499999999994</v>
      </c>
      <c r="N23" s="256">
        <v>748.16000000000008</v>
      </c>
      <c r="O23" s="256">
        <v>803.36</v>
      </c>
      <c r="P23" s="256">
        <v>822.82500000000005</v>
      </c>
      <c r="Q23" s="256">
        <v>870.52499999999998</v>
      </c>
      <c r="R23" s="256">
        <v>862.57500000000005</v>
      </c>
      <c r="S23" s="256">
        <f t="shared" si="4"/>
        <v>8249.99</v>
      </c>
      <c r="T23" s="256"/>
      <c r="U23" s="256">
        <f t="shared" si="5"/>
        <v>55.610970996216899</v>
      </c>
      <c r="V23" s="256">
        <f t="shared" si="6"/>
        <v>62.500000000000007</v>
      </c>
      <c r="W23" s="256">
        <f t="shared" si="7"/>
        <v>69.500000000000014</v>
      </c>
      <c r="X23" s="256">
        <f t="shared" si="8"/>
        <v>75</v>
      </c>
      <c r="Y23" s="256">
        <f t="shared" si="9"/>
        <v>84.250315258511989</v>
      </c>
      <c r="Z23" s="256">
        <f t="shared" si="10"/>
        <v>86.805800756620428</v>
      </c>
      <c r="AA23" s="256">
        <f t="shared" si="11"/>
        <v>88.721941992433798</v>
      </c>
      <c r="AB23" s="256">
        <f t="shared" si="12"/>
        <v>94.345523329129904</v>
      </c>
      <c r="AC23" s="256">
        <f t="shared" si="13"/>
        <v>101.30643127364439</v>
      </c>
      <c r="AD23" s="256">
        <f t="shared" si="14"/>
        <v>103.76103404791931</v>
      </c>
      <c r="AE23" s="256">
        <f t="shared" si="15"/>
        <v>109.77616645649432</v>
      </c>
      <c r="AF23" s="256">
        <f t="shared" si="16"/>
        <v>108.77364438839849</v>
      </c>
      <c r="AG23" s="256">
        <f t="shared" si="17"/>
        <v>86.695985708280816</v>
      </c>
      <c r="AI23" s="257"/>
      <c r="AK23" s="300">
        <f t="shared" si="18"/>
        <v>7.97</v>
      </c>
      <c r="AL23" s="288">
        <f t="shared" si="19"/>
        <v>8291.6040731399771</v>
      </c>
      <c r="AM23" s="277">
        <f t="shared" si="20"/>
        <v>41.614073139977336</v>
      </c>
      <c r="AN23" s="299">
        <f t="shared" si="21"/>
        <v>5.0441361916771796E-3</v>
      </c>
    </row>
    <row r="24" spans="1:43" s="235" customFormat="1">
      <c r="A24" s="235" t="str">
        <f t="shared" si="2"/>
        <v>PacificResidentialSL065.0G1W001</v>
      </c>
      <c r="B24" s="235">
        <f t="shared" si="3"/>
        <v>1</v>
      </c>
      <c r="C24" s="253" t="s">
        <v>998</v>
      </c>
      <c r="D24" s="253" t="s">
        <v>999</v>
      </c>
      <c r="E24" s="254">
        <v>20.399999999999999</v>
      </c>
      <c r="F24" s="255"/>
      <c r="G24" s="256">
        <v>375782.87000000005</v>
      </c>
      <c r="H24" s="256">
        <v>376488.435</v>
      </c>
      <c r="I24" s="256">
        <v>379265.40499999991</v>
      </c>
      <c r="J24" s="256">
        <v>382439.60500000004</v>
      </c>
      <c r="K24" s="256">
        <v>387871.57</v>
      </c>
      <c r="L24" s="256">
        <v>389742.89500000002</v>
      </c>
      <c r="M24" s="256">
        <v>391862.815</v>
      </c>
      <c r="N24" s="256">
        <v>395314.66999999993</v>
      </c>
      <c r="O24" s="256">
        <v>398483.69</v>
      </c>
      <c r="P24" s="256">
        <v>401150.185</v>
      </c>
      <c r="Q24" s="256">
        <v>402920.85499999986</v>
      </c>
      <c r="R24" s="256">
        <v>405718.69999999995</v>
      </c>
      <c r="S24" s="256">
        <f t="shared" si="4"/>
        <v>4687041.6950000003</v>
      </c>
      <c r="T24" s="256"/>
      <c r="U24" s="256">
        <f t="shared" si="5"/>
        <v>18420.728921568632</v>
      </c>
      <c r="V24" s="256">
        <f t="shared" si="6"/>
        <v>18455.315441176474</v>
      </c>
      <c r="W24" s="256">
        <f t="shared" si="7"/>
        <v>18591.441421568623</v>
      </c>
      <c r="X24" s="256">
        <f t="shared" si="8"/>
        <v>18747.039460784315</v>
      </c>
      <c r="Y24" s="256">
        <f t="shared" si="9"/>
        <v>19013.312254901961</v>
      </c>
      <c r="Z24" s="256">
        <f t="shared" si="10"/>
        <v>19105.04387254902</v>
      </c>
      <c r="AA24" s="256">
        <f t="shared" si="11"/>
        <v>19208.961519607845</v>
      </c>
      <c r="AB24" s="256">
        <f t="shared" si="12"/>
        <v>19378.170098039212</v>
      </c>
      <c r="AC24" s="256">
        <f t="shared" si="13"/>
        <v>19533.514215686275</v>
      </c>
      <c r="AD24" s="256">
        <f t="shared" si="14"/>
        <v>19664.224754901963</v>
      </c>
      <c r="AE24" s="256">
        <f t="shared" si="15"/>
        <v>19751.022303921563</v>
      </c>
      <c r="AF24" s="256">
        <f t="shared" si="16"/>
        <v>19888.171568627451</v>
      </c>
      <c r="AG24" s="256">
        <f t="shared" si="17"/>
        <v>19146.412152777779</v>
      </c>
      <c r="AI24" s="257"/>
      <c r="AK24" s="300">
        <f t="shared" si="18"/>
        <v>20.5</v>
      </c>
      <c r="AL24" s="288">
        <f t="shared" si="19"/>
        <v>4710017.3895833334</v>
      </c>
      <c r="AM24" s="277">
        <f t="shared" si="20"/>
        <v>22975.694583333097</v>
      </c>
      <c r="AN24" s="299">
        <f t="shared" si="21"/>
        <v>4.9019607843137957E-3</v>
      </c>
    </row>
    <row r="25" spans="1:43" s="235" customFormat="1">
      <c r="A25" s="235" t="str">
        <f t="shared" si="2"/>
        <v>PacificResidentialSL065.0G1W002</v>
      </c>
      <c r="B25" s="235">
        <f t="shared" si="3"/>
        <v>1</v>
      </c>
      <c r="C25" s="253" t="s">
        <v>1002</v>
      </c>
      <c r="D25" s="253" t="s">
        <v>1003</v>
      </c>
      <c r="E25" s="254">
        <v>0</v>
      </c>
      <c r="F25" s="255"/>
      <c r="G25" s="256">
        <v>0</v>
      </c>
      <c r="H25" s="256">
        <v>0</v>
      </c>
      <c r="I25" s="256">
        <v>0</v>
      </c>
      <c r="J25" s="256">
        <v>0</v>
      </c>
      <c r="K25" s="256">
        <v>0</v>
      </c>
      <c r="L25" s="256">
        <v>0</v>
      </c>
      <c r="M25" s="256">
        <v>0</v>
      </c>
      <c r="N25" s="256">
        <v>0</v>
      </c>
      <c r="O25" s="256">
        <v>0</v>
      </c>
      <c r="P25" s="256">
        <v>0</v>
      </c>
      <c r="Q25" s="256">
        <v>0</v>
      </c>
      <c r="R25" s="256">
        <v>0</v>
      </c>
      <c r="S25" s="256">
        <f t="shared" si="4"/>
        <v>0</v>
      </c>
      <c r="T25" s="256"/>
      <c r="U25" s="256">
        <f t="shared" si="5"/>
        <v>0</v>
      </c>
      <c r="V25" s="256">
        <f t="shared" si="6"/>
        <v>0</v>
      </c>
      <c r="W25" s="256">
        <f t="shared" si="7"/>
        <v>0</v>
      </c>
      <c r="X25" s="256">
        <f t="shared" si="8"/>
        <v>0</v>
      </c>
      <c r="Y25" s="256">
        <f t="shared" si="9"/>
        <v>0</v>
      </c>
      <c r="Z25" s="256">
        <f t="shared" si="10"/>
        <v>0</v>
      </c>
      <c r="AA25" s="256">
        <f t="shared" si="11"/>
        <v>0</v>
      </c>
      <c r="AB25" s="256">
        <f t="shared" si="12"/>
        <v>0</v>
      </c>
      <c r="AC25" s="256">
        <f t="shared" si="13"/>
        <v>0</v>
      </c>
      <c r="AD25" s="256">
        <f t="shared" si="14"/>
        <v>0</v>
      </c>
      <c r="AE25" s="256">
        <f t="shared" si="15"/>
        <v>0</v>
      </c>
      <c r="AF25" s="256">
        <f t="shared" si="16"/>
        <v>0</v>
      </c>
      <c r="AG25" s="256">
        <f t="shared" si="17"/>
        <v>0</v>
      </c>
      <c r="AI25" s="257"/>
      <c r="AK25" s="300">
        <f t="shared" si="18"/>
        <v>0</v>
      </c>
      <c r="AL25" s="288">
        <f t="shared" si="19"/>
        <v>0</v>
      </c>
      <c r="AM25" s="277">
        <f t="shared" si="20"/>
        <v>0</v>
      </c>
      <c r="AN25" s="299">
        <f t="shared" si="21"/>
        <v>0</v>
      </c>
    </row>
    <row r="26" spans="1:43" s="235" customFormat="1">
      <c r="A26" s="235" t="str">
        <f t="shared" si="2"/>
        <v>PacificResidentialSL095.0G1M001</v>
      </c>
      <c r="B26" s="235">
        <f t="shared" si="3"/>
        <v>1</v>
      </c>
      <c r="C26" s="253" t="s">
        <v>1004</v>
      </c>
      <c r="D26" s="253" t="s">
        <v>1005</v>
      </c>
      <c r="E26" s="254">
        <v>10.02</v>
      </c>
      <c r="F26" s="255"/>
      <c r="G26" s="256">
        <v>4098.1799999999994</v>
      </c>
      <c r="H26" s="256">
        <v>4070.6250000000005</v>
      </c>
      <c r="I26" s="256">
        <v>4105.6949999999997</v>
      </c>
      <c r="J26" s="256">
        <v>4113.2099999999991</v>
      </c>
      <c r="K26" s="256">
        <v>4009.2550000000006</v>
      </c>
      <c r="L26" s="256">
        <v>3910.170000000001</v>
      </c>
      <c r="M26" s="256">
        <v>3948.9949999999999</v>
      </c>
      <c r="N26" s="256">
        <v>3848.395</v>
      </c>
      <c r="O26" s="256">
        <v>3833.5449999999996</v>
      </c>
      <c r="P26" s="256">
        <v>3789.7749999999996</v>
      </c>
      <c r="Q26" s="256">
        <v>3809.8700000000003</v>
      </c>
      <c r="R26" s="256">
        <v>3721.13</v>
      </c>
      <c r="S26" s="256">
        <f t="shared" si="4"/>
        <v>47258.845000000001</v>
      </c>
      <c r="T26" s="256"/>
      <c r="U26" s="256">
        <f t="shared" si="5"/>
        <v>408.99999999999994</v>
      </c>
      <c r="V26" s="256">
        <f t="shared" si="6"/>
        <v>406.25000000000006</v>
      </c>
      <c r="W26" s="256">
        <f t="shared" si="7"/>
        <v>409.75</v>
      </c>
      <c r="X26" s="256">
        <f t="shared" si="8"/>
        <v>410.49999999999994</v>
      </c>
      <c r="Y26" s="256">
        <f t="shared" si="9"/>
        <v>400.12524950099805</v>
      </c>
      <c r="Z26" s="256">
        <f t="shared" si="10"/>
        <v>390.23652694610792</v>
      </c>
      <c r="AA26" s="256">
        <f t="shared" si="11"/>
        <v>394.11127744510981</v>
      </c>
      <c r="AB26" s="256">
        <f t="shared" si="12"/>
        <v>384.07135728542914</v>
      </c>
      <c r="AC26" s="256">
        <f t="shared" si="13"/>
        <v>382.58932135728543</v>
      </c>
      <c r="AD26" s="256">
        <f t="shared" si="14"/>
        <v>378.22105788423153</v>
      </c>
      <c r="AE26" s="256">
        <f t="shared" si="15"/>
        <v>380.22654690618765</v>
      </c>
      <c r="AF26" s="256">
        <f t="shared" si="16"/>
        <v>371.37025948103798</v>
      </c>
      <c r="AG26" s="256">
        <f t="shared" si="17"/>
        <v>393.03763306719901</v>
      </c>
      <c r="AI26" s="257"/>
      <c r="AK26" s="300">
        <f t="shared" si="18"/>
        <v>10.07</v>
      </c>
      <c r="AL26" s="288">
        <f t="shared" si="19"/>
        <v>47494.66757984033</v>
      </c>
      <c r="AM26" s="277">
        <f t="shared" si="20"/>
        <v>235.82257984032913</v>
      </c>
      <c r="AN26" s="299">
        <f t="shared" si="21"/>
        <v>4.9900199600799115E-3</v>
      </c>
    </row>
    <row r="27" spans="1:43" s="235" customFormat="1">
      <c r="A27" s="235" t="str">
        <f t="shared" si="2"/>
        <v>PacificResidentialSL095.0G1W001</v>
      </c>
      <c r="B27" s="235">
        <f t="shared" si="3"/>
        <v>1</v>
      </c>
      <c r="C27" s="253" t="s">
        <v>1006</v>
      </c>
      <c r="D27" s="253" t="s">
        <v>1007</v>
      </c>
      <c r="E27" s="254">
        <v>28.53</v>
      </c>
      <c r="F27" s="255"/>
      <c r="G27" s="256">
        <v>150186.80000000002</v>
      </c>
      <c r="H27" s="256">
        <v>151758.91499999998</v>
      </c>
      <c r="I27" s="256">
        <v>152879.11499999996</v>
      </c>
      <c r="J27" s="256">
        <v>155868.04499999995</v>
      </c>
      <c r="K27" s="256">
        <v>160804.93000000002</v>
      </c>
      <c r="L27" s="256">
        <v>163227.26500000001</v>
      </c>
      <c r="M27" s="256">
        <v>166219.41500000007</v>
      </c>
      <c r="N27" s="256">
        <v>170971.31</v>
      </c>
      <c r="O27" s="256">
        <v>173205.26499999998</v>
      </c>
      <c r="P27" s="256">
        <v>174490.29499999995</v>
      </c>
      <c r="Q27" s="256">
        <v>178215.36999999997</v>
      </c>
      <c r="R27" s="256">
        <v>180619.03500000003</v>
      </c>
      <c r="S27" s="256">
        <f t="shared" si="4"/>
        <v>1978445.7599999998</v>
      </c>
      <c r="T27" s="256"/>
      <c r="U27" s="256">
        <f t="shared" si="5"/>
        <v>5264.1710480196289</v>
      </c>
      <c r="V27" s="256">
        <f t="shared" si="6"/>
        <v>5319.2749737118811</v>
      </c>
      <c r="W27" s="256">
        <f t="shared" si="7"/>
        <v>5358.5389064142992</v>
      </c>
      <c r="X27" s="256">
        <f t="shared" si="8"/>
        <v>5463.3033648790724</v>
      </c>
      <c r="Y27" s="256">
        <f t="shared" si="9"/>
        <v>5636.3452506133899</v>
      </c>
      <c r="Z27" s="256">
        <f t="shared" si="10"/>
        <v>5721.2500876270597</v>
      </c>
      <c r="AA27" s="256">
        <f t="shared" si="11"/>
        <v>5826.127409744131</v>
      </c>
      <c r="AB27" s="256">
        <f t="shared" si="12"/>
        <v>5992.6852436032241</v>
      </c>
      <c r="AC27" s="256">
        <f t="shared" si="13"/>
        <v>6070.9872064493511</v>
      </c>
      <c r="AD27" s="256">
        <f t="shared" si="14"/>
        <v>6116.0285664213088</v>
      </c>
      <c r="AE27" s="256">
        <f t="shared" si="15"/>
        <v>6246.5955134945652</v>
      </c>
      <c r="AF27" s="256">
        <f t="shared" si="16"/>
        <v>6330.8459516298644</v>
      </c>
      <c r="AG27" s="256">
        <f t="shared" si="17"/>
        <v>5778.846126883981</v>
      </c>
      <c r="AI27" s="257"/>
      <c r="AK27" s="300">
        <f t="shared" si="18"/>
        <v>28.66</v>
      </c>
      <c r="AL27" s="288">
        <f t="shared" si="19"/>
        <v>1987460.7599579387</v>
      </c>
      <c r="AM27" s="277">
        <f t="shared" si="20"/>
        <v>9014.9999579389114</v>
      </c>
      <c r="AN27" s="299">
        <f t="shared" si="21"/>
        <v>4.5566070802663516E-3</v>
      </c>
    </row>
    <row r="28" spans="1:43" s="235" customFormat="1">
      <c r="A28" s="235" t="str">
        <f t="shared" si="2"/>
        <v>PacificResidentialADJ-RES</v>
      </c>
      <c r="B28" s="235">
        <f t="shared" si="3"/>
        <v>1</v>
      </c>
      <c r="C28" s="253" t="s">
        <v>939</v>
      </c>
      <c r="D28" s="253" t="s">
        <v>940</v>
      </c>
      <c r="E28" s="254">
        <v>0</v>
      </c>
      <c r="F28" s="255"/>
      <c r="G28" s="256">
        <v>0</v>
      </c>
      <c r="H28" s="256">
        <v>0</v>
      </c>
      <c r="I28" s="256">
        <v>2</v>
      </c>
      <c r="J28" s="256">
        <v>0</v>
      </c>
      <c r="K28" s="256">
        <v>0</v>
      </c>
      <c r="L28" s="256">
        <v>0</v>
      </c>
      <c r="M28" s="256">
        <v>0</v>
      </c>
      <c r="N28" s="256">
        <v>-230.42</v>
      </c>
      <c r="O28" s="256">
        <v>0</v>
      </c>
      <c r="P28" s="256">
        <v>0</v>
      </c>
      <c r="Q28" s="256">
        <v>0</v>
      </c>
      <c r="R28" s="256">
        <v>0</v>
      </c>
      <c r="S28" s="256">
        <f t="shared" si="4"/>
        <v>-228.42</v>
      </c>
      <c r="T28" s="256"/>
      <c r="U28" s="256">
        <f t="shared" si="5"/>
        <v>0</v>
      </c>
      <c r="V28" s="256">
        <f t="shared" si="6"/>
        <v>0</v>
      </c>
      <c r="W28" s="256">
        <f t="shared" si="7"/>
        <v>0</v>
      </c>
      <c r="X28" s="256">
        <f t="shared" si="8"/>
        <v>0</v>
      </c>
      <c r="Y28" s="256">
        <f t="shared" si="9"/>
        <v>0</v>
      </c>
      <c r="Z28" s="256">
        <f t="shared" si="10"/>
        <v>0</v>
      </c>
      <c r="AA28" s="256">
        <f t="shared" si="11"/>
        <v>0</v>
      </c>
      <c r="AB28" s="256">
        <f t="shared" si="12"/>
        <v>0</v>
      </c>
      <c r="AC28" s="256">
        <f t="shared" si="13"/>
        <v>0</v>
      </c>
      <c r="AD28" s="256">
        <f t="shared" si="14"/>
        <v>0</v>
      </c>
      <c r="AE28" s="256">
        <f t="shared" si="15"/>
        <v>0</v>
      </c>
      <c r="AF28" s="256">
        <f t="shared" si="16"/>
        <v>0</v>
      </c>
      <c r="AG28" s="256">
        <f t="shared" si="17"/>
        <v>0</v>
      </c>
      <c r="AI28" s="257"/>
      <c r="AK28" s="300">
        <f t="shared" si="18"/>
        <v>0</v>
      </c>
      <c r="AL28" s="288">
        <f t="shared" si="19"/>
        <v>0</v>
      </c>
      <c r="AM28" s="277">
        <f t="shared" si="20"/>
        <v>228.42</v>
      </c>
      <c r="AN28" s="299">
        <f t="shared" si="21"/>
        <v>0</v>
      </c>
    </row>
    <row r="29" spans="1:43" s="235" customFormat="1" ht="12" customHeight="1">
      <c r="A29" s="235" t="str">
        <f t="shared" si="2"/>
        <v>PacificResidentialADJTAX-RES</v>
      </c>
      <c r="B29" s="235">
        <f t="shared" si="3"/>
        <v>1</v>
      </c>
      <c r="C29" s="253" t="s">
        <v>941</v>
      </c>
      <c r="D29" s="253" t="s">
        <v>942</v>
      </c>
      <c r="E29" s="254">
        <v>0</v>
      </c>
      <c r="F29" s="255"/>
      <c r="G29" s="256">
        <v>0</v>
      </c>
      <c r="H29" s="256">
        <v>0</v>
      </c>
      <c r="I29" s="256">
        <v>0</v>
      </c>
      <c r="J29" s="256">
        <v>0</v>
      </c>
      <c r="K29" s="256">
        <v>0</v>
      </c>
      <c r="L29" s="256">
        <v>0</v>
      </c>
      <c r="M29" s="256">
        <v>0</v>
      </c>
      <c r="N29" s="256">
        <v>0</v>
      </c>
      <c r="O29" s="256">
        <v>0</v>
      </c>
      <c r="P29" s="256">
        <v>0</v>
      </c>
      <c r="Q29" s="256">
        <v>0</v>
      </c>
      <c r="R29" s="256">
        <v>0</v>
      </c>
      <c r="S29" s="256">
        <f t="shared" si="4"/>
        <v>0</v>
      </c>
      <c r="T29" s="256"/>
      <c r="U29" s="256">
        <f t="shared" si="5"/>
        <v>0</v>
      </c>
      <c r="V29" s="256">
        <f t="shared" si="6"/>
        <v>0</v>
      </c>
      <c r="W29" s="256">
        <f t="shared" si="7"/>
        <v>0</v>
      </c>
      <c r="X29" s="256">
        <f t="shared" si="8"/>
        <v>0</v>
      </c>
      <c r="Y29" s="256">
        <f t="shared" si="9"/>
        <v>0</v>
      </c>
      <c r="Z29" s="256">
        <f t="shared" si="10"/>
        <v>0</v>
      </c>
      <c r="AA29" s="256">
        <f t="shared" si="11"/>
        <v>0</v>
      </c>
      <c r="AB29" s="256">
        <f t="shared" si="12"/>
        <v>0</v>
      </c>
      <c r="AC29" s="256">
        <f t="shared" si="13"/>
        <v>0</v>
      </c>
      <c r="AD29" s="256">
        <f t="shared" si="14"/>
        <v>0</v>
      </c>
      <c r="AE29" s="256">
        <f t="shared" si="15"/>
        <v>0</v>
      </c>
      <c r="AF29" s="256">
        <f t="shared" si="16"/>
        <v>0</v>
      </c>
      <c r="AG29" s="256">
        <f t="shared" si="17"/>
        <v>0</v>
      </c>
      <c r="AI29" s="257"/>
      <c r="AK29" s="300">
        <f t="shared" si="18"/>
        <v>0</v>
      </c>
      <c r="AL29" s="288">
        <f t="shared" si="19"/>
        <v>0</v>
      </c>
      <c r="AM29" s="277">
        <f t="shared" si="20"/>
        <v>0</v>
      </c>
      <c r="AN29" s="299">
        <f t="shared" si="21"/>
        <v>0</v>
      </c>
    </row>
    <row r="30" spans="1:43" s="235" customFormat="1">
      <c r="A30" s="235" t="str">
        <f t="shared" si="2"/>
        <v>PacificResidentialAPPLIANCER</v>
      </c>
      <c r="B30" s="235">
        <f t="shared" si="3"/>
        <v>1</v>
      </c>
      <c r="C30" s="257" t="s">
        <v>945</v>
      </c>
      <c r="D30" s="253" t="s">
        <v>946</v>
      </c>
      <c r="E30" s="254">
        <v>0</v>
      </c>
      <c r="F30" s="255"/>
      <c r="G30" s="256">
        <v>0</v>
      </c>
      <c r="H30" s="256">
        <v>0</v>
      </c>
      <c r="I30" s="256">
        <v>0</v>
      </c>
      <c r="J30" s="256">
        <v>0</v>
      </c>
      <c r="K30" s="256">
        <v>0</v>
      </c>
      <c r="L30" s="256">
        <v>0</v>
      </c>
      <c r="M30" s="256">
        <v>0</v>
      </c>
      <c r="N30" s="256">
        <v>0</v>
      </c>
      <c r="O30" s="256">
        <v>0</v>
      </c>
      <c r="P30" s="256">
        <v>0</v>
      </c>
      <c r="Q30" s="256">
        <v>0</v>
      </c>
      <c r="R30" s="256">
        <v>0</v>
      </c>
      <c r="S30" s="256">
        <f t="shared" si="4"/>
        <v>0</v>
      </c>
      <c r="T30" s="256"/>
      <c r="U30" s="256">
        <f t="shared" si="5"/>
        <v>0</v>
      </c>
      <c r="V30" s="256">
        <f t="shared" si="6"/>
        <v>0</v>
      </c>
      <c r="W30" s="256">
        <f t="shared" si="7"/>
        <v>0</v>
      </c>
      <c r="X30" s="256">
        <f t="shared" si="8"/>
        <v>0</v>
      </c>
      <c r="Y30" s="256">
        <f t="shared" si="9"/>
        <v>0</v>
      </c>
      <c r="Z30" s="256">
        <f t="shared" si="10"/>
        <v>0</v>
      </c>
      <c r="AA30" s="256">
        <f t="shared" si="11"/>
        <v>0</v>
      </c>
      <c r="AB30" s="256">
        <f t="shared" si="12"/>
        <v>0</v>
      </c>
      <c r="AC30" s="256">
        <f t="shared" si="13"/>
        <v>0</v>
      </c>
      <c r="AD30" s="256">
        <f t="shared" si="14"/>
        <v>0</v>
      </c>
      <c r="AE30" s="256">
        <f t="shared" si="15"/>
        <v>0</v>
      </c>
      <c r="AF30" s="256">
        <f t="shared" si="16"/>
        <v>0</v>
      </c>
      <c r="AG30" s="256">
        <f t="shared" si="17"/>
        <v>0</v>
      </c>
      <c r="AI30" s="257"/>
      <c r="AK30" s="300">
        <f t="shared" si="18"/>
        <v>0</v>
      </c>
      <c r="AL30" s="288">
        <f t="shared" si="19"/>
        <v>0</v>
      </c>
      <c r="AM30" s="277">
        <f t="shared" si="20"/>
        <v>0</v>
      </c>
      <c r="AN30" s="299">
        <f t="shared" si="21"/>
        <v>0</v>
      </c>
    </row>
    <row r="31" spans="1:43" s="235" customFormat="1">
      <c r="A31" s="235" t="str">
        <f t="shared" si="2"/>
        <v>PacificResidentialBULKY-RES</v>
      </c>
      <c r="B31" s="235">
        <f t="shared" si="3"/>
        <v>1</v>
      </c>
      <c r="C31" s="253" t="s">
        <v>947</v>
      </c>
      <c r="D31" s="253" t="s">
        <v>948</v>
      </c>
      <c r="E31" s="254">
        <v>0</v>
      </c>
      <c r="F31" s="258"/>
      <c r="G31" s="256">
        <v>0</v>
      </c>
      <c r="H31" s="256">
        <v>0</v>
      </c>
      <c r="I31" s="256">
        <v>0</v>
      </c>
      <c r="J31" s="256">
        <v>0</v>
      </c>
      <c r="K31" s="256">
        <v>0</v>
      </c>
      <c r="L31" s="256">
        <v>0</v>
      </c>
      <c r="M31" s="256">
        <v>0</v>
      </c>
      <c r="N31" s="256">
        <v>0</v>
      </c>
      <c r="O31" s="256">
        <v>0</v>
      </c>
      <c r="P31" s="256">
        <v>0</v>
      </c>
      <c r="Q31" s="256">
        <v>0</v>
      </c>
      <c r="R31" s="256">
        <v>0</v>
      </c>
      <c r="S31" s="256">
        <f t="shared" si="4"/>
        <v>0</v>
      </c>
      <c r="T31" s="256"/>
      <c r="U31" s="256">
        <f t="shared" si="5"/>
        <v>0</v>
      </c>
      <c r="V31" s="256">
        <f t="shared" si="6"/>
        <v>0</v>
      </c>
      <c r="W31" s="256">
        <f t="shared" si="7"/>
        <v>0</v>
      </c>
      <c r="X31" s="256">
        <f t="shared" si="8"/>
        <v>0</v>
      </c>
      <c r="Y31" s="256">
        <f t="shared" si="9"/>
        <v>0</v>
      </c>
      <c r="Z31" s="256">
        <f t="shared" si="10"/>
        <v>0</v>
      </c>
      <c r="AA31" s="256">
        <f t="shared" si="11"/>
        <v>0</v>
      </c>
      <c r="AB31" s="256">
        <f t="shared" si="12"/>
        <v>0</v>
      </c>
      <c r="AC31" s="256">
        <f t="shared" si="13"/>
        <v>0</v>
      </c>
      <c r="AD31" s="256">
        <f t="shared" si="14"/>
        <v>0</v>
      </c>
      <c r="AE31" s="256">
        <f t="shared" si="15"/>
        <v>0</v>
      </c>
      <c r="AF31" s="256">
        <f t="shared" si="16"/>
        <v>0</v>
      </c>
      <c r="AG31" s="256">
        <f t="shared" si="17"/>
        <v>0</v>
      </c>
      <c r="AI31" s="257"/>
      <c r="AK31" s="300">
        <f t="shared" si="18"/>
        <v>0</v>
      </c>
      <c r="AL31" s="288">
        <f t="shared" si="19"/>
        <v>0</v>
      </c>
      <c r="AM31" s="277">
        <f t="shared" si="20"/>
        <v>0</v>
      </c>
      <c r="AN31" s="299">
        <f t="shared" si="21"/>
        <v>0</v>
      </c>
    </row>
    <row r="32" spans="1:43" s="235" customFormat="1">
      <c r="A32" s="235" t="str">
        <f t="shared" si="2"/>
        <v>PacificResidentialXMAS</v>
      </c>
      <c r="B32" s="235">
        <f t="shared" si="3"/>
        <v>1</v>
      </c>
      <c r="C32" s="253" t="s">
        <v>1051</v>
      </c>
      <c r="D32" s="253" t="s">
        <v>1052</v>
      </c>
      <c r="E32" s="254">
        <v>3.92</v>
      </c>
      <c r="F32" s="255"/>
      <c r="G32" s="256">
        <v>0</v>
      </c>
      <c r="H32" s="256">
        <v>0</v>
      </c>
      <c r="I32" s="256">
        <v>0</v>
      </c>
      <c r="J32" s="256">
        <v>0</v>
      </c>
      <c r="K32" s="256">
        <v>0</v>
      </c>
      <c r="L32" s="256">
        <v>0</v>
      </c>
      <c r="M32" s="256">
        <v>0</v>
      </c>
      <c r="N32" s="256">
        <v>0</v>
      </c>
      <c r="O32" s="256">
        <v>0</v>
      </c>
      <c r="P32" s="256">
        <v>0</v>
      </c>
      <c r="Q32" s="256">
        <v>0</v>
      </c>
      <c r="R32" s="256">
        <v>0</v>
      </c>
      <c r="S32" s="256">
        <f t="shared" si="4"/>
        <v>0</v>
      </c>
      <c r="T32" s="256"/>
      <c r="U32" s="256">
        <f t="shared" si="5"/>
        <v>0</v>
      </c>
      <c r="V32" s="256">
        <f t="shared" si="6"/>
        <v>0</v>
      </c>
      <c r="W32" s="256">
        <f t="shared" si="7"/>
        <v>0</v>
      </c>
      <c r="X32" s="256">
        <f t="shared" si="8"/>
        <v>0</v>
      </c>
      <c r="Y32" s="256">
        <f t="shared" si="9"/>
        <v>0</v>
      </c>
      <c r="Z32" s="256">
        <f t="shared" si="10"/>
        <v>0</v>
      </c>
      <c r="AA32" s="256">
        <f t="shared" si="11"/>
        <v>0</v>
      </c>
      <c r="AB32" s="256">
        <f t="shared" si="12"/>
        <v>0</v>
      </c>
      <c r="AC32" s="256">
        <f t="shared" si="13"/>
        <v>0</v>
      </c>
      <c r="AD32" s="256">
        <f t="shared" si="14"/>
        <v>0</v>
      </c>
      <c r="AE32" s="256">
        <f t="shared" si="15"/>
        <v>0</v>
      </c>
      <c r="AF32" s="256">
        <f t="shared" si="16"/>
        <v>0</v>
      </c>
      <c r="AG32" s="256">
        <f t="shared" si="17"/>
        <v>0</v>
      </c>
      <c r="AI32" s="257"/>
      <c r="AK32" s="300">
        <f t="shared" si="18"/>
        <v>3.94</v>
      </c>
      <c r="AL32" s="288">
        <f t="shared" si="19"/>
        <v>0</v>
      </c>
      <c r="AM32" s="277">
        <f t="shared" si="20"/>
        <v>0</v>
      </c>
      <c r="AN32" s="299">
        <f t="shared" si="21"/>
        <v>5.1020408163265354E-3</v>
      </c>
    </row>
    <row r="33" spans="1:43" s="235" customFormat="1" ht="12" customHeight="1">
      <c r="A33" s="235" t="str">
        <f t="shared" si="2"/>
        <v>PacificResidentialUNRETURN-RES</v>
      </c>
      <c r="B33" s="235">
        <f t="shared" si="3"/>
        <v>1</v>
      </c>
      <c r="C33" s="253" t="s">
        <v>1035</v>
      </c>
      <c r="D33" s="253" t="s">
        <v>1036</v>
      </c>
      <c r="E33" s="254">
        <v>0</v>
      </c>
      <c r="F33" s="255"/>
      <c r="G33" s="256">
        <v>0</v>
      </c>
      <c r="H33" s="256">
        <v>0</v>
      </c>
      <c r="I33" s="256">
        <v>0</v>
      </c>
      <c r="J33" s="256">
        <v>0</v>
      </c>
      <c r="K33" s="256">
        <v>0</v>
      </c>
      <c r="L33" s="256">
        <v>0</v>
      </c>
      <c r="M33" s="256">
        <v>0</v>
      </c>
      <c r="N33" s="256">
        <v>0</v>
      </c>
      <c r="O33" s="256">
        <v>0</v>
      </c>
      <c r="P33" s="256">
        <v>0</v>
      </c>
      <c r="Q33" s="256">
        <v>0</v>
      </c>
      <c r="R33" s="256">
        <v>0</v>
      </c>
      <c r="S33" s="256">
        <f t="shared" si="4"/>
        <v>0</v>
      </c>
      <c r="T33" s="256"/>
      <c r="U33" s="256">
        <f t="shared" si="5"/>
        <v>0</v>
      </c>
      <c r="V33" s="256">
        <f t="shared" si="6"/>
        <v>0</v>
      </c>
      <c r="W33" s="256">
        <f t="shared" si="7"/>
        <v>0</v>
      </c>
      <c r="X33" s="256">
        <f t="shared" si="8"/>
        <v>0</v>
      </c>
      <c r="Y33" s="256">
        <f t="shared" si="9"/>
        <v>0</v>
      </c>
      <c r="Z33" s="256">
        <f t="shared" si="10"/>
        <v>0</v>
      </c>
      <c r="AA33" s="256">
        <f t="shared" si="11"/>
        <v>0</v>
      </c>
      <c r="AB33" s="256">
        <f t="shared" si="12"/>
        <v>0</v>
      </c>
      <c r="AC33" s="256">
        <f t="shared" si="13"/>
        <v>0</v>
      </c>
      <c r="AD33" s="256">
        <f t="shared" si="14"/>
        <v>0</v>
      </c>
      <c r="AE33" s="256">
        <f t="shared" si="15"/>
        <v>0</v>
      </c>
      <c r="AF33" s="256">
        <f t="shared" si="16"/>
        <v>0</v>
      </c>
      <c r="AG33" s="256">
        <f t="shared" si="17"/>
        <v>0</v>
      </c>
      <c r="AI33" s="257"/>
      <c r="AK33" s="300">
        <f t="shared" si="18"/>
        <v>0</v>
      </c>
      <c r="AL33" s="288">
        <f t="shared" si="19"/>
        <v>0</v>
      </c>
      <c r="AM33" s="277">
        <f t="shared" si="20"/>
        <v>0</v>
      </c>
      <c r="AN33" s="299">
        <f t="shared" si="21"/>
        <v>0</v>
      </c>
    </row>
    <row r="34" spans="1:43" s="235" customFormat="1" ht="12" customHeight="1">
      <c r="A34" s="287" t="str">
        <f t="shared" si="2"/>
        <v>PacificResidentialDISP-RES</v>
      </c>
      <c r="B34" s="287">
        <f t="shared" si="3"/>
        <v>1</v>
      </c>
      <c r="C34" s="259" t="s">
        <v>951</v>
      </c>
      <c r="D34" s="260" t="s">
        <v>952</v>
      </c>
      <c r="E34" s="254">
        <v>0</v>
      </c>
      <c r="F34" s="255"/>
      <c r="G34" s="256">
        <v>187</v>
      </c>
      <c r="H34" s="256">
        <v>450</v>
      </c>
      <c r="I34" s="256">
        <v>333</v>
      </c>
      <c r="J34" s="256">
        <v>391</v>
      </c>
      <c r="K34" s="256">
        <v>327</v>
      </c>
      <c r="L34" s="256">
        <v>371</v>
      </c>
      <c r="M34" s="256">
        <v>322</v>
      </c>
      <c r="N34" s="256">
        <v>530</v>
      </c>
      <c r="O34" s="256">
        <v>212</v>
      </c>
      <c r="P34" s="256">
        <v>701.99</v>
      </c>
      <c r="Q34" s="256">
        <v>312</v>
      </c>
      <c r="R34" s="256">
        <v>391</v>
      </c>
      <c r="S34" s="256">
        <f t="shared" si="4"/>
        <v>4527.99</v>
      </c>
      <c r="T34" s="256"/>
      <c r="U34" s="256">
        <f t="shared" si="5"/>
        <v>0</v>
      </c>
      <c r="V34" s="256">
        <f t="shared" si="6"/>
        <v>0</v>
      </c>
      <c r="W34" s="256">
        <f t="shared" si="7"/>
        <v>0</v>
      </c>
      <c r="X34" s="256">
        <f t="shared" si="8"/>
        <v>0</v>
      </c>
      <c r="Y34" s="256">
        <f t="shared" si="9"/>
        <v>0</v>
      </c>
      <c r="Z34" s="256">
        <f t="shared" si="10"/>
        <v>0</v>
      </c>
      <c r="AA34" s="256">
        <f t="shared" si="11"/>
        <v>0</v>
      </c>
      <c r="AB34" s="256">
        <f t="shared" si="12"/>
        <v>0</v>
      </c>
      <c r="AC34" s="256">
        <f t="shared" si="13"/>
        <v>0</v>
      </c>
      <c r="AD34" s="256">
        <f t="shared" si="14"/>
        <v>0</v>
      </c>
      <c r="AE34" s="256">
        <f t="shared" si="15"/>
        <v>0</v>
      </c>
      <c r="AF34" s="256">
        <f t="shared" si="16"/>
        <v>0</v>
      </c>
      <c r="AG34" s="256">
        <f t="shared" si="17"/>
        <v>0</v>
      </c>
      <c r="AI34" s="257"/>
      <c r="AK34" s="300">
        <f t="shared" si="18"/>
        <v>0</v>
      </c>
      <c r="AL34" s="288">
        <f t="shared" si="19"/>
        <v>0</v>
      </c>
      <c r="AM34" s="277">
        <f t="shared" si="20"/>
        <v>-4527.99</v>
      </c>
      <c r="AN34" s="299">
        <f t="shared" si="21"/>
        <v>0</v>
      </c>
    </row>
    <row r="35" spans="1:43" s="235" customFormat="1" ht="12" customHeight="1">
      <c r="A35" s="235" t="str">
        <f t="shared" si="2"/>
        <v>PacificResidentialDISPGLASS-RES</v>
      </c>
      <c r="B35" s="235">
        <f t="shared" si="3"/>
        <v>1</v>
      </c>
      <c r="C35" s="257" t="s">
        <v>949</v>
      </c>
      <c r="D35" s="253" t="s">
        <v>950</v>
      </c>
      <c r="E35" s="254">
        <v>0</v>
      </c>
      <c r="F35" s="255"/>
      <c r="G35" s="256">
        <v>0</v>
      </c>
      <c r="H35" s="256">
        <v>0</v>
      </c>
      <c r="I35" s="256">
        <v>0</v>
      </c>
      <c r="J35" s="256">
        <v>0</v>
      </c>
      <c r="K35" s="256">
        <v>0</v>
      </c>
      <c r="L35" s="256">
        <v>0</v>
      </c>
      <c r="M35" s="256">
        <v>0</v>
      </c>
      <c r="N35" s="256">
        <v>0</v>
      </c>
      <c r="O35" s="256">
        <v>0</v>
      </c>
      <c r="P35" s="256">
        <v>0</v>
      </c>
      <c r="Q35" s="256">
        <v>0</v>
      </c>
      <c r="R35" s="256">
        <v>0</v>
      </c>
      <c r="S35" s="256">
        <f t="shared" si="4"/>
        <v>0</v>
      </c>
      <c r="T35" s="256"/>
      <c r="U35" s="256">
        <f t="shared" si="5"/>
        <v>0</v>
      </c>
      <c r="V35" s="256">
        <f t="shared" si="6"/>
        <v>0</v>
      </c>
      <c r="W35" s="256">
        <f t="shared" si="7"/>
        <v>0</v>
      </c>
      <c r="X35" s="256">
        <f t="shared" si="8"/>
        <v>0</v>
      </c>
      <c r="Y35" s="256">
        <f t="shared" si="9"/>
        <v>0</v>
      </c>
      <c r="Z35" s="256">
        <f t="shared" si="10"/>
        <v>0</v>
      </c>
      <c r="AA35" s="256">
        <f t="shared" si="11"/>
        <v>0</v>
      </c>
      <c r="AB35" s="256">
        <f t="shared" si="12"/>
        <v>0</v>
      </c>
      <c r="AC35" s="256">
        <f t="shared" si="13"/>
        <v>0</v>
      </c>
      <c r="AD35" s="256">
        <f t="shared" si="14"/>
        <v>0</v>
      </c>
      <c r="AE35" s="256">
        <f t="shared" si="15"/>
        <v>0</v>
      </c>
      <c r="AF35" s="256">
        <f t="shared" si="16"/>
        <v>0</v>
      </c>
      <c r="AG35" s="256">
        <f t="shared" si="17"/>
        <v>0</v>
      </c>
      <c r="AI35" s="257"/>
      <c r="AK35" s="300">
        <f t="shared" si="18"/>
        <v>0</v>
      </c>
      <c r="AL35" s="288">
        <f t="shared" si="19"/>
        <v>0</v>
      </c>
      <c r="AM35" s="277">
        <f t="shared" si="20"/>
        <v>0</v>
      </c>
      <c r="AN35" s="299">
        <f t="shared" si="21"/>
        <v>0</v>
      </c>
    </row>
    <row r="36" spans="1:43" s="235" customFormat="1">
      <c r="A36" s="235" t="str">
        <f t="shared" si="2"/>
        <v>PacificResidentialDONATIONRES</v>
      </c>
      <c r="B36" s="235">
        <f t="shared" si="3"/>
        <v>1</v>
      </c>
      <c r="C36" s="253" t="s">
        <v>943</v>
      </c>
      <c r="D36" s="253" t="s">
        <v>944</v>
      </c>
      <c r="E36" s="254">
        <v>0</v>
      </c>
      <c r="F36" s="255"/>
      <c r="G36" s="256">
        <v>0</v>
      </c>
      <c r="H36" s="256">
        <v>0</v>
      </c>
      <c r="I36" s="256">
        <v>0</v>
      </c>
      <c r="J36" s="256">
        <v>0</v>
      </c>
      <c r="K36" s="256">
        <v>0</v>
      </c>
      <c r="L36" s="256">
        <v>0</v>
      </c>
      <c r="M36" s="256">
        <v>0</v>
      </c>
      <c r="N36" s="256">
        <v>0</v>
      </c>
      <c r="O36" s="256">
        <v>0</v>
      </c>
      <c r="P36" s="256">
        <v>0</v>
      </c>
      <c r="Q36" s="256">
        <v>0</v>
      </c>
      <c r="R36" s="256">
        <v>0</v>
      </c>
      <c r="S36" s="256">
        <f t="shared" si="4"/>
        <v>0</v>
      </c>
      <c r="T36" s="256"/>
      <c r="U36" s="256">
        <f t="shared" si="5"/>
        <v>0</v>
      </c>
      <c r="V36" s="256">
        <f t="shared" si="6"/>
        <v>0</v>
      </c>
      <c r="W36" s="256">
        <f t="shared" si="7"/>
        <v>0</v>
      </c>
      <c r="X36" s="256">
        <f t="shared" si="8"/>
        <v>0</v>
      </c>
      <c r="Y36" s="256">
        <f t="shared" si="9"/>
        <v>0</v>
      </c>
      <c r="Z36" s="256">
        <f t="shared" si="10"/>
        <v>0</v>
      </c>
      <c r="AA36" s="256">
        <f t="shared" si="11"/>
        <v>0</v>
      </c>
      <c r="AB36" s="256">
        <f t="shared" si="12"/>
        <v>0</v>
      </c>
      <c r="AC36" s="256">
        <f t="shared" si="13"/>
        <v>0</v>
      </c>
      <c r="AD36" s="256">
        <f t="shared" si="14"/>
        <v>0</v>
      </c>
      <c r="AE36" s="256">
        <f t="shared" si="15"/>
        <v>0</v>
      </c>
      <c r="AF36" s="256">
        <f t="shared" si="16"/>
        <v>0</v>
      </c>
      <c r="AG36" s="256">
        <f t="shared" si="17"/>
        <v>0</v>
      </c>
      <c r="AI36" s="257"/>
      <c r="AK36" s="300">
        <f t="shared" si="18"/>
        <v>0</v>
      </c>
      <c r="AL36" s="288">
        <f t="shared" si="19"/>
        <v>0</v>
      </c>
      <c r="AM36" s="277">
        <f t="shared" si="20"/>
        <v>0</v>
      </c>
      <c r="AN36" s="299">
        <f t="shared" si="21"/>
        <v>0</v>
      </c>
    </row>
    <row r="37" spans="1:43" s="235" customFormat="1">
      <c r="A37" s="235" t="str">
        <f t="shared" si="2"/>
        <v>PacificResidentialDRIVEIN1-RES</v>
      </c>
      <c r="B37" s="235">
        <f t="shared" si="3"/>
        <v>1</v>
      </c>
      <c r="C37" s="253" t="s">
        <v>953</v>
      </c>
      <c r="D37" s="253" t="s">
        <v>954</v>
      </c>
      <c r="E37" s="254">
        <v>6.44</v>
      </c>
      <c r="F37" s="255"/>
      <c r="G37" s="256">
        <v>513.05999999999995</v>
      </c>
      <c r="H37" s="256">
        <v>528.07999999999993</v>
      </c>
      <c r="I37" s="256">
        <v>528.08000000000004</v>
      </c>
      <c r="J37" s="256">
        <v>537.74</v>
      </c>
      <c r="K37" s="256">
        <v>537.74</v>
      </c>
      <c r="L37" s="256">
        <v>544.17999999999995</v>
      </c>
      <c r="M37" s="256">
        <v>539.16999999999996</v>
      </c>
      <c r="N37" s="256">
        <v>539.7399999999999</v>
      </c>
      <c r="O37" s="256">
        <v>533.03</v>
      </c>
      <c r="P37" s="256">
        <v>529.71999999999991</v>
      </c>
      <c r="Q37" s="256">
        <v>544.79500000000007</v>
      </c>
      <c r="R37" s="256">
        <v>547.66499999999996</v>
      </c>
      <c r="S37" s="256">
        <f t="shared" si="4"/>
        <v>6423</v>
      </c>
      <c r="T37" s="256"/>
      <c r="U37" s="256">
        <f t="shared" si="5"/>
        <v>79.667701863354026</v>
      </c>
      <c r="V37" s="256">
        <f t="shared" si="6"/>
        <v>81.999999999999986</v>
      </c>
      <c r="W37" s="256">
        <f t="shared" si="7"/>
        <v>82</v>
      </c>
      <c r="X37" s="256">
        <f t="shared" si="8"/>
        <v>83.5</v>
      </c>
      <c r="Y37" s="256">
        <f t="shared" si="9"/>
        <v>83.5</v>
      </c>
      <c r="Z37" s="256">
        <f t="shared" si="10"/>
        <v>84.499999999999986</v>
      </c>
      <c r="AA37" s="256">
        <f t="shared" si="11"/>
        <v>83.722049689440979</v>
      </c>
      <c r="AB37" s="256">
        <f t="shared" si="12"/>
        <v>83.810559006211165</v>
      </c>
      <c r="AC37" s="256">
        <f t="shared" si="13"/>
        <v>82.768633540372662</v>
      </c>
      <c r="AD37" s="256">
        <f t="shared" si="14"/>
        <v>82.254658385093151</v>
      </c>
      <c r="AE37" s="256">
        <f t="shared" si="15"/>
        <v>84.595496894409948</v>
      </c>
      <c r="AF37" s="256">
        <f t="shared" si="16"/>
        <v>85.041149068322966</v>
      </c>
      <c r="AG37" s="256">
        <f t="shared" si="17"/>
        <v>83.113354037267086</v>
      </c>
      <c r="AI37" s="257"/>
      <c r="AK37" s="300">
        <f t="shared" si="18"/>
        <v>6.47</v>
      </c>
      <c r="AL37" s="288">
        <f t="shared" si="19"/>
        <v>6452.9208074534163</v>
      </c>
      <c r="AM37" s="277">
        <f t="shared" si="20"/>
        <v>29.920807453416273</v>
      </c>
      <c r="AN37" s="299">
        <f t="shared" si="21"/>
        <v>4.6583850931676022E-3</v>
      </c>
    </row>
    <row r="38" spans="1:43" s="235" customFormat="1">
      <c r="A38" s="235" t="str">
        <f t="shared" si="2"/>
        <v>PacificResidentialDRIVEIN2-RES</v>
      </c>
      <c r="B38" s="235">
        <f t="shared" si="3"/>
        <v>1</v>
      </c>
      <c r="C38" s="257" t="s">
        <v>955</v>
      </c>
      <c r="D38" s="253" t="s">
        <v>956</v>
      </c>
      <c r="E38" s="254">
        <v>9.7100000000000009</v>
      </c>
      <c r="F38" s="255"/>
      <c r="G38" s="256">
        <v>9.7100000000000009</v>
      </c>
      <c r="H38" s="256">
        <v>9.7100000000000009</v>
      </c>
      <c r="I38" s="256">
        <v>9.7100000000000009</v>
      </c>
      <c r="J38" s="256">
        <v>9.7100000000000009</v>
      </c>
      <c r="K38" s="256">
        <v>9.7100000000000009</v>
      </c>
      <c r="L38" s="256">
        <v>32.769999999999996</v>
      </c>
      <c r="M38" s="256">
        <v>32.769999999999996</v>
      </c>
      <c r="N38" s="256">
        <v>29.189999999999998</v>
      </c>
      <c r="O38" s="256">
        <v>29.215</v>
      </c>
      <c r="P38" s="256">
        <v>29.204999999999998</v>
      </c>
      <c r="Q38" s="256">
        <v>29.204999999999998</v>
      </c>
      <c r="R38" s="256">
        <v>31.369999999999997</v>
      </c>
      <c r="S38" s="256">
        <f t="shared" si="4"/>
        <v>262.27499999999998</v>
      </c>
      <c r="T38" s="256"/>
      <c r="U38" s="256">
        <f t="shared" si="5"/>
        <v>1</v>
      </c>
      <c r="V38" s="256">
        <f t="shared" si="6"/>
        <v>1</v>
      </c>
      <c r="W38" s="256">
        <f t="shared" si="7"/>
        <v>1</v>
      </c>
      <c r="X38" s="256">
        <f t="shared" si="8"/>
        <v>1</v>
      </c>
      <c r="Y38" s="256">
        <f t="shared" si="9"/>
        <v>1</v>
      </c>
      <c r="Z38" s="256">
        <f t="shared" si="10"/>
        <v>3.3748712667353238</v>
      </c>
      <c r="AA38" s="256">
        <f t="shared" si="11"/>
        <v>3.3748712667353238</v>
      </c>
      <c r="AB38" s="256">
        <f t="shared" si="12"/>
        <v>3.0061791967044278</v>
      </c>
      <c r="AC38" s="256">
        <f t="shared" si="13"/>
        <v>3.0087538619979401</v>
      </c>
      <c r="AD38" s="256">
        <f t="shared" si="14"/>
        <v>3.0077239958805353</v>
      </c>
      <c r="AE38" s="256">
        <f t="shared" si="15"/>
        <v>3.0077239958805353</v>
      </c>
      <c r="AF38" s="256">
        <f t="shared" si="16"/>
        <v>3.2306900102986607</v>
      </c>
      <c r="AG38" s="256">
        <f t="shared" si="17"/>
        <v>2.2509011328527291</v>
      </c>
      <c r="AI38" s="257"/>
      <c r="AK38" s="300">
        <f t="shared" si="18"/>
        <v>9.76</v>
      </c>
      <c r="AL38" s="288">
        <f t="shared" si="19"/>
        <v>263.62554067971161</v>
      </c>
      <c r="AM38" s="277">
        <f t="shared" si="20"/>
        <v>1.3505406797116279</v>
      </c>
      <c r="AN38" s="299">
        <f t="shared" si="21"/>
        <v>5.149330587023577E-3</v>
      </c>
    </row>
    <row r="39" spans="1:43" s="235" customFormat="1">
      <c r="A39" s="235" t="str">
        <f t="shared" si="2"/>
        <v>PacificResidentialDRIVEIN3-RES</v>
      </c>
      <c r="B39" s="235">
        <f t="shared" si="3"/>
        <v>1</v>
      </c>
      <c r="C39" s="253" t="s">
        <v>957</v>
      </c>
      <c r="D39" s="253" t="s">
        <v>958</v>
      </c>
      <c r="E39" s="254">
        <v>12.98</v>
      </c>
      <c r="F39" s="255"/>
      <c r="G39" s="256">
        <v>0</v>
      </c>
      <c r="H39" s="256">
        <v>0</v>
      </c>
      <c r="I39" s="256">
        <v>0</v>
      </c>
      <c r="J39" s="256">
        <v>0</v>
      </c>
      <c r="K39" s="256">
        <v>0</v>
      </c>
      <c r="L39" s="256">
        <v>0</v>
      </c>
      <c r="M39" s="256">
        <v>0</v>
      </c>
      <c r="N39" s="256">
        <v>0</v>
      </c>
      <c r="O39" s="256">
        <v>0</v>
      </c>
      <c r="P39" s="256">
        <v>0</v>
      </c>
      <c r="Q39" s="256">
        <v>0</v>
      </c>
      <c r="R39" s="256">
        <v>0</v>
      </c>
      <c r="S39" s="256">
        <f t="shared" si="4"/>
        <v>0</v>
      </c>
      <c r="T39" s="256"/>
      <c r="U39" s="256">
        <f t="shared" si="5"/>
        <v>0</v>
      </c>
      <c r="V39" s="256">
        <f t="shared" si="6"/>
        <v>0</v>
      </c>
      <c r="W39" s="256">
        <f t="shared" si="7"/>
        <v>0</v>
      </c>
      <c r="X39" s="256">
        <f t="shared" si="8"/>
        <v>0</v>
      </c>
      <c r="Y39" s="256">
        <f t="shared" si="9"/>
        <v>0</v>
      </c>
      <c r="Z39" s="256">
        <f t="shared" si="10"/>
        <v>0</v>
      </c>
      <c r="AA39" s="256">
        <f t="shared" si="11"/>
        <v>0</v>
      </c>
      <c r="AB39" s="256">
        <f t="shared" si="12"/>
        <v>0</v>
      </c>
      <c r="AC39" s="256">
        <f t="shared" si="13"/>
        <v>0</v>
      </c>
      <c r="AD39" s="256">
        <f t="shared" si="14"/>
        <v>0</v>
      </c>
      <c r="AE39" s="256">
        <f t="shared" si="15"/>
        <v>0</v>
      </c>
      <c r="AF39" s="256">
        <f t="shared" si="16"/>
        <v>0</v>
      </c>
      <c r="AG39" s="256">
        <f t="shared" si="17"/>
        <v>0</v>
      </c>
      <c r="AI39" s="257"/>
      <c r="AK39" s="300">
        <f t="shared" si="18"/>
        <v>13.04</v>
      </c>
      <c r="AL39" s="288">
        <f t="shared" si="19"/>
        <v>0</v>
      </c>
      <c r="AM39" s="277">
        <f t="shared" si="20"/>
        <v>0</v>
      </c>
      <c r="AN39" s="299">
        <f t="shared" si="21"/>
        <v>4.6224961479197782E-3</v>
      </c>
    </row>
    <row r="40" spans="1:43" s="235" customFormat="1">
      <c r="A40" s="235" t="str">
        <f t="shared" si="2"/>
        <v>PacificResidentialDRIVEIN-RES</v>
      </c>
      <c r="B40" s="235">
        <f t="shared" si="3"/>
        <v>1</v>
      </c>
      <c r="C40" s="257" t="s">
        <v>959</v>
      </c>
      <c r="D40" s="253" t="s">
        <v>960</v>
      </c>
      <c r="E40" s="254">
        <v>0</v>
      </c>
      <c r="F40" s="255"/>
      <c r="G40" s="256">
        <v>0</v>
      </c>
      <c r="H40" s="256">
        <v>0</v>
      </c>
      <c r="I40" s="256">
        <v>0</v>
      </c>
      <c r="J40" s="256">
        <v>0</v>
      </c>
      <c r="K40" s="256">
        <v>0</v>
      </c>
      <c r="L40" s="256">
        <v>0</v>
      </c>
      <c r="M40" s="256">
        <v>0</v>
      </c>
      <c r="N40" s="256">
        <v>0</v>
      </c>
      <c r="O40" s="256">
        <v>0</v>
      </c>
      <c r="P40" s="256">
        <v>0</v>
      </c>
      <c r="Q40" s="256">
        <v>0</v>
      </c>
      <c r="R40" s="256">
        <v>0</v>
      </c>
      <c r="S40" s="256">
        <f t="shared" si="4"/>
        <v>0</v>
      </c>
      <c r="T40" s="256"/>
      <c r="U40" s="256">
        <f t="shared" si="5"/>
        <v>0</v>
      </c>
      <c r="V40" s="256">
        <f t="shared" si="6"/>
        <v>0</v>
      </c>
      <c r="W40" s="256">
        <f t="shared" si="7"/>
        <v>0</v>
      </c>
      <c r="X40" s="256">
        <f t="shared" si="8"/>
        <v>0</v>
      </c>
      <c r="Y40" s="256">
        <f t="shared" si="9"/>
        <v>0</v>
      </c>
      <c r="Z40" s="256">
        <f t="shared" si="10"/>
        <v>0</v>
      </c>
      <c r="AA40" s="256">
        <f t="shared" si="11"/>
        <v>0</v>
      </c>
      <c r="AB40" s="256">
        <f t="shared" si="12"/>
        <v>0</v>
      </c>
      <c r="AC40" s="256">
        <f t="shared" si="13"/>
        <v>0</v>
      </c>
      <c r="AD40" s="256">
        <f t="shared" si="14"/>
        <v>0</v>
      </c>
      <c r="AE40" s="256">
        <f t="shared" si="15"/>
        <v>0</v>
      </c>
      <c r="AF40" s="256">
        <f t="shared" si="16"/>
        <v>0</v>
      </c>
      <c r="AG40" s="256">
        <f t="shared" si="17"/>
        <v>0</v>
      </c>
      <c r="AI40" s="257"/>
      <c r="AK40" s="300">
        <f t="shared" si="18"/>
        <v>0</v>
      </c>
      <c r="AL40" s="288">
        <f t="shared" si="19"/>
        <v>0</v>
      </c>
      <c r="AM40" s="277">
        <f t="shared" si="20"/>
        <v>0</v>
      </c>
      <c r="AN40" s="299">
        <f t="shared" si="21"/>
        <v>0</v>
      </c>
    </row>
    <row r="41" spans="1:43" s="235" customFormat="1">
      <c r="A41" s="235" t="str">
        <f t="shared" si="2"/>
        <v>PacificResidentialEXTRA-RES</v>
      </c>
      <c r="B41" s="235">
        <f t="shared" si="3"/>
        <v>1</v>
      </c>
      <c r="C41" s="253" t="s">
        <v>961</v>
      </c>
      <c r="D41" s="253" t="s">
        <v>962</v>
      </c>
      <c r="E41" s="254">
        <v>3.92</v>
      </c>
      <c r="F41" s="255"/>
      <c r="G41" s="256">
        <v>10842.720000000001</v>
      </c>
      <c r="H41" s="256">
        <v>7063.840000000002</v>
      </c>
      <c r="I41" s="256">
        <v>9580.48</v>
      </c>
      <c r="J41" s="256">
        <v>12128.48</v>
      </c>
      <c r="K41" s="256">
        <v>10956.349999999999</v>
      </c>
      <c r="L41" s="256">
        <v>9556.9600000000009</v>
      </c>
      <c r="M41" s="256">
        <v>11003.439999999999</v>
      </c>
      <c r="N41" s="256">
        <v>9471.8000000000011</v>
      </c>
      <c r="O41" s="256">
        <v>11978.64</v>
      </c>
      <c r="P41" s="256">
        <v>11636.730000000001</v>
      </c>
      <c r="Q41" s="256">
        <v>13012.230000000001</v>
      </c>
      <c r="R41" s="256">
        <v>16513.810000000001</v>
      </c>
      <c r="S41" s="256">
        <f t="shared" si="4"/>
        <v>133745.48000000001</v>
      </c>
      <c r="T41" s="256"/>
      <c r="U41" s="256">
        <f t="shared" si="5"/>
        <v>2766.0000000000005</v>
      </c>
      <c r="V41" s="256">
        <f t="shared" si="6"/>
        <v>1802.0000000000005</v>
      </c>
      <c r="W41" s="256">
        <f t="shared" si="7"/>
        <v>2444</v>
      </c>
      <c r="X41" s="256">
        <f t="shared" si="8"/>
        <v>3094</v>
      </c>
      <c r="Y41" s="256">
        <f t="shared" si="9"/>
        <v>2794.987244897959</v>
      </c>
      <c r="Z41" s="256">
        <f t="shared" si="10"/>
        <v>2438.0000000000005</v>
      </c>
      <c r="AA41" s="256">
        <f t="shared" si="11"/>
        <v>2806.9999999999995</v>
      </c>
      <c r="AB41" s="256">
        <f t="shared" si="12"/>
        <v>2416.2755102040819</v>
      </c>
      <c r="AC41" s="256">
        <f t="shared" si="13"/>
        <v>3055.7755102040815</v>
      </c>
      <c r="AD41" s="256">
        <f t="shared" si="14"/>
        <v>2968.553571428572</v>
      </c>
      <c r="AE41" s="256">
        <f t="shared" si="15"/>
        <v>3319.4464285714289</v>
      </c>
      <c r="AF41" s="256">
        <f t="shared" si="16"/>
        <v>4212.7066326530612</v>
      </c>
      <c r="AG41" s="256">
        <f t="shared" si="17"/>
        <v>2843.228741496599</v>
      </c>
      <c r="AI41" s="257"/>
      <c r="AK41" s="300">
        <f t="shared" si="18"/>
        <v>3.94</v>
      </c>
      <c r="AL41" s="288">
        <f t="shared" si="19"/>
        <v>134427.85489795922</v>
      </c>
      <c r="AM41" s="277">
        <f t="shared" si="20"/>
        <v>682.37489795920555</v>
      </c>
      <c r="AN41" s="299">
        <f t="shared" si="21"/>
        <v>5.1020408163265354E-3</v>
      </c>
    </row>
    <row r="42" spans="1:43" s="235" customFormat="1">
      <c r="A42" s="235" t="str">
        <f t="shared" si="2"/>
        <v>PacificResidentialEXTRAYDG-RES</v>
      </c>
      <c r="B42" s="235">
        <f t="shared" si="3"/>
        <v>1</v>
      </c>
      <c r="C42" s="253" t="s">
        <v>963</v>
      </c>
      <c r="D42" s="253" t="s">
        <v>964</v>
      </c>
      <c r="E42" s="254">
        <v>0</v>
      </c>
      <c r="F42" s="255"/>
      <c r="G42" s="256">
        <v>0</v>
      </c>
      <c r="H42" s="256">
        <v>0</v>
      </c>
      <c r="I42" s="256">
        <v>0</v>
      </c>
      <c r="J42" s="256">
        <v>0</v>
      </c>
      <c r="K42" s="256">
        <v>0</v>
      </c>
      <c r="L42" s="256">
        <v>0</v>
      </c>
      <c r="M42" s="256">
        <v>0</v>
      </c>
      <c r="N42" s="256">
        <v>0</v>
      </c>
      <c r="O42" s="256">
        <v>0</v>
      </c>
      <c r="P42" s="256">
        <v>0</v>
      </c>
      <c r="Q42" s="256">
        <v>0</v>
      </c>
      <c r="R42" s="256">
        <v>0</v>
      </c>
      <c r="S42" s="256">
        <f t="shared" si="4"/>
        <v>0</v>
      </c>
      <c r="T42" s="256"/>
      <c r="U42" s="256">
        <f t="shared" si="5"/>
        <v>0</v>
      </c>
      <c r="V42" s="256">
        <f t="shared" si="6"/>
        <v>0</v>
      </c>
      <c r="W42" s="256">
        <f t="shared" si="7"/>
        <v>0</v>
      </c>
      <c r="X42" s="256">
        <f t="shared" si="8"/>
        <v>0</v>
      </c>
      <c r="Y42" s="256">
        <f t="shared" si="9"/>
        <v>0</v>
      </c>
      <c r="Z42" s="256">
        <f t="shared" si="10"/>
        <v>0</v>
      </c>
      <c r="AA42" s="256">
        <f t="shared" si="11"/>
        <v>0</v>
      </c>
      <c r="AB42" s="256">
        <f t="shared" si="12"/>
        <v>0</v>
      </c>
      <c r="AC42" s="256">
        <f t="shared" si="13"/>
        <v>0</v>
      </c>
      <c r="AD42" s="256">
        <f t="shared" si="14"/>
        <v>0</v>
      </c>
      <c r="AE42" s="256">
        <f t="shared" si="15"/>
        <v>0</v>
      </c>
      <c r="AF42" s="256">
        <f t="shared" si="16"/>
        <v>0</v>
      </c>
      <c r="AG42" s="256">
        <f t="shared" si="17"/>
        <v>0</v>
      </c>
      <c r="AI42" s="257"/>
      <c r="AK42" s="300">
        <f t="shared" si="18"/>
        <v>0</v>
      </c>
      <c r="AL42" s="288">
        <f t="shared" si="19"/>
        <v>0</v>
      </c>
      <c r="AM42" s="277">
        <f t="shared" si="20"/>
        <v>0</v>
      </c>
      <c r="AN42" s="299">
        <f t="shared" si="21"/>
        <v>0</v>
      </c>
    </row>
    <row r="43" spans="1:43" s="235" customFormat="1">
      <c r="A43" s="235" t="str">
        <f t="shared" si="2"/>
        <v>PacificResidentialGOOD-RES</v>
      </c>
      <c r="B43" s="235">
        <f t="shared" si="3"/>
        <v>1</v>
      </c>
      <c r="C43" s="253" t="s">
        <v>965</v>
      </c>
      <c r="D43" s="253" t="s">
        <v>966</v>
      </c>
      <c r="E43" s="254">
        <v>0</v>
      </c>
      <c r="F43" s="255"/>
      <c r="G43" s="256">
        <v>-45</v>
      </c>
      <c r="H43" s="256">
        <v>-17</v>
      </c>
      <c r="I43" s="256">
        <v>0</v>
      </c>
      <c r="J43" s="256">
        <v>0</v>
      </c>
      <c r="K43" s="256">
        <v>0</v>
      </c>
      <c r="L43" s="256">
        <v>0</v>
      </c>
      <c r="M43" s="256">
        <v>0</v>
      </c>
      <c r="N43" s="256">
        <v>0</v>
      </c>
      <c r="O43" s="256">
        <v>0</v>
      </c>
      <c r="P43" s="256">
        <v>0</v>
      </c>
      <c r="Q43" s="256">
        <v>0</v>
      </c>
      <c r="R43" s="256">
        <v>0</v>
      </c>
      <c r="S43" s="256">
        <f t="shared" si="4"/>
        <v>-62</v>
      </c>
      <c r="T43" s="256"/>
      <c r="U43" s="256">
        <f t="shared" si="5"/>
        <v>0</v>
      </c>
      <c r="V43" s="256">
        <f t="shared" si="6"/>
        <v>0</v>
      </c>
      <c r="W43" s="256">
        <f t="shared" si="7"/>
        <v>0</v>
      </c>
      <c r="X43" s="256">
        <f t="shared" si="8"/>
        <v>0</v>
      </c>
      <c r="Y43" s="256">
        <f t="shared" si="9"/>
        <v>0</v>
      </c>
      <c r="Z43" s="256">
        <f t="shared" si="10"/>
        <v>0</v>
      </c>
      <c r="AA43" s="256">
        <f t="shared" si="11"/>
        <v>0</v>
      </c>
      <c r="AB43" s="256">
        <f t="shared" si="12"/>
        <v>0</v>
      </c>
      <c r="AC43" s="256">
        <f t="shared" si="13"/>
        <v>0</v>
      </c>
      <c r="AD43" s="256">
        <f t="shared" si="14"/>
        <v>0</v>
      </c>
      <c r="AE43" s="256">
        <f t="shared" si="15"/>
        <v>0</v>
      </c>
      <c r="AF43" s="256">
        <f t="shared" si="16"/>
        <v>0</v>
      </c>
      <c r="AG43" s="256">
        <f t="shared" si="17"/>
        <v>0</v>
      </c>
      <c r="AI43" s="257"/>
      <c r="AK43" s="300">
        <f t="shared" si="18"/>
        <v>0</v>
      </c>
      <c r="AL43" s="288">
        <f t="shared" si="19"/>
        <v>0</v>
      </c>
      <c r="AM43" s="277">
        <f t="shared" si="20"/>
        <v>62</v>
      </c>
      <c r="AN43" s="299">
        <f t="shared" si="21"/>
        <v>0</v>
      </c>
    </row>
    <row r="44" spans="1:43" s="235" customFormat="1">
      <c r="A44" s="235" t="str">
        <f t="shared" ref="A44:A69" si="22">$A$1&amp;"Residential"&amp;C44</f>
        <v>PacificResidentialSPCLR-OC</v>
      </c>
      <c r="B44" s="235">
        <f t="shared" ref="B44:B69" si="23">COUNTIF(C:C,C44)</f>
        <v>1</v>
      </c>
      <c r="C44" s="257" t="s">
        <v>1025</v>
      </c>
      <c r="D44" s="253" t="s">
        <v>1026</v>
      </c>
      <c r="E44" s="254">
        <v>0</v>
      </c>
      <c r="F44" s="255"/>
      <c r="G44" s="256">
        <v>0</v>
      </c>
      <c r="H44" s="256">
        <v>0</v>
      </c>
      <c r="I44" s="256">
        <v>0</v>
      </c>
      <c r="J44" s="256">
        <v>0</v>
      </c>
      <c r="K44" s="256">
        <v>0</v>
      </c>
      <c r="L44" s="256">
        <v>0</v>
      </c>
      <c r="M44" s="256">
        <v>0</v>
      </c>
      <c r="N44" s="256">
        <v>0</v>
      </c>
      <c r="O44" s="256">
        <v>0</v>
      </c>
      <c r="P44" s="256">
        <v>0</v>
      </c>
      <c r="Q44" s="256">
        <v>0</v>
      </c>
      <c r="R44" s="256">
        <v>0</v>
      </c>
      <c r="S44" s="256">
        <f t="shared" ref="S44:S69" si="24">SUM(G44:R44)</f>
        <v>0</v>
      </c>
      <c r="T44" s="256"/>
      <c r="U44" s="256">
        <f t="shared" ref="U44:U69" si="25">IFERROR(G44/$E44,0)</f>
        <v>0</v>
      </c>
      <c r="V44" s="256">
        <f t="shared" ref="V44:V69" si="26">IFERROR(H44/$E44,0)</f>
        <v>0</v>
      </c>
      <c r="W44" s="256">
        <f t="shared" ref="W44:W69" si="27">IFERROR(I44/$E44,0)</f>
        <v>0</v>
      </c>
      <c r="X44" s="256">
        <f t="shared" ref="X44:X69" si="28">IFERROR(J44/$E44,0)</f>
        <v>0</v>
      </c>
      <c r="Y44" s="256">
        <f t="shared" ref="Y44:Y69" si="29">IFERROR(K44/$E44,0)</f>
        <v>0</v>
      </c>
      <c r="Z44" s="256">
        <f t="shared" ref="Z44:Z69" si="30">IFERROR(L44/$E44,0)</f>
        <v>0</v>
      </c>
      <c r="AA44" s="256">
        <f t="shared" ref="AA44:AA69" si="31">IFERROR(M44/$E44,0)</f>
        <v>0</v>
      </c>
      <c r="AB44" s="256">
        <f t="shared" ref="AB44:AB69" si="32">IFERROR(N44/$E44,0)</f>
        <v>0</v>
      </c>
      <c r="AC44" s="256">
        <f t="shared" ref="AC44:AC69" si="33">IFERROR(O44/$E44,0)</f>
        <v>0</v>
      </c>
      <c r="AD44" s="256">
        <f t="shared" ref="AD44:AD69" si="34">IFERROR(P44/$E44,0)</f>
        <v>0</v>
      </c>
      <c r="AE44" s="256">
        <f t="shared" ref="AE44:AE69" si="35">IFERROR(Q44/$E44,0)</f>
        <v>0</v>
      </c>
      <c r="AF44" s="256">
        <f t="shared" ref="AF44:AF69" si="36">IFERROR(R44/$E44,0)</f>
        <v>0</v>
      </c>
      <c r="AG44" s="256">
        <f t="shared" ref="AG44:AG69" si="37">AVERAGE(U44:AF44)</f>
        <v>0</v>
      </c>
      <c r="AI44" s="257"/>
      <c r="AK44" s="300">
        <f t="shared" si="18"/>
        <v>0</v>
      </c>
      <c r="AL44" s="288">
        <f t="shared" si="19"/>
        <v>0</v>
      </c>
      <c r="AM44" s="277">
        <f t="shared" si="20"/>
        <v>0</v>
      </c>
      <c r="AN44" s="299">
        <f t="shared" si="21"/>
        <v>0</v>
      </c>
    </row>
    <row r="45" spans="1:43" s="235" customFormat="1">
      <c r="A45" s="235" t="str">
        <f t="shared" si="22"/>
        <v>PacificResidentialOS-RES</v>
      </c>
      <c r="B45" s="235">
        <f t="shared" si="23"/>
        <v>1</v>
      </c>
      <c r="C45" s="253" t="s">
        <v>967</v>
      </c>
      <c r="D45" s="253" t="s">
        <v>968</v>
      </c>
      <c r="E45" s="254">
        <v>6.17</v>
      </c>
      <c r="F45" s="255"/>
      <c r="G45" s="256">
        <v>0</v>
      </c>
      <c r="H45" s="256">
        <v>0</v>
      </c>
      <c r="I45" s="256">
        <v>0</v>
      </c>
      <c r="J45" s="256">
        <v>6.17</v>
      </c>
      <c r="K45" s="256">
        <v>0</v>
      </c>
      <c r="L45" s="256">
        <v>0</v>
      </c>
      <c r="M45" s="256">
        <v>0</v>
      </c>
      <c r="N45" s="256">
        <v>0</v>
      </c>
      <c r="O45" s="256">
        <v>0</v>
      </c>
      <c r="P45" s="256">
        <v>0</v>
      </c>
      <c r="Q45" s="256">
        <v>0</v>
      </c>
      <c r="R45" s="256">
        <v>0</v>
      </c>
      <c r="S45" s="256">
        <f t="shared" si="24"/>
        <v>6.17</v>
      </c>
      <c r="T45" s="256"/>
      <c r="U45" s="256">
        <f t="shared" si="25"/>
        <v>0</v>
      </c>
      <c r="V45" s="256">
        <f t="shared" si="26"/>
        <v>0</v>
      </c>
      <c r="W45" s="256">
        <f t="shared" si="27"/>
        <v>0</v>
      </c>
      <c r="X45" s="256">
        <f t="shared" si="28"/>
        <v>1</v>
      </c>
      <c r="Y45" s="256">
        <f t="shared" si="29"/>
        <v>0</v>
      </c>
      <c r="Z45" s="256">
        <f t="shared" si="30"/>
        <v>0</v>
      </c>
      <c r="AA45" s="256">
        <f t="shared" si="31"/>
        <v>0</v>
      </c>
      <c r="AB45" s="256">
        <f t="shared" si="32"/>
        <v>0</v>
      </c>
      <c r="AC45" s="256">
        <f t="shared" si="33"/>
        <v>0</v>
      </c>
      <c r="AD45" s="256">
        <f t="shared" si="34"/>
        <v>0</v>
      </c>
      <c r="AE45" s="256">
        <f t="shared" si="35"/>
        <v>0</v>
      </c>
      <c r="AF45" s="256">
        <f t="shared" si="36"/>
        <v>0</v>
      </c>
      <c r="AG45" s="256">
        <f t="shared" si="37"/>
        <v>8.3333333333333329E-2</v>
      </c>
      <c r="AI45" s="257"/>
      <c r="AK45" s="300">
        <f t="shared" ref="AK45:AK69" si="38">ROUND(E45*(1+$AM$4),2)</f>
        <v>6.2</v>
      </c>
      <c r="AL45" s="288">
        <f t="shared" si="19"/>
        <v>6.1999999999999993</v>
      </c>
      <c r="AM45" s="277">
        <f t="shared" si="20"/>
        <v>2.9999999999999361E-2</v>
      </c>
      <c r="AN45" s="299">
        <f t="shared" si="21"/>
        <v>4.862236628849311E-3</v>
      </c>
    </row>
    <row r="46" spans="1:43" s="235" customFormat="1" ht="15" customHeight="1">
      <c r="A46" s="235" t="str">
        <f t="shared" si="22"/>
        <v>PacificResidentialREDEL-RES</v>
      </c>
      <c r="B46" s="235">
        <f t="shared" si="23"/>
        <v>1</v>
      </c>
      <c r="C46" s="253" t="s">
        <v>973</v>
      </c>
      <c r="D46" s="253" t="s">
        <v>974</v>
      </c>
      <c r="E46" s="254">
        <v>17.190000000000001</v>
      </c>
      <c r="F46" s="255"/>
      <c r="G46" s="256">
        <v>120.33000000000001</v>
      </c>
      <c r="H46" s="256">
        <v>154.71</v>
      </c>
      <c r="I46" s="256">
        <v>206.28</v>
      </c>
      <c r="J46" s="256">
        <v>120.33000000000001</v>
      </c>
      <c r="K46" s="256">
        <v>154.71</v>
      </c>
      <c r="L46" s="256">
        <v>206.28000000000003</v>
      </c>
      <c r="M46" s="256">
        <v>85.95</v>
      </c>
      <c r="N46" s="256">
        <v>292.93000000000006</v>
      </c>
      <c r="O46" s="256">
        <v>137.91999999999999</v>
      </c>
      <c r="P46" s="256">
        <v>137.91999999999999</v>
      </c>
      <c r="Q46" s="256">
        <v>310.32000000000005</v>
      </c>
      <c r="R46" s="256">
        <v>189.64000000000001</v>
      </c>
      <c r="S46" s="256">
        <f t="shared" si="24"/>
        <v>2117.3200000000002</v>
      </c>
      <c r="T46" s="256"/>
      <c r="U46" s="256">
        <f t="shared" si="25"/>
        <v>7</v>
      </c>
      <c r="V46" s="256">
        <f t="shared" si="26"/>
        <v>9</v>
      </c>
      <c r="W46" s="256">
        <f t="shared" si="27"/>
        <v>12</v>
      </c>
      <c r="X46" s="256">
        <f t="shared" si="28"/>
        <v>7</v>
      </c>
      <c r="Y46" s="256">
        <f t="shared" si="29"/>
        <v>9</v>
      </c>
      <c r="Z46" s="256">
        <f t="shared" si="30"/>
        <v>12</v>
      </c>
      <c r="AA46" s="256">
        <f t="shared" si="31"/>
        <v>5</v>
      </c>
      <c r="AB46" s="256">
        <f t="shared" si="32"/>
        <v>17.040721349621876</v>
      </c>
      <c r="AC46" s="256">
        <f t="shared" si="33"/>
        <v>8.0232693426410684</v>
      </c>
      <c r="AD46" s="256">
        <f t="shared" si="34"/>
        <v>8.0232693426410684</v>
      </c>
      <c r="AE46" s="256">
        <f t="shared" si="35"/>
        <v>18.052356020942408</v>
      </c>
      <c r="AF46" s="256">
        <f t="shared" si="36"/>
        <v>11.031995346131472</v>
      </c>
      <c r="AG46" s="256">
        <f t="shared" si="37"/>
        <v>10.264300950164825</v>
      </c>
      <c r="AK46" s="300">
        <f t="shared" si="38"/>
        <v>17.27</v>
      </c>
      <c r="AL46" s="288">
        <f t="shared" ref="AL46:AL64" si="39">AK46*AG46*12</f>
        <v>2127.1737289121584</v>
      </c>
      <c r="AM46" s="277">
        <f t="shared" ref="AM46:AM64" si="40">AL46-S46</f>
        <v>9.8537289121582035</v>
      </c>
      <c r="AN46" s="299">
        <f t="shared" ref="AN46:AN64" si="41">IFERROR((AK46-E46)/E46,0)</f>
        <v>4.653868528213978E-3</v>
      </c>
    </row>
    <row r="47" spans="1:43" s="235" customFormat="1">
      <c r="A47" s="235" t="str">
        <f t="shared" si="22"/>
        <v>PacificResidentialREDELGW-RES</v>
      </c>
      <c r="B47" s="235">
        <f t="shared" si="23"/>
        <v>1</v>
      </c>
      <c r="C47" s="253" t="s">
        <v>969</v>
      </c>
      <c r="D47" s="253" t="s">
        <v>970</v>
      </c>
      <c r="E47" s="254">
        <v>16.8</v>
      </c>
      <c r="F47" s="255"/>
      <c r="G47" s="256">
        <v>0</v>
      </c>
      <c r="H47" s="256">
        <v>16.8</v>
      </c>
      <c r="I47" s="256">
        <v>100.8</v>
      </c>
      <c r="J47" s="256">
        <v>84</v>
      </c>
      <c r="K47" s="256">
        <v>67.2</v>
      </c>
      <c r="L47" s="256">
        <v>0</v>
      </c>
      <c r="M47" s="256">
        <v>-16.8</v>
      </c>
      <c r="N47" s="256">
        <v>16.8</v>
      </c>
      <c r="O47" s="256">
        <v>50.550000000000004</v>
      </c>
      <c r="P47" s="256">
        <v>0</v>
      </c>
      <c r="Q47" s="256">
        <v>67.400000000000006</v>
      </c>
      <c r="R47" s="256">
        <v>16.850000000000001</v>
      </c>
      <c r="S47" s="256">
        <f t="shared" si="24"/>
        <v>403.6</v>
      </c>
      <c r="T47" s="256"/>
      <c r="U47" s="256">
        <f t="shared" si="25"/>
        <v>0</v>
      </c>
      <c r="V47" s="256">
        <f t="shared" si="26"/>
        <v>1</v>
      </c>
      <c r="W47" s="256">
        <f t="shared" si="27"/>
        <v>6</v>
      </c>
      <c r="X47" s="256">
        <f t="shared" si="28"/>
        <v>5</v>
      </c>
      <c r="Y47" s="256">
        <f t="shared" si="29"/>
        <v>4</v>
      </c>
      <c r="Z47" s="256">
        <f t="shared" si="30"/>
        <v>0</v>
      </c>
      <c r="AA47" s="256">
        <f t="shared" si="31"/>
        <v>-1</v>
      </c>
      <c r="AB47" s="256">
        <f t="shared" si="32"/>
        <v>1</v>
      </c>
      <c r="AC47" s="256">
        <f t="shared" si="33"/>
        <v>3.0089285714285716</v>
      </c>
      <c r="AD47" s="256">
        <f t="shared" si="34"/>
        <v>0</v>
      </c>
      <c r="AE47" s="256">
        <f t="shared" si="35"/>
        <v>4.0119047619047619</v>
      </c>
      <c r="AF47" s="256">
        <f t="shared" si="36"/>
        <v>1.0029761904761905</v>
      </c>
      <c r="AG47" s="256">
        <f t="shared" si="37"/>
        <v>2.001984126984127</v>
      </c>
      <c r="AI47" s="257"/>
      <c r="AK47" s="300">
        <f t="shared" si="38"/>
        <v>16.88</v>
      </c>
      <c r="AL47" s="288">
        <f t="shared" si="39"/>
        <v>405.52190476190469</v>
      </c>
      <c r="AM47" s="277">
        <f t="shared" si="40"/>
        <v>1.9219047619046705</v>
      </c>
      <c r="AN47" s="299">
        <f t="shared" si="41"/>
        <v>4.76190476190466E-3</v>
      </c>
    </row>
    <row r="48" spans="1:43" s="235" customFormat="1" ht="12.75" customHeight="1">
      <c r="A48" s="235" t="str">
        <f t="shared" si="22"/>
        <v>PacificResidentialREDELREC-RES</v>
      </c>
      <c r="B48" s="235">
        <f t="shared" si="23"/>
        <v>1</v>
      </c>
      <c r="C48" s="257" t="s">
        <v>971</v>
      </c>
      <c r="D48" s="253" t="s">
        <v>972</v>
      </c>
      <c r="E48" s="254">
        <v>17.93</v>
      </c>
      <c r="F48" s="255"/>
      <c r="G48" s="256">
        <v>0</v>
      </c>
      <c r="H48" s="256">
        <v>0</v>
      </c>
      <c r="I48" s="256">
        <v>0</v>
      </c>
      <c r="J48" s="256">
        <v>0</v>
      </c>
      <c r="K48" s="256">
        <v>0</v>
      </c>
      <c r="L48" s="256">
        <v>0</v>
      </c>
      <c r="M48" s="256">
        <v>17.93</v>
      </c>
      <c r="N48" s="256">
        <v>17.98</v>
      </c>
      <c r="O48" s="256">
        <v>17.98</v>
      </c>
      <c r="P48" s="256">
        <v>0</v>
      </c>
      <c r="Q48" s="256">
        <v>0</v>
      </c>
      <c r="R48" s="256">
        <v>17.98</v>
      </c>
      <c r="S48" s="256">
        <f t="shared" si="24"/>
        <v>71.87</v>
      </c>
      <c r="T48" s="256"/>
      <c r="U48" s="256">
        <f t="shared" si="25"/>
        <v>0</v>
      </c>
      <c r="V48" s="256">
        <f t="shared" si="26"/>
        <v>0</v>
      </c>
      <c r="W48" s="256">
        <f t="shared" si="27"/>
        <v>0</v>
      </c>
      <c r="X48" s="256">
        <f t="shared" si="28"/>
        <v>0</v>
      </c>
      <c r="Y48" s="256">
        <f t="shared" si="29"/>
        <v>0</v>
      </c>
      <c r="Z48" s="256">
        <f t="shared" si="30"/>
        <v>0</v>
      </c>
      <c r="AA48" s="256">
        <f t="shared" si="31"/>
        <v>1</v>
      </c>
      <c r="AB48" s="256">
        <f t="shared" si="32"/>
        <v>1.0027886224205242</v>
      </c>
      <c r="AC48" s="256">
        <f t="shared" si="33"/>
        <v>1.0027886224205242</v>
      </c>
      <c r="AD48" s="256">
        <f t="shared" si="34"/>
        <v>0</v>
      </c>
      <c r="AE48" s="256">
        <f t="shared" si="35"/>
        <v>0</v>
      </c>
      <c r="AF48" s="256">
        <f t="shared" si="36"/>
        <v>1.0027886224205242</v>
      </c>
      <c r="AG48" s="256">
        <f t="shared" si="37"/>
        <v>0.33403048893846438</v>
      </c>
      <c r="AK48" s="300">
        <f t="shared" si="38"/>
        <v>18.010000000000002</v>
      </c>
      <c r="AL48" s="288">
        <f t="shared" si="39"/>
        <v>72.190669269380919</v>
      </c>
      <c r="AM48" s="277">
        <f t="shared" si="40"/>
        <v>0.32066926938091456</v>
      </c>
      <c r="AN48" s="299">
        <f t="shared" si="41"/>
        <v>4.4617958728389211E-3</v>
      </c>
      <c r="AO48" s="236"/>
      <c r="AP48" s="236"/>
      <c r="AQ48" s="236"/>
    </row>
    <row r="49" spans="1:46" s="235" customFormat="1" ht="12.75" customHeight="1">
      <c r="A49" s="235" t="str">
        <f t="shared" si="22"/>
        <v>PacificResidentialREINSTATE-RES</v>
      </c>
      <c r="B49" s="235">
        <f t="shared" si="23"/>
        <v>1</v>
      </c>
      <c r="C49" s="253" t="s">
        <v>975</v>
      </c>
      <c r="D49" s="253" t="s">
        <v>976</v>
      </c>
      <c r="E49" s="254">
        <v>11.25</v>
      </c>
      <c r="F49" s="255"/>
      <c r="G49" s="256">
        <v>2261.25</v>
      </c>
      <c r="H49" s="256">
        <v>1788.75</v>
      </c>
      <c r="I49" s="256">
        <v>1721.25</v>
      </c>
      <c r="J49" s="256">
        <v>1350</v>
      </c>
      <c r="K49" s="256">
        <v>450</v>
      </c>
      <c r="L49" s="256">
        <v>1991.25</v>
      </c>
      <c r="M49" s="256">
        <v>2846.25</v>
      </c>
      <c r="N49" s="256">
        <v>1679.55</v>
      </c>
      <c r="O49" s="256">
        <v>1782.24</v>
      </c>
      <c r="P49" s="256">
        <v>1962.7199999999998</v>
      </c>
      <c r="Q49" s="256">
        <v>1816.0799999999997</v>
      </c>
      <c r="R49" s="256">
        <v>2210.88</v>
      </c>
      <c r="S49" s="256">
        <f t="shared" si="24"/>
        <v>21860.219999999998</v>
      </c>
      <c r="T49" s="256"/>
      <c r="U49" s="256">
        <f t="shared" si="25"/>
        <v>201</v>
      </c>
      <c r="V49" s="256">
        <f t="shared" si="26"/>
        <v>159</v>
      </c>
      <c r="W49" s="256">
        <f t="shared" si="27"/>
        <v>153</v>
      </c>
      <c r="X49" s="256">
        <f t="shared" si="28"/>
        <v>120</v>
      </c>
      <c r="Y49" s="256">
        <f t="shared" si="29"/>
        <v>40</v>
      </c>
      <c r="Z49" s="256">
        <f t="shared" si="30"/>
        <v>177</v>
      </c>
      <c r="AA49" s="256">
        <f t="shared" si="31"/>
        <v>253</v>
      </c>
      <c r="AB49" s="256">
        <f t="shared" si="32"/>
        <v>149.29333333333332</v>
      </c>
      <c r="AC49" s="256">
        <f t="shared" si="33"/>
        <v>158.42133333333334</v>
      </c>
      <c r="AD49" s="256">
        <f t="shared" si="34"/>
        <v>174.46399999999997</v>
      </c>
      <c r="AE49" s="256">
        <f t="shared" si="35"/>
        <v>161.42933333333332</v>
      </c>
      <c r="AF49" s="256">
        <f t="shared" si="36"/>
        <v>196.52266666666668</v>
      </c>
      <c r="AG49" s="256">
        <f t="shared" si="37"/>
        <v>161.92755555555556</v>
      </c>
      <c r="AI49" s="257"/>
      <c r="AK49" s="300">
        <f t="shared" si="38"/>
        <v>11.3</v>
      </c>
      <c r="AL49" s="288">
        <f t="shared" si="39"/>
        <v>21957.376533333336</v>
      </c>
      <c r="AM49" s="277">
        <f t="shared" si="40"/>
        <v>97.156533333338302</v>
      </c>
      <c r="AN49" s="299">
        <f t="shared" si="41"/>
        <v>4.4444444444445078E-3</v>
      </c>
      <c r="AO49" s="236"/>
      <c r="AP49" s="236"/>
      <c r="AQ49" s="236"/>
      <c r="AR49" s="236"/>
      <c r="AS49" s="236"/>
      <c r="AT49" s="236"/>
    </row>
    <row r="50" spans="1:46" s="235" customFormat="1">
      <c r="A50" s="235" t="str">
        <f t="shared" si="22"/>
        <v>PacificResidentialRTRNCART65-RES</v>
      </c>
      <c r="B50" s="235">
        <f t="shared" si="23"/>
        <v>1</v>
      </c>
      <c r="C50" s="253" t="s">
        <v>1008</v>
      </c>
      <c r="D50" s="253" t="s">
        <v>1009</v>
      </c>
      <c r="E50" s="254">
        <v>5.88</v>
      </c>
      <c r="F50" s="255"/>
      <c r="G50" s="256">
        <v>0</v>
      </c>
      <c r="H50" s="256">
        <v>0</v>
      </c>
      <c r="I50" s="256">
        <v>0</v>
      </c>
      <c r="J50" s="256">
        <v>0</v>
      </c>
      <c r="K50" s="256">
        <v>0</v>
      </c>
      <c r="L50" s="256">
        <v>0</v>
      </c>
      <c r="M50" s="256">
        <v>0</v>
      </c>
      <c r="N50" s="256">
        <v>23.6</v>
      </c>
      <c r="O50" s="256">
        <v>5.9</v>
      </c>
      <c r="P50" s="256">
        <v>0</v>
      </c>
      <c r="Q50" s="256">
        <v>0</v>
      </c>
      <c r="R50" s="256">
        <v>0</v>
      </c>
      <c r="S50" s="256">
        <f t="shared" si="24"/>
        <v>29.5</v>
      </c>
      <c r="T50" s="256"/>
      <c r="U50" s="256">
        <f t="shared" si="25"/>
        <v>0</v>
      </c>
      <c r="V50" s="256">
        <f t="shared" si="26"/>
        <v>0</v>
      </c>
      <c r="W50" s="256">
        <f t="shared" si="27"/>
        <v>0</v>
      </c>
      <c r="X50" s="256">
        <f t="shared" si="28"/>
        <v>0</v>
      </c>
      <c r="Y50" s="256">
        <f t="shared" si="29"/>
        <v>0</v>
      </c>
      <c r="Z50" s="256">
        <f t="shared" si="30"/>
        <v>0</v>
      </c>
      <c r="AA50" s="256">
        <f t="shared" si="31"/>
        <v>0</v>
      </c>
      <c r="AB50" s="256">
        <f t="shared" si="32"/>
        <v>4.0136054421768712</v>
      </c>
      <c r="AC50" s="256">
        <f t="shared" si="33"/>
        <v>1.0034013605442178</v>
      </c>
      <c r="AD50" s="256">
        <f t="shared" si="34"/>
        <v>0</v>
      </c>
      <c r="AE50" s="256">
        <f t="shared" si="35"/>
        <v>0</v>
      </c>
      <c r="AF50" s="256">
        <f t="shared" si="36"/>
        <v>0</v>
      </c>
      <c r="AG50" s="256">
        <f t="shared" si="37"/>
        <v>0.4180839002267574</v>
      </c>
      <c r="AI50" s="257"/>
      <c r="AK50" s="300">
        <f t="shared" si="38"/>
        <v>5.91</v>
      </c>
      <c r="AL50" s="288">
        <f t="shared" si="39"/>
        <v>29.650510204081638</v>
      </c>
      <c r="AM50" s="277">
        <f t="shared" si="40"/>
        <v>0.15051020408163751</v>
      </c>
      <c r="AN50" s="299">
        <f t="shared" si="41"/>
        <v>5.1020408163265727E-3</v>
      </c>
      <c r="AO50" s="236"/>
      <c r="AP50" s="236"/>
      <c r="AQ50" s="236"/>
      <c r="AR50" s="236"/>
      <c r="AS50" s="236"/>
      <c r="AT50" s="236"/>
    </row>
    <row r="51" spans="1:46" s="257" customFormat="1">
      <c r="A51" s="235" t="str">
        <f t="shared" si="22"/>
        <v>PacificResidentialRTRNCART95-RES</v>
      </c>
      <c r="B51" s="235">
        <f t="shared" si="23"/>
        <v>1</v>
      </c>
      <c r="C51" s="253" t="s">
        <v>1010</v>
      </c>
      <c r="D51" s="253" t="s">
        <v>1011</v>
      </c>
      <c r="E51" s="254">
        <v>5.88</v>
      </c>
      <c r="F51" s="255"/>
      <c r="G51" s="256">
        <v>0</v>
      </c>
      <c r="H51" s="256">
        <v>0</v>
      </c>
      <c r="I51" s="256">
        <v>0</v>
      </c>
      <c r="J51" s="256">
        <v>0</v>
      </c>
      <c r="K51" s="256">
        <v>0</v>
      </c>
      <c r="L51" s="256">
        <v>5.88</v>
      </c>
      <c r="M51" s="256">
        <v>0</v>
      </c>
      <c r="N51" s="256">
        <v>0</v>
      </c>
      <c r="O51" s="256">
        <v>0</v>
      </c>
      <c r="P51" s="256">
        <v>0</v>
      </c>
      <c r="Q51" s="256">
        <v>0</v>
      </c>
      <c r="R51" s="256">
        <v>0</v>
      </c>
      <c r="S51" s="256">
        <f t="shared" si="24"/>
        <v>5.88</v>
      </c>
      <c r="T51" s="256"/>
      <c r="U51" s="256">
        <f t="shared" si="25"/>
        <v>0</v>
      </c>
      <c r="V51" s="256">
        <f t="shared" si="26"/>
        <v>0</v>
      </c>
      <c r="W51" s="256">
        <f t="shared" si="27"/>
        <v>0</v>
      </c>
      <c r="X51" s="256">
        <f t="shared" si="28"/>
        <v>0</v>
      </c>
      <c r="Y51" s="256">
        <f t="shared" si="29"/>
        <v>0</v>
      </c>
      <c r="Z51" s="256">
        <f t="shared" si="30"/>
        <v>1</v>
      </c>
      <c r="AA51" s="256">
        <f t="shared" si="31"/>
        <v>0</v>
      </c>
      <c r="AB51" s="256">
        <f t="shared" si="32"/>
        <v>0</v>
      </c>
      <c r="AC51" s="256">
        <f t="shared" si="33"/>
        <v>0</v>
      </c>
      <c r="AD51" s="256">
        <f t="shared" si="34"/>
        <v>0</v>
      </c>
      <c r="AE51" s="256">
        <f t="shared" si="35"/>
        <v>0</v>
      </c>
      <c r="AF51" s="256">
        <f t="shared" si="36"/>
        <v>0</v>
      </c>
      <c r="AG51" s="256">
        <f t="shared" si="37"/>
        <v>8.3333333333333329E-2</v>
      </c>
      <c r="AH51" s="235"/>
      <c r="AJ51" s="235"/>
      <c r="AK51" s="300">
        <f t="shared" si="38"/>
        <v>5.91</v>
      </c>
      <c r="AL51" s="288">
        <f t="shared" si="39"/>
        <v>5.91</v>
      </c>
      <c r="AM51" s="277">
        <f t="shared" si="40"/>
        <v>3.0000000000000249E-2</v>
      </c>
      <c r="AN51" s="299">
        <f t="shared" si="41"/>
        <v>5.1020408163265727E-3</v>
      </c>
      <c r="AO51" s="236"/>
      <c r="AP51" s="236"/>
      <c r="AQ51" s="236"/>
      <c r="AR51" s="236"/>
      <c r="AS51" s="236"/>
      <c r="AT51" s="236"/>
    </row>
    <row r="52" spans="1:46" s="257" customFormat="1">
      <c r="A52" s="235" t="str">
        <f t="shared" si="22"/>
        <v>PacificResidentialRTRNTRIP-RES</v>
      </c>
      <c r="B52" s="235">
        <f t="shared" si="23"/>
        <v>1</v>
      </c>
      <c r="C52" s="253" t="s">
        <v>1014</v>
      </c>
      <c r="D52" s="253" t="s">
        <v>1015</v>
      </c>
      <c r="E52" s="254">
        <v>5.88</v>
      </c>
      <c r="F52" s="255"/>
      <c r="G52" s="256">
        <v>129.36000000000001</v>
      </c>
      <c r="H52" s="256">
        <v>99.960000000000008</v>
      </c>
      <c r="I52" s="256">
        <v>205.79999999999998</v>
      </c>
      <c r="J52" s="256">
        <v>176.39999999999998</v>
      </c>
      <c r="K52" s="256">
        <v>135.24</v>
      </c>
      <c r="L52" s="256">
        <v>270.47999999999996</v>
      </c>
      <c r="M52" s="256">
        <v>182.28</v>
      </c>
      <c r="N52" s="256">
        <v>212.34</v>
      </c>
      <c r="O52" s="256">
        <v>200.6</v>
      </c>
      <c r="P52" s="256">
        <v>283.2</v>
      </c>
      <c r="Q52" s="256">
        <v>206.50000000000003</v>
      </c>
      <c r="R52" s="256">
        <v>401.2</v>
      </c>
      <c r="S52" s="256">
        <f t="shared" si="24"/>
        <v>2503.3599999999997</v>
      </c>
      <c r="T52" s="256"/>
      <c r="U52" s="256">
        <f t="shared" si="25"/>
        <v>22.000000000000004</v>
      </c>
      <c r="V52" s="256">
        <f t="shared" si="26"/>
        <v>17</v>
      </c>
      <c r="W52" s="256">
        <f t="shared" si="27"/>
        <v>35</v>
      </c>
      <c r="X52" s="256">
        <f t="shared" si="28"/>
        <v>29.999999999999996</v>
      </c>
      <c r="Y52" s="256">
        <f t="shared" si="29"/>
        <v>23.000000000000004</v>
      </c>
      <c r="Z52" s="256">
        <f t="shared" si="30"/>
        <v>45.999999999999993</v>
      </c>
      <c r="AA52" s="256">
        <f t="shared" si="31"/>
        <v>31</v>
      </c>
      <c r="AB52" s="256">
        <f t="shared" si="32"/>
        <v>36.112244897959187</v>
      </c>
      <c r="AC52" s="256">
        <f t="shared" si="33"/>
        <v>34.115646258503403</v>
      </c>
      <c r="AD52" s="256">
        <f t="shared" si="34"/>
        <v>48.163265306122447</v>
      </c>
      <c r="AE52" s="256">
        <f t="shared" si="35"/>
        <v>35.119047619047628</v>
      </c>
      <c r="AF52" s="256">
        <f t="shared" si="36"/>
        <v>68.231292517006807</v>
      </c>
      <c r="AG52" s="256">
        <f t="shared" si="37"/>
        <v>35.478458049886626</v>
      </c>
      <c r="AH52" s="235"/>
      <c r="AJ52" s="235"/>
      <c r="AK52" s="300">
        <f t="shared" si="38"/>
        <v>5.91</v>
      </c>
      <c r="AL52" s="288">
        <f t="shared" si="39"/>
        <v>2516.1322448979599</v>
      </c>
      <c r="AM52" s="277">
        <f t="shared" si="40"/>
        <v>12.772244897960263</v>
      </c>
      <c r="AN52" s="299">
        <f t="shared" si="41"/>
        <v>5.1020408163265727E-3</v>
      </c>
      <c r="AO52" s="236"/>
      <c r="AP52" s="236"/>
      <c r="AQ52" s="236"/>
      <c r="AR52" s="236"/>
      <c r="AS52" s="236"/>
      <c r="AT52" s="236"/>
    </row>
    <row r="53" spans="1:46" s="257" customFormat="1">
      <c r="A53" s="235" t="str">
        <f t="shared" si="22"/>
        <v>PacificResidentialRTRNCART-RES</v>
      </c>
      <c r="B53" s="235">
        <f t="shared" si="23"/>
        <v>1</v>
      </c>
      <c r="C53" s="253" t="s">
        <v>1012</v>
      </c>
      <c r="D53" s="253" t="s">
        <v>1013</v>
      </c>
      <c r="E53" s="254">
        <v>5.88</v>
      </c>
      <c r="F53" s="255"/>
      <c r="G53" s="256">
        <v>293.99999999999994</v>
      </c>
      <c r="H53" s="256">
        <v>182.27999999999997</v>
      </c>
      <c r="I53" s="256">
        <v>464.52</v>
      </c>
      <c r="J53" s="256">
        <v>329.28</v>
      </c>
      <c r="K53" s="256">
        <v>317.51999999999992</v>
      </c>
      <c r="L53" s="256">
        <v>476.28</v>
      </c>
      <c r="M53" s="256">
        <v>311.63999999999993</v>
      </c>
      <c r="N53" s="256">
        <v>206.32</v>
      </c>
      <c r="O53" s="256">
        <v>247.79999999999995</v>
      </c>
      <c r="P53" s="256">
        <v>283.2</v>
      </c>
      <c r="Q53" s="256">
        <v>230.10000000000002</v>
      </c>
      <c r="R53" s="256">
        <v>365.79999999999995</v>
      </c>
      <c r="S53" s="256">
        <f t="shared" si="24"/>
        <v>3708.74</v>
      </c>
      <c r="T53" s="256"/>
      <c r="U53" s="256">
        <f t="shared" si="25"/>
        <v>49.999999999999993</v>
      </c>
      <c r="V53" s="256">
        <f t="shared" si="26"/>
        <v>30.999999999999996</v>
      </c>
      <c r="W53" s="256">
        <f t="shared" si="27"/>
        <v>79</v>
      </c>
      <c r="X53" s="256">
        <f t="shared" si="28"/>
        <v>55.999999999999993</v>
      </c>
      <c r="Y53" s="256">
        <f t="shared" si="29"/>
        <v>53.999999999999986</v>
      </c>
      <c r="Z53" s="256">
        <f t="shared" si="30"/>
        <v>81</v>
      </c>
      <c r="AA53" s="256">
        <f t="shared" si="31"/>
        <v>52.999999999999986</v>
      </c>
      <c r="AB53" s="256">
        <f t="shared" si="32"/>
        <v>35.088435374149661</v>
      </c>
      <c r="AC53" s="256">
        <f t="shared" si="33"/>
        <v>42.142857142857139</v>
      </c>
      <c r="AD53" s="256">
        <f t="shared" si="34"/>
        <v>48.163265306122447</v>
      </c>
      <c r="AE53" s="256">
        <f t="shared" si="35"/>
        <v>39.132653061224495</v>
      </c>
      <c r="AF53" s="256">
        <f t="shared" si="36"/>
        <v>62.210884353741491</v>
      </c>
      <c r="AG53" s="256">
        <f t="shared" si="37"/>
        <v>52.561507936507923</v>
      </c>
      <c r="AH53" s="235"/>
      <c r="AJ53" s="235"/>
      <c r="AK53" s="300">
        <f t="shared" si="38"/>
        <v>5.91</v>
      </c>
      <c r="AL53" s="288">
        <f t="shared" si="39"/>
        <v>3727.6621428571425</v>
      </c>
      <c r="AM53" s="277">
        <f t="shared" si="40"/>
        <v>18.922142857142717</v>
      </c>
      <c r="AN53" s="299">
        <f t="shared" si="41"/>
        <v>5.1020408163265727E-3</v>
      </c>
      <c r="AO53" s="236"/>
      <c r="AP53" s="236"/>
      <c r="AQ53" s="236"/>
      <c r="AR53" s="236"/>
      <c r="AS53" s="236"/>
      <c r="AT53" s="236"/>
    </row>
    <row r="54" spans="1:46" s="257" customFormat="1">
      <c r="A54" s="235" t="str">
        <f t="shared" si="22"/>
        <v>PacificResidentialSP32-RES</v>
      </c>
      <c r="B54" s="235">
        <f t="shared" si="23"/>
        <v>1</v>
      </c>
      <c r="C54" s="257" t="s">
        <v>1017</v>
      </c>
      <c r="D54" s="253" t="s">
        <v>1018</v>
      </c>
      <c r="E54" s="254">
        <v>11.73</v>
      </c>
      <c r="F54" s="255"/>
      <c r="G54" s="256">
        <v>0</v>
      </c>
      <c r="H54" s="256">
        <v>0</v>
      </c>
      <c r="I54" s="256">
        <v>0</v>
      </c>
      <c r="J54" s="256">
        <v>0</v>
      </c>
      <c r="K54" s="256">
        <v>0</v>
      </c>
      <c r="L54" s="256">
        <v>0</v>
      </c>
      <c r="M54" s="256">
        <v>0</v>
      </c>
      <c r="N54" s="256">
        <v>0</v>
      </c>
      <c r="O54" s="256">
        <v>0</v>
      </c>
      <c r="P54" s="256">
        <v>0</v>
      </c>
      <c r="Q54" s="256">
        <v>0</v>
      </c>
      <c r="R54" s="256">
        <v>0</v>
      </c>
      <c r="S54" s="256">
        <f t="shared" si="24"/>
        <v>0</v>
      </c>
      <c r="T54" s="256"/>
      <c r="U54" s="256">
        <f t="shared" si="25"/>
        <v>0</v>
      </c>
      <c r="V54" s="256">
        <f t="shared" si="26"/>
        <v>0</v>
      </c>
      <c r="W54" s="256">
        <f t="shared" si="27"/>
        <v>0</v>
      </c>
      <c r="X54" s="256">
        <f t="shared" si="28"/>
        <v>0</v>
      </c>
      <c r="Y54" s="256">
        <f t="shared" si="29"/>
        <v>0</v>
      </c>
      <c r="Z54" s="256">
        <f t="shared" si="30"/>
        <v>0</v>
      </c>
      <c r="AA54" s="256">
        <f t="shared" si="31"/>
        <v>0</v>
      </c>
      <c r="AB54" s="256">
        <f t="shared" si="32"/>
        <v>0</v>
      </c>
      <c r="AC54" s="256">
        <f t="shared" si="33"/>
        <v>0</v>
      </c>
      <c r="AD54" s="256">
        <f t="shared" si="34"/>
        <v>0</v>
      </c>
      <c r="AE54" s="256">
        <f t="shared" si="35"/>
        <v>0</v>
      </c>
      <c r="AF54" s="256">
        <f t="shared" si="36"/>
        <v>0</v>
      </c>
      <c r="AG54" s="256">
        <f t="shared" si="37"/>
        <v>0</v>
      </c>
      <c r="AH54" s="235"/>
      <c r="AJ54" s="235"/>
      <c r="AK54" s="300">
        <f t="shared" si="38"/>
        <v>11.78</v>
      </c>
      <c r="AL54" s="288">
        <f t="shared" si="39"/>
        <v>0</v>
      </c>
      <c r="AM54" s="277">
        <f t="shared" si="40"/>
        <v>0</v>
      </c>
      <c r="AN54" s="299">
        <f t="shared" si="41"/>
        <v>4.2625745950553226E-3</v>
      </c>
      <c r="AO54" s="236"/>
      <c r="AP54" s="236"/>
      <c r="AQ54" s="236"/>
      <c r="AR54" s="236"/>
      <c r="AS54" s="236"/>
      <c r="AT54" s="236"/>
    </row>
    <row r="55" spans="1:46" s="257" customFormat="1">
      <c r="A55" s="235" t="str">
        <f t="shared" si="22"/>
        <v>PacificResidentialSP65-RES</v>
      </c>
      <c r="B55" s="235">
        <f t="shared" si="23"/>
        <v>1</v>
      </c>
      <c r="C55" s="257" t="s">
        <v>1021</v>
      </c>
      <c r="D55" s="253" t="s">
        <v>1022</v>
      </c>
      <c r="E55" s="254">
        <v>15.38</v>
      </c>
      <c r="F55" s="255"/>
      <c r="G55" s="256">
        <v>169.18</v>
      </c>
      <c r="H55" s="256">
        <v>92.28</v>
      </c>
      <c r="I55" s="256">
        <v>169.18</v>
      </c>
      <c r="J55" s="256">
        <v>338.36</v>
      </c>
      <c r="K55" s="256">
        <v>276.84000000000003</v>
      </c>
      <c r="L55" s="256">
        <v>461.4</v>
      </c>
      <c r="M55" s="256">
        <v>307.60000000000002</v>
      </c>
      <c r="N55" s="256">
        <v>431.71999999999997</v>
      </c>
      <c r="O55" s="256">
        <v>385.5</v>
      </c>
      <c r="P55" s="256">
        <v>246.71999999999997</v>
      </c>
      <c r="Q55" s="256">
        <v>323.82</v>
      </c>
      <c r="R55" s="256">
        <v>601.38</v>
      </c>
      <c r="S55" s="256">
        <f t="shared" si="24"/>
        <v>3803.98</v>
      </c>
      <c r="T55" s="256"/>
      <c r="U55" s="256">
        <f t="shared" si="25"/>
        <v>11</v>
      </c>
      <c r="V55" s="256">
        <f t="shared" si="26"/>
        <v>6</v>
      </c>
      <c r="W55" s="256">
        <f t="shared" si="27"/>
        <v>11</v>
      </c>
      <c r="X55" s="256">
        <f t="shared" si="28"/>
        <v>22</v>
      </c>
      <c r="Y55" s="256">
        <f t="shared" si="29"/>
        <v>18</v>
      </c>
      <c r="Z55" s="256">
        <f t="shared" si="30"/>
        <v>29.999999999999996</v>
      </c>
      <c r="AA55" s="256">
        <f t="shared" si="31"/>
        <v>20</v>
      </c>
      <c r="AB55" s="256">
        <f t="shared" si="32"/>
        <v>28.070221066319892</v>
      </c>
      <c r="AC55" s="256">
        <f t="shared" si="33"/>
        <v>25.065019505851755</v>
      </c>
      <c r="AD55" s="256">
        <f t="shared" si="34"/>
        <v>16.041612483745119</v>
      </c>
      <c r="AE55" s="256">
        <f t="shared" si="35"/>
        <v>21.054616384915473</v>
      </c>
      <c r="AF55" s="256">
        <f t="shared" si="36"/>
        <v>39.101430429128733</v>
      </c>
      <c r="AG55" s="256">
        <f t="shared" si="37"/>
        <v>20.611074989163416</v>
      </c>
      <c r="AH55" s="235"/>
      <c r="AJ55" s="235"/>
      <c r="AK55" s="300">
        <f t="shared" si="38"/>
        <v>15.45</v>
      </c>
      <c r="AL55" s="288">
        <f t="shared" si="39"/>
        <v>3821.2933029908972</v>
      </c>
      <c r="AM55" s="277">
        <f t="shared" si="40"/>
        <v>17.313302990897228</v>
      </c>
      <c r="AN55" s="299">
        <f t="shared" si="41"/>
        <v>4.5513654096227896E-3</v>
      </c>
      <c r="AO55" s="236"/>
      <c r="AP55" s="236"/>
      <c r="AQ55" s="236"/>
      <c r="AR55" s="236"/>
      <c r="AS55" s="236"/>
      <c r="AT55" s="236"/>
    </row>
    <row r="56" spans="1:46" s="257" customFormat="1">
      <c r="A56" s="235" t="str">
        <f t="shared" si="22"/>
        <v>PacificResidentialSP95-RES</v>
      </c>
      <c r="B56" s="235">
        <f t="shared" si="23"/>
        <v>1</v>
      </c>
      <c r="C56" s="257" t="s">
        <v>1023</v>
      </c>
      <c r="D56" s="253" t="s">
        <v>1024</v>
      </c>
      <c r="E56" s="254">
        <v>19.03</v>
      </c>
      <c r="F56" s="255"/>
      <c r="G56" s="256">
        <v>228.36</v>
      </c>
      <c r="H56" s="256">
        <v>114.18</v>
      </c>
      <c r="I56" s="256">
        <v>209.33</v>
      </c>
      <c r="J56" s="256">
        <v>190.3</v>
      </c>
      <c r="K56" s="256">
        <v>285.45000000000005</v>
      </c>
      <c r="L56" s="256">
        <v>589.92999999999995</v>
      </c>
      <c r="M56" s="256">
        <v>551.86999999999989</v>
      </c>
      <c r="N56" s="256">
        <v>400.53</v>
      </c>
      <c r="O56" s="256">
        <v>534.24</v>
      </c>
      <c r="P56" s="256">
        <v>438.84</v>
      </c>
      <c r="Q56" s="256">
        <v>362.52</v>
      </c>
      <c r="R56" s="256">
        <v>553.32000000000005</v>
      </c>
      <c r="S56" s="256">
        <f t="shared" si="24"/>
        <v>4458.87</v>
      </c>
      <c r="T56" s="256"/>
      <c r="U56" s="256">
        <f t="shared" si="25"/>
        <v>12</v>
      </c>
      <c r="V56" s="256">
        <f t="shared" si="26"/>
        <v>6</v>
      </c>
      <c r="W56" s="256">
        <f t="shared" si="27"/>
        <v>11</v>
      </c>
      <c r="X56" s="256">
        <f t="shared" si="28"/>
        <v>10</v>
      </c>
      <c r="Y56" s="256">
        <f t="shared" si="29"/>
        <v>15.000000000000002</v>
      </c>
      <c r="Z56" s="256">
        <f t="shared" si="30"/>
        <v>30.999999999999996</v>
      </c>
      <c r="AA56" s="256">
        <f t="shared" si="31"/>
        <v>28.999999999999993</v>
      </c>
      <c r="AB56" s="256">
        <f t="shared" si="32"/>
        <v>21.04729374671571</v>
      </c>
      <c r="AC56" s="256">
        <f t="shared" si="33"/>
        <v>28.073568050446664</v>
      </c>
      <c r="AD56" s="256">
        <f t="shared" si="34"/>
        <v>23.060430898581185</v>
      </c>
      <c r="AE56" s="256">
        <f t="shared" si="35"/>
        <v>19.049921177088805</v>
      </c>
      <c r="AF56" s="256">
        <f t="shared" si="36"/>
        <v>29.076195480819759</v>
      </c>
      <c r="AG56" s="256">
        <f t="shared" si="37"/>
        <v>19.525617446137677</v>
      </c>
      <c r="AH56" s="235"/>
      <c r="AJ56" s="235"/>
      <c r="AK56" s="300">
        <f t="shared" si="38"/>
        <v>19.12</v>
      </c>
      <c r="AL56" s="288">
        <f t="shared" si="39"/>
        <v>4479.9576668418285</v>
      </c>
      <c r="AM56" s="277">
        <f t="shared" si="40"/>
        <v>21.08766684182865</v>
      </c>
      <c r="AN56" s="299">
        <f t="shared" si="41"/>
        <v>4.729374671571196E-3</v>
      </c>
      <c r="AO56" s="236"/>
      <c r="AP56" s="236"/>
      <c r="AQ56" s="236"/>
      <c r="AR56" s="236"/>
      <c r="AS56" s="236"/>
      <c r="AT56" s="236"/>
    </row>
    <row r="57" spans="1:46" s="257" customFormat="1">
      <c r="A57" s="235" t="str">
        <f t="shared" si="22"/>
        <v>PacificResidentialSP35-RES</v>
      </c>
      <c r="B57" s="235">
        <f t="shared" si="23"/>
        <v>1</v>
      </c>
      <c r="C57" s="257" t="s">
        <v>1019</v>
      </c>
      <c r="D57" s="253" t="s">
        <v>1020</v>
      </c>
      <c r="E57" s="254">
        <v>11.73</v>
      </c>
      <c r="F57" s="255"/>
      <c r="G57" s="256">
        <v>117.30000000000001</v>
      </c>
      <c r="H57" s="256">
        <v>105.57</v>
      </c>
      <c r="I57" s="256">
        <v>175.95</v>
      </c>
      <c r="J57" s="256">
        <v>70.38</v>
      </c>
      <c r="K57" s="256">
        <v>152.49</v>
      </c>
      <c r="L57" s="256">
        <v>117.30000000000001</v>
      </c>
      <c r="M57" s="256">
        <v>258.06</v>
      </c>
      <c r="N57" s="256">
        <v>164.64000000000001</v>
      </c>
      <c r="O57" s="256">
        <v>117.6</v>
      </c>
      <c r="P57" s="256">
        <v>164.64000000000001</v>
      </c>
      <c r="Q57" s="256">
        <v>105.84</v>
      </c>
      <c r="R57" s="256">
        <v>235.2</v>
      </c>
      <c r="S57" s="256">
        <f t="shared" si="24"/>
        <v>1784.97</v>
      </c>
      <c r="T57" s="256"/>
      <c r="U57" s="256">
        <f t="shared" si="25"/>
        <v>10</v>
      </c>
      <c r="V57" s="256">
        <f t="shared" si="26"/>
        <v>8.9999999999999982</v>
      </c>
      <c r="W57" s="256">
        <f t="shared" si="27"/>
        <v>14.999999999999998</v>
      </c>
      <c r="X57" s="256">
        <f t="shared" si="28"/>
        <v>5.9999999999999991</v>
      </c>
      <c r="Y57" s="256">
        <f t="shared" si="29"/>
        <v>13</v>
      </c>
      <c r="Z57" s="256">
        <f t="shared" si="30"/>
        <v>10</v>
      </c>
      <c r="AA57" s="256">
        <f t="shared" si="31"/>
        <v>22</v>
      </c>
      <c r="AB57" s="256">
        <f t="shared" si="32"/>
        <v>14.035805626598465</v>
      </c>
      <c r="AC57" s="256">
        <f t="shared" si="33"/>
        <v>10.025575447570331</v>
      </c>
      <c r="AD57" s="256">
        <f t="shared" si="34"/>
        <v>14.035805626598465</v>
      </c>
      <c r="AE57" s="256">
        <f t="shared" si="35"/>
        <v>9.0230179028132991</v>
      </c>
      <c r="AF57" s="256">
        <f t="shared" si="36"/>
        <v>20.051150895140662</v>
      </c>
      <c r="AG57" s="256">
        <f t="shared" si="37"/>
        <v>12.680946291560103</v>
      </c>
      <c r="AH57" s="235"/>
      <c r="AJ57" s="235"/>
      <c r="AK57" s="300">
        <f t="shared" si="38"/>
        <v>11.78</v>
      </c>
      <c r="AL57" s="288">
        <f t="shared" si="39"/>
        <v>1792.5785677749359</v>
      </c>
      <c r="AM57" s="277">
        <f t="shared" si="40"/>
        <v>7.6085677749358638</v>
      </c>
      <c r="AN57" s="299">
        <f t="shared" si="41"/>
        <v>4.2625745950553226E-3</v>
      </c>
      <c r="AO57" s="236"/>
      <c r="AP57" s="236"/>
      <c r="AQ57" s="236"/>
      <c r="AR57" s="236"/>
      <c r="AS57" s="236"/>
      <c r="AT57" s="236"/>
    </row>
    <row r="58" spans="1:46" s="257" customFormat="1">
      <c r="A58" s="235" t="str">
        <f t="shared" si="22"/>
        <v>PacificResidentialTIME-RES</v>
      </c>
      <c r="B58" s="235">
        <f t="shared" si="23"/>
        <v>1</v>
      </c>
      <c r="C58" s="253" t="s">
        <v>1027</v>
      </c>
      <c r="D58" s="253" t="s">
        <v>1028</v>
      </c>
      <c r="E58" s="254">
        <v>0</v>
      </c>
      <c r="F58" s="255"/>
      <c r="G58" s="256">
        <v>0</v>
      </c>
      <c r="H58" s="256">
        <v>0</v>
      </c>
      <c r="I58" s="256">
        <v>0</v>
      </c>
      <c r="J58" s="256">
        <v>0</v>
      </c>
      <c r="K58" s="256">
        <v>0</v>
      </c>
      <c r="L58" s="256">
        <v>0</v>
      </c>
      <c r="M58" s="256">
        <v>0</v>
      </c>
      <c r="N58" s="256">
        <v>0</v>
      </c>
      <c r="O58" s="256">
        <v>0</v>
      </c>
      <c r="P58" s="256">
        <v>0</v>
      </c>
      <c r="Q58" s="256">
        <v>0</v>
      </c>
      <c r="R58" s="256">
        <v>0</v>
      </c>
      <c r="S58" s="256">
        <f t="shared" si="24"/>
        <v>0</v>
      </c>
      <c r="T58" s="256"/>
      <c r="U58" s="256">
        <f t="shared" si="25"/>
        <v>0</v>
      </c>
      <c r="V58" s="256">
        <f t="shared" si="26"/>
        <v>0</v>
      </c>
      <c r="W58" s="256">
        <f t="shared" si="27"/>
        <v>0</v>
      </c>
      <c r="X58" s="256">
        <f t="shared" si="28"/>
        <v>0</v>
      </c>
      <c r="Y58" s="256">
        <f t="shared" si="29"/>
        <v>0</v>
      </c>
      <c r="Z58" s="256">
        <f t="shared" si="30"/>
        <v>0</v>
      </c>
      <c r="AA58" s="256">
        <f t="shared" si="31"/>
        <v>0</v>
      </c>
      <c r="AB58" s="256">
        <f t="shared" si="32"/>
        <v>0</v>
      </c>
      <c r="AC58" s="256">
        <f t="shared" si="33"/>
        <v>0</v>
      </c>
      <c r="AD58" s="256">
        <f t="shared" si="34"/>
        <v>0</v>
      </c>
      <c r="AE58" s="256">
        <f t="shared" si="35"/>
        <v>0</v>
      </c>
      <c r="AF58" s="256">
        <f t="shared" si="36"/>
        <v>0</v>
      </c>
      <c r="AG58" s="256">
        <f t="shared" si="37"/>
        <v>0</v>
      </c>
      <c r="AH58" s="235"/>
      <c r="AJ58" s="235"/>
      <c r="AK58" s="300">
        <f t="shared" si="38"/>
        <v>0</v>
      </c>
      <c r="AL58" s="288">
        <f t="shared" si="39"/>
        <v>0</v>
      </c>
      <c r="AM58" s="277">
        <f t="shared" si="40"/>
        <v>0</v>
      </c>
      <c r="AN58" s="299">
        <f t="shared" si="41"/>
        <v>0</v>
      </c>
      <c r="AO58" s="236"/>
      <c r="AP58" s="236"/>
      <c r="AQ58" s="236"/>
      <c r="AR58" s="236"/>
      <c r="AS58" s="236"/>
      <c r="AT58" s="236"/>
    </row>
    <row r="59" spans="1:46" s="257" customFormat="1">
      <c r="A59" s="235" t="str">
        <f t="shared" si="22"/>
        <v>PacificResidentialTIMERL-RES</v>
      </c>
      <c r="B59" s="235">
        <f t="shared" si="23"/>
        <v>1</v>
      </c>
      <c r="C59" s="253" t="s">
        <v>1029</v>
      </c>
      <c r="D59" s="253" t="s">
        <v>1030</v>
      </c>
      <c r="E59" s="254">
        <v>73.66</v>
      </c>
      <c r="F59" s="255"/>
      <c r="G59" s="256">
        <v>662.93999999999994</v>
      </c>
      <c r="H59" s="256">
        <v>1362.7300000000002</v>
      </c>
      <c r="I59" s="256">
        <v>1049.6799999999998</v>
      </c>
      <c r="J59" s="256">
        <v>1233.82</v>
      </c>
      <c r="K59" s="256">
        <v>1454.8</v>
      </c>
      <c r="L59" s="256">
        <v>1307.4699999999998</v>
      </c>
      <c r="M59" s="256">
        <v>1123.3200000000002</v>
      </c>
      <c r="N59" s="256">
        <v>1291.5600000000002</v>
      </c>
      <c r="O59" s="256">
        <v>812.48000000000013</v>
      </c>
      <c r="P59" s="256">
        <v>1514.15</v>
      </c>
      <c r="Q59" s="256">
        <v>978.66000000000008</v>
      </c>
      <c r="R59" s="256">
        <v>1126.3799999999999</v>
      </c>
      <c r="S59" s="256">
        <f t="shared" si="24"/>
        <v>13917.989999999998</v>
      </c>
      <c r="T59" s="256"/>
      <c r="U59" s="256">
        <f t="shared" si="25"/>
        <v>9</v>
      </c>
      <c r="V59" s="256">
        <f t="shared" si="26"/>
        <v>18.500271517784419</v>
      </c>
      <c r="W59" s="256">
        <f t="shared" si="27"/>
        <v>14.250339397230517</v>
      </c>
      <c r="X59" s="256">
        <f t="shared" si="28"/>
        <v>16.750203638338313</v>
      </c>
      <c r="Y59" s="256">
        <f t="shared" si="29"/>
        <v>19.750203638338313</v>
      </c>
      <c r="Z59" s="256">
        <f t="shared" si="30"/>
        <v>17.750067879446103</v>
      </c>
      <c r="AA59" s="256">
        <f t="shared" si="31"/>
        <v>15.250067879446107</v>
      </c>
      <c r="AB59" s="256">
        <f t="shared" si="32"/>
        <v>17.534075481944072</v>
      </c>
      <c r="AC59" s="256">
        <f t="shared" si="33"/>
        <v>11.030138474070053</v>
      </c>
      <c r="AD59" s="256">
        <f t="shared" si="34"/>
        <v>20.555932663589466</v>
      </c>
      <c r="AE59" s="256">
        <f t="shared" si="35"/>
        <v>13.286179744773284</v>
      </c>
      <c r="AF59" s="256">
        <f t="shared" si="36"/>
        <v>15.291610100461579</v>
      </c>
      <c r="AG59" s="256">
        <f t="shared" si="37"/>
        <v>15.745757534618518</v>
      </c>
      <c r="AH59" s="235"/>
      <c r="AJ59" s="235"/>
      <c r="AK59" s="300">
        <f t="shared" si="38"/>
        <v>74</v>
      </c>
      <c r="AL59" s="288">
        <f t="shared" si="39"/>
        <v>13982.232690741243</v>
      </c>
      <c r="AM59" s="277">
        <f t="shared" si="40"/>
        <v>64.242690741244587</v>
      </c>
      <c r="AN59" s="299">
        <f t="shared" si="41"/>
        <v>4.6158023350529927E-3</v>
      </c>
      <c r="AO59" s="236"/>
      <c r="AP59" s="236"/>
      <c r="AQ59" s="236"/>
      <c r="AR59" s="236"/>
      <c r="AS59" s="236"/>
      <c r="AT59" s="236"/>
    </row>
    <row r="60" spans="1:46" s="257" customFormat="1">
      <c r="A60" s="235" t="str">
        <f t="shared" si="22"/>
        <v>PacificResidentialTIMESL-RES</v>
      </c>
      <c r="B60" s="235">
        <f t="shared" si="23"/>
        <v>1</v>
      </c>
      <c r="C60" s="257" t="s">
        <v>1031</v>
      </c>
      <c r="D60" s="253" t="s">
        <v>1032</v>
      </c>
      <c r="E60" s="254">
        <v>83.89</v>
      </c>
      <c r="F60" s="255"/>
      <c r="G60" s="256">
        <v>0</v>
      </c>
      <c r="H60" s="256">
        <v>0</v>
      </c>
      <c r="I60" s="256">
        <v>0</v>
      </c>
      <c r="J60" s="256">
        <v>0</v>
      </c>
      <c r="K60" s="256">
        <v>0</v>
      </c>
      <c r="L60" s="256">
        <v>0</v>
      </c>
      <c r="M60" s="256">
        <v>0</v>
      </c>
      <c r="N60" s="256">
        <v>0</v>
      </c>
      <c r="O60" s="256">
        <v>0</v>
      </c>
      <c r="P60" s="256">
        <v>0</v>
      </c>
      <c r="Q60" s="256">
        <v>0</v>
      </c>
      <c r="R60" s="256">
        <v>0</v>
      </c>
      <c r="S60" s="256">
        <f t="shared" si="24"/>
        <v>0</v>
      </c>
      <c r="T60" s="256"/>
      <c r="U60" s="256">
        <f t="shared" si="25"/>
        <v>0</v>
      </c>
      <c r="V60" s="256">
        <f t="shared" si="26"/>
        <v>0</v>
      </c>
      <c r="W60" s="256">
        <f t="shared" si="27"/>
        <v>0</v>
      </c>
      <c r="X60" s="256">
        <f t="shared" si="28"/>
        <v>0</v>
      </c>
      <c r="Y60" s="256">
        <f t="shared" si="29"/>
        <v>0</v>
      </c>
      <c r="Z60" s="256">
        <f t="shared" si="30"/>
        <v>0</v>
      </c>
      <c r="AA60" s="256">
        <f t="shared" si="31"/>
        <v>0</v>
      </c>
      <c r="AB60" s="256">
        <f t="shared" si="32"/>
        <v>0</v>
      </c>
      <c r="AC60" s="256">
        <f t="shared" si="33"/>
        <v>0</v>
      </c>
      <c r="AD60" s="256">
        <f t="shared" si="34"/>
        <v>0</v>
      </c>
      <c r="AE60" s="256">
        <f t="shared" si="35"/>
        <v>0</v>
      </c>
      <c r="AF60" s="256">
        <f t="shared" si="36"/>
        <v>0</v>
      </c>
      <c r="AG60" s="256">
        <f t="shared" si="37"/>
        <v>0</v>
      </c>
      <c r="AH60" s="235"/>
      <c r="AJ60" s="235"/>
      <c r="AK60" s="300">
        <f t="shared" si="38"/>
        <v>84.28</v>
      </c>
      <c r="AL60" s="288">
        <f t="shared" si="39"/>
        <v>0</v>
      </c>
      <c r="AM60" s="277">
        <f t="shared" si="40"/>
        <v>0</v>
      </c>
      <c r="AN60" s="299">
        <f t="shared" si="41"/>
        <v>4.648945047085476E-3</v>
      </c>
      <c r="AO60" s="236"/>
      <c r="AP60" s="236"/>
      <c r="AQ60" s="236"/>
      <c r="AR60" s="236"/>
      <c r="AS60" s="236"/>
      <c r="AT60" s="236"/>
    </row>
    <row r="61" spans="1:46" s="257" customFormat="1">
      <c r="A61" s="235" t="str">
        <f t="shared" si="22"/>
        <v>PacificResidentialTIRESM-RES</v>
      </c>
      <c r="B61" s="235">
        <f t="shared" si="23"/>
        <v>1</v>
      </c>
      <c r="C61" s="253" t="s">
        <v>1033</v>
      </c>
      <c r="D61" s="253" t="s">
        <v>1034</v>
      </c>
      <c r="E61" s="254">
        <v>10.23</v>
      </c>
      <c r="F61" s="255"/>
      <c r="G61" s="256">
        <v>0</v>
      </c>
      <c r="H61" s="256">
        <v>0</v>
      </c>
      <c r="I61" s="256">
        <v>0</v>
      </c>
      <c r="J61" s="256">
        <v>0</v>
      </c>
      <c r="K61" s="256">
        <v>0</v>
      </c>
      <c r="L61" s="256">
        <v>0</v>
      </c>
      <c r="M61" s="256">
        <v>0</v>
      </c>
      <c r="N61" s="256">
        <v>0</v>
      </c>
      <c r="O61" s="256">
        <v>0</v>
      </c>
      <c r="P61" s="256">
        <v>0</v>
      </c>
      <c r="Q61" s="256">
        <v>0</v>
      </c>
      <c r="R61" s="256">
        <v>0</v>
      </c>
      <c r="S61" s="256">
        <f t="shared" si="24"/>
        <v>0</v>
      </c>
      <c r="T61" s="256"/>
      <c r="U61" s="256">
        <f t="shared" si="25"/>
        <v>0</v>
      </c>
      <c r="V61" s="256">
        <f t="shared" si="26"/>
        <v>0</v>
      </c>
      <c r="W61" s="256">
        <f t="shared" si="27"/>
        <v>0</v>
      </c>
      <c r="X61" s="256">
        <f t="shared" si="28"/>
        <v>0</v>
      </c>
      <c r="Y61" s="256">
        <f t="shared" si="29"/>
        <v>0</v>
      </c>
      <c r="Z61" s="256">
        <f t="shared" si="30"/>
        <v>0</v>
      </c>
      <c r="AA61" s="256">
        <f t="shared" si="31"/>
        <v>0</v>
      </c>
      <c r="AB61" s="256">
        <f t="shared" si="32"/>
        <v>0</v>
      </c>
      <c r="AC61" s="256">
        <f t="shared" si="33"/>
        <v>0</v>
      </c>
      <c r="AD61" s="256">
        <f t="shared" si="34"/>
        <v>0</v>
      </c>
      <c r="AE61" s="256">
        <f t="shared" si="35"/>
        <v>0</v>
      </c>
      <c r="AF61" s="256">
        <f t="shared" si="36"/>
        <v>0</v>
      </c>
      <c r="AG61" s="256">
        <f t="shared" si="37"/>
        <v>0</v>
      </c>
      <c r="AH61" s="235"/>
      <c r="AJ61" s="235"/>
      <c r="AK61" s="300">
        <f t="shared" si="38"/>
        <v>10.28</v>
      </c>
      <c r="AL61" s="288">
        <f t="shared" si="39"/>
        <v>0</v>
      </c>
      <c r="AM61" s="277">
        <f t="shared" si="40"/>
        <v>0</v>
      </c>
      <c r="AN61" s="299">
        <f t="shared" si="41"/>
        <v>4.887585532746719E-3</v>
      </c>
      <c r="AO61" s="236"/>
      <c r="AP61" s="236"/>
      <c r="AQ61" s="236"/>
      <c r="AR61" s="236"/>
      <c r="AS61" s="236"/>
      <c r="AT61" s="236"/>
    </row>
    <row r="62" spans="1:46" s="257" customFormat="1">
      <c r="A62" s="235" t="str">
        <f t="shared" si="22"/>
        <v>PacificResidentialWI5-RES</v>
      </c>
      <c r="B62" s="235">
        <f t="shared" si="23"/>
        <v>1</v>
      </c>
      <c r="C62" s="253" t="s">
        <v>1045</v>
      </c>
      <c r="D62" s="253" t="s">
        <v>1046</v>
      </c>
      <c r="E62" s="254">
        <v>8.5</v>
      </c>
      <c r="F62" s="255"/>
      <c r="G62" s="256">
        <v>0</v>
      </c>
      <c r="H62" s="256">
        <v>0</v>
      </c>
      <c r="I62" s="256">
        <v>0</v>
      </c>
      <c r="J62" s="256">
        <v>0</v>
      </c>
      <c r="K62" s="256">
        <v>0</v>
      </c>
      <c r="L62" s="256">
        <v>0</v>
      </c>
      <c r="M62" s="256">
        <v>0</v>
      </c>
      <c r="N62" s="256">
        <v>0</v>
      </c>
      <c r="O62" s="256">
        <v>0</v>
      </c>
      <c r="P62" s="256">
        <v>0</v>
      </c>
      <c r="Q62" s="256">
        <v>0</v>
      </c>
      <c r="R62" s="256">
        <v>0</v>
      </c>
      <c r="S62" s="256">
        <f t="shared" si="24"/>
        <v>0</v>
      </c>
      <c r="T62" s="256"/>
      <c r="U62" s="256">
        <f t="shared" si="25"/>
        <v>0</v>
      </c>
      <c r="V62" s="256">
        <f t="shared" si="26"/>
        <v>0</v>
      </c>
      <c r="W62" s="256">
        <f t="shared" si="27"/>
        <v>0</v>
      </c>
      <c r="X62" s="256">
        <f t="shared" si="28"/>
        <v>0</v>
      </c>
      <c r="Y62" s="256">
        <f t="shared" si="29"/>
        <v>0</v>
      </c>
      <c r="Z62" s="256">
        <f t="shared" si="30"/>
        <v>0</v>
      </c>
      <c r="AA62" s="256">
        <f t="shared" si="31"/>
        <v>0</v>
      </c>
      <c r="AB62" s="256">
        <f t="shared" si="32"/>
        <v>0</v>
      </c>
      <c r="AC62" s="256">
        <f t="shared" si="33"/>
        <v>0</v>
      </c>
      <c r="AD62" s="256">
        <f t="shared" si="34"/>
        <v>0</v>
      </c>
      <c r="AE62" s="256">
        <f t="shared" si="35"/>
        <v>0</v>
      </c>
      <c r="AF62" s="256">
        <f t="shared" si="36"/>
        <v>0</v>
      </c>
      <c r="AG62" s="256">
        <f t="shared" si="37"/>
        <v>0</v>
      </c>
      <c r="AH62" s="235"/>
      <c r="AJ62" s="235"/>
      <c r="AK62" s="300">
        <f t="shared" si="38"/>
        <v>8.5399999999999991</v>
      </c>
      <c r="AL62" s="288">
        <f t="shared" si="39"/>
        <v>0</v>
      </c>
      <c r="AM62" s="277">
        <f t="shared" si="40"/>
        <v>0</v>
      </c>
      <c r="AN62" s="299">
        <f t="shared" si="41"/>
        <v>4.7058823529410763E-3</v>
      </c>
      <c r="AO62" s="236"/>
      <c r="AP62" s="236"/>
      <c r="AQ62" s="236"/>
      <c r="AR62" s="236"/>
      <c r="AS62" s="236"/>
      <c r="AT62" s="236"/>
    </row>
    <row r="63" spans="1:46" s="257" customFormat="1">
      <c r="A63" s="235" t="str">
        <f t="shared" si="22"/>
        <v>PacificResidentialWI8-RES</v>
      </c>
      <c r="B63" s="235">
        <f t="shared" si="23"/>
        <v>1</v>
      </c>
      <c r="C63" s="253" t="s">
        <v>1047</v>
      </c>
      <c r="D63" s="253" t="s">
        <v>1048</v>
      </c>
      <c r="E63" s="254">
        <v>13.42</v>
      </c>
      <c r="F63" s="255"/>
      <c r="G63" s="256">
        <v>0</v>
      </c>
      <c r="H63" s="256">
        <v>0</v>
      </c>
      <c r="I63" s="256">
        <v>0</v>
      </c>
      <c r="J63" s="256">
        <v>0</v>
      </c>
      <c r="K63" s="256">
        <v>0</v>
      </c>
      <c r="L63" s="256">
        <v>0</v>
      </c>
      <c r="M63" s="256">
        <v>0</v>
      </c>
      <c r="N63" s="256">
        <v>0</v>
      </c>
      <c r="O63" s="256">
        <v>0</v>
      </c>
      <c r="P63" s="256">
        <v>0</v>
      </c>
      <c r="Q63" s="256">
        <v>0</v>
      </c>
      <c r="R63" s="256">
        <v>0</v>
      </c>
      <c r="S63" s="256">
        <f t="shared" si="24"/>
        <v>0</v>
      </c>
      <c r="T63" s="256"/>
      <c r="U63" s="256">
        <f t="shared" si="25"/>
        <v>0</v>
      </c>
      <c r="V63" s="256">
        <f t="shared" si="26"/>
        <v>0</v>
      </c>
      <c r="W63" s="256">
        <f t="shared" si="27"/>
        <v>0</v>
      </c>
      <c r="X63" s="256">
        <f t="shared" si="28"/>
        <v>0</v>
      </c>
      <c r="Y63" s="256">
        <f t="shared" si="29"/>
        <v>0</v>
      </c>
      <c r="Z63" s="256">
        <f t="shared" si="30"/>
        <v>0</v>
      </c>
      <c r="AA63" s="256">
        <f t="shared" si="31"/>
        <v>0</v>
      </c>
      <c r="AB63" s="256">
        <f t="shared" si="32"/>
        <v>0</v>
      </c>
      <c r="AC63" s="256">
        <f t="shared" si="33"/>
        <v>0</v>
      </c>
      <c r="AD63" s="256">
        <f t="shared" si="34"/>
        <v>0</v>
      </c>
      <c r="AE63" s="256">
        <f t="shared" si="35"/>
        <v>0</v>
      </c>
      <c r="AF63" s="256">
        <f t="shared" si="36"/>
        <v>0</v>
      </c>
      <c r="AG63" s="256">
        <f t="shared" si="37"/>
        <v>0</v>
      </c>
      <c r="AH63" s="235"/>
      <c r="AJ63" s="235"/>
      <c r="AK63" s="300">
        <f t="shared" si="38"/>
        <v>13.48</v>
      </c>
      <c r="AL63" s="288">
        <f t="shared" si="39"/>
        <v>0</v>
      </c>
      <c r="AM63" s="277">
        <f t="shared" si="40"/>
        <v>0</v>
      </c>
      <c r="AN63" s="299">
        <f t="shared" si="41"/>
        <v>4.4709388971684427E-3</v>
      </c>
      <c r="AO63" s="236"/>
      <c r="AP63" s="236"/>
      <c r="AQ63" s="236"/>
      <c r="AR63" s="236"/>
      <c r="AS63" s="236"/>
      <c r="AT63" s="236"/>
    </row>
    <row r="64" spans="1:46" s="257" customFormat="1">
      <c r="A64" s="235" t="str">
        <f t="shared" si="22"/>
        <v>PacificResidentialWI9-RES</v>
      </c>
      <c r="B64" s="235">
        <f t="shared" si="23"/>
        <v>1</v>
      </c>
      <c r="C64" s="257" t="s">
        <v>1049</v>
      </c>
      <c r="D64" s="253" t="s">
        <v>1050</v>
      </c>
      <c r="E64" s="254">
        <v>15.06</v>
      </c>
      <c r="F64" s="255"/>
      <c r="G64" s="256">
        <v>0</v>
      </c>
      <c r="H64" s="256">
        <v>0</v>
      </c>
      <c r="I64" s="256">
        <v>0</v>
      </c>
      <c r="J64" s="256">
        <v>0</v>
      </c>
      <c r="K64" s="256">
        <v>0</v>
      </c>
      <c r="L64" s="256">
        <v>0</v>
      </c>
      <c r="M64" s="256">
        <v>0</v>
      </c>
      <c r="N64" s="256">
        <v>0</v>
      </c>
      <c r="O64" s="256">
        <v>0</v>
      </c>
      <c r="P64" s="256">
        <v>0</v>
      </c>
      <c r="Q64" s="256">
        <v>0</v>
      </c>
      <c r="R64" s="256">
        <v>0</v>
      </c>
      <c r="S64" s="256">
        <f t="shared" si="24"/>
        <v>0</v>
      </c>
      <c r="T64" s="256"/>
      <c r="U64" s="256">
        <f t="shared" si="25"/>
        <v>0</v>
      </c>
      <c r="V64" s="256">
        <f t="shared" si="26"/>
        <v>0</v>
      </c>
      <c r="W64" s="256">
        <f t="shared" si="27"/>
        <v>0</v>
      </c>
      <c r="X64" s="256">
        <f t="shared" si="28"/>
        <v>0</v>
      </c>
      <c r="Y64" s="256">
        <f t="shared" si="29"/>
        <v>0</v>
      </c>
      <c r="Z64" s="256">
        <f t="shared" si="30"/>
        <v>0</v>
      </c>
      <c r="AA64" s="256">
        <f t="shared" si="31"/>
        <v>0</v>
      </c>
      <c r="AB64" s="256">
        <f t="shared" si="32"/>
        <v>0</v>
      </c>
      <c r="AC64" s="256">
        <f t="shared" si="33"/>
        <v>0</v>
      </c>
      <c r="AD64" s="256">
        <f t="shared" si="34"/>
        <v>0</v>
      </c>
      <c r="AE64" s="256">
        <f t="shared" si="35"/>
        <v>0</v>
      </c>
      <c r="AF64" s="256">
        <f t="shared" si="36"/>
        <v>0</v>
      </c>
      <c r="AG64" s="256">
        <f t="shared" si="37"/>
        <v>0</v>
      </c>
      <c r="AH64" s="235"/>
      <c r="AJ64" s="235"/>
      <c r="AK64" s="300">
        <f t="shared" si="38"/>
        <v>15.13</v>
      </c>
      <c r="AL64" s="288">
        <f t="shared" si="39"/>
        <v>0</v>
      </c>
      <c r="AM64" s="277">
        <f t="shared" si="40"/>
        <v>0</v>
      </c>
      <c r="AN64" s="299">
        <f t="shared" si="41"/>
        <v>4.6480743691899255E-3</v>
      </c>
      <c r="AO64" s="236"/>
      <c r="AP64" s="236"/>
      <c r="AQ64" s="236"/>
      <c r="AR64" s="236"/>
      <c r="AS64" s="236"/>
      <c r="AT64" s="236"/>
    </row>
    <row r="65" spans="1:46" s="257" customFormat="1">
      <c r="A65" s="235" t="str">
        <f t="shared" si="22"/>
        <v>PacificResidentialWI2-RES</v>
      </c>
      <c r="B65" s="235">
        <f t="shared" si="23"/>
        <v>1</v>
      </c>
      <c r="C65" s="253" t="s">
        <v>1039</v>
      </c>
      <c r="D65" s="253" t="s">
        <v>1040</v>
      </c>
      <c r="E65" s="254">
        <v>3.58</v>
      </c>
      <c r="F65" s="255"/>
      <c r="G65" s="256">
        <v>13.525</v>
      </c>
      <c r="H65" s="256">
        <v>14.32</v>
      </c>
      <c r="I65" s="256">
        <v>14.32</v>
      </c>
      <c r="J65" s="256">
        <v>21.48</v>
      </c>
      <c r="K65" s="256">
        <v>29.835000000000001</v>
      </c>
      <c r="L65" s="256">
        <v>29.835000000000001</v>
      </c>
      <c r="M65" s="256">
        <v>10.739999999999998</v>
      </c>
      <c r="N65" s="256">
        <v>32.265000000000001</v>
      </c>
      <c r="O65" s="256">
        <v>32.325000000000003</v>
      </c>
      <c r="P65" s="256">
        <v>32.31</v>
      </c>
      <c r="Q65" s="256">
        <v>32.31</v>
      </c>
      <c r="R65" s="256">
        <v>32.31</v>
      </c>
      <c r="S65" s="256">
        <f t="shared" si="24"/>
        <v>295.57499999999999</v>
      </c>
      <c r="T65" s="256"/>
      <c r="U65" s="256">
        <f t="shared" si="25"/>
        <v>3.7779329608938546</v>
      </c>
      <c r="V65" s="256">
        <f t="shared" si="26"/>
        <v>4</v>
      </c>
      <c r="W65" s="256">
        <f t="shared" si="27"/>
        <v>4</v>
      </c>
      <c r="X65" s="256">
        <f t="shared" si="28"/>
        <v>6</v>
      </c>
      <c r="Y65" s="256">
        <f t="shared" si="29"/>
        <v>8.333798882681565</v>
      </c>
      <c r="Z65" s="256">
        <f t="shared" si="30"/>
        <v>8.333798882681565</v>
      </c>
      <c r="AA65" s="256">
        <f t="shared" si="31"/>
        <v>2.9999999999999996</v>
      </c>
      <c r="AB65" s="256">
        <f t="shared" si="32"/>
        <v>9.0125698324022352</v>
      </c>
      <c r="AC65" s="256">
        <f t="shared" si="33"/>
        <v>9.0293296089385482</v>
      </c>
      <c r="AD65" s="256">
        <f t="shared" si="34"/>
        <v>9.0251396648044704</v>
      </c>
      <c r="AE65" s="256">
        <f t="shared" si="35"/>
        <v>9.0251396648044704</v>
      </c>
      <c r="AF65" s="256">
        <f t="shared" si="36"/>
        <v>9.0251396648044704</v>
      </c>
      <c r="AG65" s="256">
        <f t="shared" si="37"/>
        <v>6.8802374301675977</v>
      </c>
      <c r="AH65" s="235"/>
      <c r="AJ65" s="235"/>
      <c r="AK65" s="300">
        <f t="shared" si="38"/>
        <v>3.6</v>
      </c>
      <c r="AL65" s="288">
        <f t="shared" ref="AL65:AL69" si="42">AK65*AG65*12</f>
        <v>297.22625698324021</v>
      </c>
      <c r="AM65" s="277">
        <f t="shared" ref="AM65:AM69" si="43">AL65-S65</f>
        <v>1.6512569832402164</v>
      </c>
      <c r="AN65" s="299">
        <f t="shared" ref="AN65:AN69" si="44">IFERROR((AK65-E65)/E65,0)</f>
        <v>5.5865921787709542E-3</v>
      </c>
      <c r="AO65" s="236"/>
      <c r="AP65" s="236"/>
      <c r="AQ65" s="236"/>
      <c r="AR65" s="236"/>
      <c r="AS65" s="236"/>
      <c r="AT65" s="236"/>
    </row>
    <row r="66" spans="1:46" s="257" customFormat="1">
      <c r="A66" s="235" t="str">
        <f t="shared" si="22"/>
        <v>PacificResidentialWI3-RES</v>
      </c>
      <c r="B66" s="235">
        <f t="shared" si="23"/>
        <v>1</v>
      </c>
      <c r="C66" s="253" t="s">
        <v>1041</v>
      </c>
      <c r="D66" s="253" t="s">
        <v>1042</v>
      </c>
      <c r="E66" s="254">
        <v>5.22</v>
      </c>
      <c r="F66" s="255"/>
      <c r="G66" s="256">
        <v>15.66</v>
      </c>
      <c r="H66" s="256">
        <v>15.66</v>
      </c>
      <c r="I66" s="256">
        <v>15.66</v>
      </c>
      <c r="J66" s="256">
        <v>15.66</v>
      </c>
      <c r="K66" s="256">
        <v>15.66</v>
      </c>
      <c r="L66" s="256">
        <v>15.66</v>
      </c>
      <c r="M66" s="256">
        <v>15.66</v>
      </c>
      <c r="N66" s="256">
        <v>15.68</v>
      </c>
      <c r="O66" s="256">
        <v>15.725000000000001</v>
      </c>
      <c r="P66" s="256">
        <v>15.705000000000002</v>
      </c>
      <c r="Q66" s="256">
        <v>15.705000000000002</v>
      </c>
      <c r="R66" s="256">
        <v>15.705000000000002</v>
      </c>
      <c r="S66" s="256">
        <f t="shared" si="24"/>
        <v>188.14000000000001</v>
      </c>
      <c r="T66" s="256"/>
      <c r="U66" s="256">
        <f t="shared" si="25"/>
        <v>3</v>
      </c>
      <c r="V66" s="256">
        <f t="shared" si="26"/>
        <v>3</v>
      </c>
      <c r="W66" s="256">
        <f t="shared" si="27"/>
        <v>3</v>
      </c>
      <c r="X66" s="256">
        <f t="shared" si="28"/>
        <v>3</v>
      </c>
      <c r="Y66" s="256">
        <f t="shared" si="29"/>
        <v>3</v>
      </c>
      <c r="Z66" s="256">
        <f t="shared" si="30"/>
        <v>3</v>
      </c>
      <c r="AA66" s="256">
        <f t="shared" si="31"/>
        <v>3</v>
      </c>
      <c r="AB66" s="256">
        <f t="shared" si="32"/>
        <v>3.0038314176245211</v>
      </c>
      <c r="AC66" s="256">
        <f t="shared" si="33"/>
        <v>3.0124521072796937</v>
      </c>
      <c r="AD66" s="256">
        <f t="shared" si="34"/>
        <v>3.008620689655173</v>
      </c>
      <c r="AE66" s="256">
        <f t="shared" si="35"/>
        <v>3.008620689655173</v>
      </c>
      <c r="AF66" s="256">
        <f t="shared" si="36"/>
        <v>3.008620689655173</v>
      </c>
      <c r="AG66" s="256">
        <f t="shared" si="37"/>
        <v>3.0035121328224776</v>
      </c>
      <c r="AH66" s="235"/>
      <c r="AJ66" s="235"/>
      <c r="AK66" s="300">
        <f t="shared" si="38"/>
        <v>5.24</v>
      </c>
      <c r="AL66" s="288">
        <f t="shared" si="42"/>
        <v>188.8608429118774</v>
      </c>
      <c r="AM66" s="277">
        <f t="shared" si="43"/>
        <v>0.72084291187738359</v>
      </c>
      <c r="AN66" s="299">
        <f t="shared" si="44"/>
        <v>3.8314176245211615E-3</v>
      </c>
      <c r="AO66" s="236"/>
      <c r="AP66" s="236"/>
      <c r="AQ66" s="236"/>
      <c r="AR66" s="236"/>
      <c r="AS66" s="236"/>
      <c r="AT66" s="236"/>
    </row>
    <row r="67" spans="1:46" s="257" customFormat="1">
      <c r="A67" s="235" t="str">
        <f t="shared" si="22"/>
        <v>PacificResidentialWI1-RES</v>
      </c>
      <c r="B67" s="235">
        <f t="shared" si="23"/>
        <v>1</v>
      </c>
      <c r="C67" s="253" t="s">
        <v>1037</v>
      </c>
      <c r="D67" s="253" t="s">
        <v>1038</v>
      </c>
      <c r="E67" s="254">
        <v>1.94</v>
      </c>
      <c r="F67" s="255"/>
      <c r="G67" s="256">
        <v>155.57</v>
      </c>
      <c r="H67" s="256">
        <v>156.33500000000001</v>
      </c>
      <c r="I67" s="256">
        <v>153.91000000000003</v>
      </c>
      <c r="J67" s="256">
        <v>155.20000000000002</v>
      </c>
      <c r="K67" s="256">
        <v>154.34</v>
      </c>
      <c r="L67" s="256">
        <v>151.32000000000002</v>
      </c>
      <c r="M67" s="256">
        <v>152.18</v>
      </c>
      <c r="N67" s="256">
        <v>153.91</v>
      </c>
      <c r="O67" s="256">
        <v>152.63999999999999</v>
      </c>
      <c r="P67" s="256">
        <v>150.095</v>
      </c>
      <c r="Q67" s="256">
        <v>146.845</v>
      </c>
      <c r="R67" s="256">
        <v>143.92999999999998</v>
      </c>
      <c r="S67" s="256">
        <f t="shared" si="24"/>
        <v>1826.2750000000003</v>
      </c>
      <c r="T67" s="256"/>
      <c r="U67" s="256">
        <f t="shared" si="25"/>
        <v>80.19072164948453</v>
      </c>
      <c r="V67" s="256">
        <f t="shared" si="26"/>
        <v>80.585051546391753</v>
      </c>
      <c r="W67" s="256">
        <f t="shared" si="27"/>
        <v>79.335051546391767</v>
      </c>
      <c r="X67" s="256">
        <f t="shared" si="28"/>
        <v>80.000000000000014</v>
      </c>
      <c r="Y67" s="256">
        <f t="shared" si="29"/>
        <v>79.55670103092784</v>
      </c>
      <c r="Z67" s="256">
        <f t="shared" si="30"/>
        <v>78.000000000000014</v>
      </c>
      <c r="AA67" s="256">
        <f t="shared" si="31"/>
        <v>78.443298969072174</v>
      </c>
      <c r="AB67" s="256">
        <f t="shared" si="32"/>
        <v>79.335051546391753</v>
      </c>
      <c r="AC67" s="256">
        <f t="shared" si="33"/>
        <v>78.680412371134011</v>
      </c>
      <c r="AD67" s="256">
        <f t="shared" si="34"/>
        <v>77.368556701030926</v>
      </c>
      <c r="AE67" s="256">
        <f t="shared" si="35"/>
        <v>75.69329896907216</v>
      </c>
      <c r="AF67" s="256">
        <f t="shared" si="36"/>
        <v>74.19072164948453</v>
      </c>
      <c r="AG67" s="256">
        <f t="shared" si="37"/>
        <v>78.448238831615114</v>
      </c>
      <c r="AH67" s="235"/>
      <c r="AJ67" s="235"/>
      <c r="AK67" s="300">
        <f t="shared" si="38"/>
        <v>1.95</v>
      </c>
      <c r="AL67" s="288">
        <f t="shared" si="42"/>
        <v>1835.6887886597938</v>
      </c>
      <c r="AM67" s="277">
        <f t="shared" si="43"/>
        <v>9.4137886597934539</v>
      </c>
      <c r="AN67" s="299">
        <f t="shared" si="44"/>
        <v>5.1546391752577371E-3</v>
      </c>
      <c r="AO67" s="236"/>
      <c r="AP67" s="236"/>
      <c r="AQ67" s="236"/>
      <c r="AR67" s="236"/>
      <c r="AS67" s="236"/>
      <c r="AT67" s="236"/>
    </row>
    <row r="68" spans="1:46" s="257" customFormat="1">
      <c r="A68" s="235" t="str">
        <f t="shared" si="22"/>
        <v>PacificResidentialWI4-RES</v>
      </c>
      <c r="B68" s="235">
        <f t="shared" si="23"/>
        <v>1</v>
      </c>
      <c r="C68" s="253" t="s">
        <v>1043</v>
      </c>
      <c r="D68" s="253" t="s">
        <v>1044</v>
      </c>
      <c r="E68" s="254">
        <v>6.86</v>
      </c>
      <c r="F68" s="255"/>
      <c r="G68" s="256">
        <v>42.684999999999995</v>
      </c>
      <c r="H68" s="256">
        <v>41.16</v>
      </c>
      <c r="I68" s="256">
        <v>41.16</v>
      </c>
      <c r="J68" s="256">
        <v>41.16</v>
      </c>
      <c r="K68" s="256">
        <v>48.019999999999996</v>
      </c>
      <c r="L68" s="256">
        <v>61.739999999999995</v>
      </c>
      <c r="M68" s="256">
        <v>54.879999999999995</v>
      </c>
      <c r="N68" s="256">
        <v>54.949999999999996</v>
      </c>
      <c r="O68" s="256">
        <v>55.07</v>
      </c>
      <c r="P68" s="256">
        <v>55.04</v>
      </c>
      <c r="Q68" s="256">
        <v>55.04</v>
      </c>
      <c r="R68" s="256">
        <v>55.04</v>
      </c>
      <c r="S68" s="256">
        <f t="shared" si="24"/>
        <v>605.94499999999994</v>
      </c>
      <c r="T68" s="256"/>
      <c r="U68" s="256">
        <f t="shared" si="25"/>
        <v>6.2223032069970836</v>
      </c>
      <c r="V68" s="256">
        <f t="shared" si="26"/>
        <v>5.9999999999999991</v>
      </c>
      <c r="W68" s="256">
        <f t="shared" si="27"/>
        <v>5.9999999999999991</v>
      </c>
      <c r="X68" s="256">
        <f t="shared" si="28"/>
        <v>5.9999999999999991</v>
      </c>
      <c r="Y68" s="256">
        <f t="shared" si="29"/>
        <v>6.9999999999999991</v>
      </c>
      <c r="Z68" s="256">
        <f t="shared" si="30"/>
        <v>8.9999999999999982</v>
      </c>
      <c r="AA68" s="256">
        <f t="shared" si="31"/>
        <v>7.9999999999999991</v>
      </c>
      <c r="AB68" s="256">
        <f t="shared" si="32"/>
        <v>8.0102040816326525</v>
      </c>
      <c r="AC68" s="256">
        <f t="shared" si="33"/>
        <v>8.0276967930029155</v>
      </c>
      <c r="AD68" s="256">
        <f t="shared" si="34"/>
        <v>8.0233236151603489</v>
      </c>
      <c r="AE68" s="256">
        <f t="shared" si="35"/>
        <v>8.0233236151603489</v>
      </c>
      <c r="AF68" s="256">
        <f t="shared" si="36"/>
        <v>8.0233236151603489</v>
      </c>
      <c r="AG68" s="256">
        <f t="shared" si="37"/>
        <v>7.3608479105928089</v>
      </c>
      <c r="AH68" s="235"/>
      <c r="AJ68" s="235"/>
      <c r="AK68" s="300">
        <f t="shared" si="38"/>
        <v>6.89</v>
      </c>
      <c r="AL68" s="288">
        <f t="shared" si="42"/>
        <v>608.59490524781336</v>
      </c>
      <c r="AM68" s="277">
        <f t="shared" si="43"/>
        <v>2.6499052478134217</v>
      </c>
      <c r="AN68" s="299">
        <f t="shared" si="44"/>
        <v>4.3731778425655041E-3</v>
      </c>
      <c r="AO68" s="236"/>
      <c r="AP68" s="236"/>
      <c r="AQ68" s="236"/>
      <c r="AR68" s="236"/>
      <c r="AS68" s="236"/>
      <c r="AT68" s="236"/>
    </row>
    <row r="69" spans="1:46" s="257" customFormat="1">
      <c r="A69" s="235" t="str">
        <f t="shared" si="22"/>
        <v>PacificResidentialSP20-RES</v>
      </c>
      <c r="B69" s="235">
        <f t="shared" si="23"/>
        <v>1</v>
      </c>
      <c r="C69" s="257" t="s">
        <v>1016</v>
      </c>
      <c r="D69" s="253"/>
      <c r="E69" s="254">
        <v>11.73</v>
      </c>
      <c r="F69" s="255"/>
      <c r="G69" s="256">
        <v>11.73</v>
      </c>
      <c r="H69" s="256">
        <v>11.73</v>
      </c>
      <c r="I69" s="256">
        <v>11.73</v>
      </c>
      <c r="J69" s="256">
        <v>0</v>
      </c>
      <c r="K69" s="256">
        <v>11.73</v>
      </c>
      <c r="L69" s="256">
        <v>0</v>
      </c>
      <c r="M69" s="256">
        <v>11.73</v>
      </c>
      <c r="N69" s="256">
        <v>23.52</v>
      </c>
      <c r="O69" s="256">
        <v>0</v>
      </c>
      <c r="P69" s="256">
        <v>0</v>
      </c>
      <c r="Q69" s="256">
        <v>11.76</v>
      </c>
      <c r="R69" s="256">
        <v>0</v>
      </c>
      <c r="S69" s="256">
        <f t="shared" si="24"/>
        <v>93.93</v>
      </c>
      <c r="T69" s="256"/>
      <c r="U69" s="256">
        <f t="shared" si="25"/>
        <v>1</v>
      </c>
      <c r="V69" s="256">
        <f t="shared" si="26"/>
        <v>1</v>
      </c>
      <c r="W69" s="256">
        <f t="shared" si="27"/>
        <v>1</v>
      </c>
      <c r="X69" s="256">
        <f t="shared" si="28"/>
        <v>0</v>
      </c>
      <c r="Y69" s="256">
        <f t="shared" si="29"/>
        <v>1</v>
      </c>
      <c r="Z69" s="256">
        <f t="shared" si="30"/>
        <v>0</v>
      </c>
      <c r="AA69" s="256">
        <f t="shared" si="31"/>
        <v>1</v>
      </c>
      <c r="AB69" s="256">
        <f t="shared" si="32"/>
        <v>2.0051150895140664</v>
      </c>
      <c r="AC69" s="256">
        <f t="shared" si="33"/>
        <v>0</v>
      </c>
      <c r="AD69" s="256">
        <f t="shared" si="34"/>
        <v>0</v>
      </c>
      <c r="AE69" s="256">
        <f t="shared" si="35"/>
        <v>1.0025575447570332</v>
      </c>
      <c r="AF69" s="256">
        <f t="shared" si="36"/>
        <v>0</v>
      </c>
      <c r="AG69" s="256">
        <f t="shared" si="37"/>
        <v>0.66730605285592492</v>
      </c>
      <c r="AH69" s="235"/>
      <c r="AJ69" s="235"/>
      <c r="AK69" s="300">
        <f t="shared" si="38"/>
        <v>11.78</v>
      </c>
      <c r="AL69" s="288">
        <f t="shared" si="42"/>
        <v>94.330383631713545</v>
      </c>
      <c r="AM69" s="277">
        <f t="shared" si="43"/>
        <v>0.40038363171353808</v>
      </c>
      <c r="AN69" s="299">
        <f t="shared" si="44"/>
        <v>4.2625745950553226E-3</v>
      </c>
      <c r="AO69" s="236"/>
      <c r="AP69" s="236"/>
      <c r="AQ69" s="236"/>
      <c r="AR69" s="236"/>
      <c r="AS69" s="236"/>
      <c r="AT69" s="236"/>
    </row>
    <row r="70" spans="1:46" s="257" customFormat="1">
      <c r="A70" s="235"/>
      <c r="B70" s="235"/>
      <c r="C70" s="261"/>
      <c r="D70" s="261"/>
      <c r="E70" s="254"/>
      <c r="F70" s="255"/>
      <c r="G70" s="256"/>
      <c r="H70" s="256"/>
      <c r="I70" s="256"/>
      <c r="J70" s="256"/>
      <c r="K70" s="256"/>
      <c r="L70" s="256"/>
      <c r="M70" s="256"/>
      <c r="N70" s="256"/>
      <c r="O70" s="256"/>
      <c r="P70" s="256"/>
      <c r="Q70" s="256"/>
      <c r="R70" s="256"/>
      <c r="S70" s="288"/>
      <c r="T70" s="235"/>
      <c r="U70" s="256"/>
      <c r="V70" s="256"/>
      <c r="W70" s="256"/>
      <c r="X70" s="256"/>
      <c r="Y70" s="256"/>
      <c r="Z70" s="256"/>
      <c r="AA70" s="256"/>
      <c r="AB70" s="256"/>
      <c r="AC70" s="256"/>
      <c r="AD70" s="256"/>
      <c r="AE70" s="256"/>
      <c r="AF70" s="256"/>
      <c r="AG70" s="256"/>
      <c r="AH70" s="235"/>
      <c r="AJ70" s="235"/>
      <c r="AK70" s="236"/>
      <c r="AL70" s="236"/>
      <c r="AM70" s="236"/>
      <c r="AN70" s="236"/>
      <c r="AO70" s="236"/>
      <c r="AP70" s="236"/>
      <c r="AQ70" s="236"/>
      <c r="AR70" s="236"/>
      <c r="AS70" s="236"/>
      <c r="AT70" s="236"/>
    </row>
    <row r="71" spans="1:46" s="257" customFormat="1">
      <c r="A71" s="235"/>
      <c r="B71" s="235">
        <f>COUNTIF(C:C,C71)</f>
        <v>0</v>
      </c>
      <c r="C71" s="261"/>
      <c r="D71" s="263" t="s">
        <v>1053</v>
      </c>
      <c r="E71" s="254"/>
      <c r="F71" s="255"/>
      <c r="G71" s="264">
        <f t="shared" ref="G71:S71" si="45">SUM(G12:G70)</f>
        <v>966329.49500000011</v>
      </c>
      <c r="H71" s="264">
        <f t="shared" si="45"/>
        <v>964518.9099999998</v>
      </c>
      <c r="I71" s="264">
        <f t="shared" si="45"/>
        <v>970634.77999999991</v>
      </c>
      <c r="J71" s="264">
        <f t="shared" si="45"/>
        <v>981104.95500000007</v>
      </c>
      <c r="K71" s="264">
        <f t="shared" si="45"/>
        <v>990532.64499999979</v>
      </c>
      <c r="L71" s="264">
        <f t="shared" si="45"/>
        <v>993960.0850000002</v>
      </c>
      <c r="M71" s="264">
        <f t="shared" si="45"/>
        <v>999486.89</v>
      </c>
      <c r="N71" s="264">
        <f t="shared" si="45"/>
        <v>1005267.9700000001</v>
      </c>
      <c r="O71" s="264">
        <f t="shared" si="45"/>
        <v>1012500.205</v>
      </c>
      <c r="P71" s="264">
        <f t="shared" si="45"/>
        <v>1015190.5399999998</v>
      </c>
      <c r="Q71" s="264">
        <f t="shared" si="45"/>
        <v>1017932.6299999999</v>
      </c>
      <c r="R71" s="264">
        <f t="shared" si="45"/>
        <v>1026022.34</v>
      </c>
      <c r="S71" s="264">
        <f t="shared" si="45"/>
        <v>11943481.445000002</v>
      </c>
      <c r="T71" s="235"/>
      <c r="U71" s="265">
        <f t="shared" ref="U71:AG71" si="46">SUM(U12:U70)</f>
        <v>59883.286400699915</v>
      </c>
      <c r="V71" s="265">
        <f t="shared" si="46"/>
        <v>58900.989535789697</v>
      </c>
      <c r="W71" s="265">
        <f t="shared" si="46"/>
        <v>59761.404283720352</v>
      </c>
      <c r="X71" s="265">
        <f t="shared" si="46"/>
        <v>60777.156561045413</v>
      </c>
      <c r="Y71" s="265">
        <f t="shared" si="46"/>
        <v>60913.027571934872</v>
      </c>
      <c r="Z71" s="265">
        <f t="shared" si="46"/>
        <v>60824.139299365495</v>
      </c>
      <c r="AA71" s="265">
        <f t="shared" si="46"/>
        <v>61324.238671312785</v>
      </c>
      <c r="AB71" s="265">
        <f t="shared" si="46"/>
        <v>61185.943105358609</v>
      </c>
      <c r="AC71" s="265">
        <f t="shared" si="46"/>
        <v>62042.735021158231</v>
      </c>
      <c r="AD71" s="265">
        <f t="shared" si="46"/>
        <v>62012.415595486891</v>
      </c>
      <c r="AE71" s="265">
        <f t="shared" si="46"/>
        <v>62285.063583980271</v>
      </c>
      <c r="AF71" s="265">
        <f t="shared" si="46"/>
        <v>63369.352764036368</v>
      </c>
      <c r="AG71" s="265">
        <f t="shared" si="46"/>
        <v>61106.646032824094</v>
      </c>
      <c r="AH71" s="235"/>
      <c r="AJ71" s="235"/>
      <c r="AK71" s="236"/>
      <c r="AL71" s="265">
        <f>SUM(AL12:AL70)</f>
        <v>11994636.485384816</v>
      </c>
      <c r="AM71" s="265">
        <f>SUM(AM12:AM70)</f>
        <v>51155.040384813045</v>
      </c>
      <c r="AN71" s="299">
        <f>+AM71/S71</f>
        <v>4.2830928837946577E-3</v>
      </c>
      <c r="AO71" s="236"/>
      <c r="AP71" s="236"/>
      <c r="AQ71" s="236"/>
      <c r="AR71" s="236"/>
      <c r="AS71" s="236"/>
      <c r="AT71" s="236"/>
    </row>
    <row r="72" spans="1:46" s="257" customFormat="1">
      <c r="A72" s="235"/>
      <c r="B72" s="235"/>
      <c r="C72" s="261"/>
      <c r="D72" s="261"/>
      <c r="E72" s="254"/>
      <c r="F72" s="255"/>
      <c r="G72" s="266"/>
      <c r="H72" s="256"/>
      <c r="I72" s="267"/>
      <c r="J72" s="235"/>
      <c r="K72" s="235"/>
      <c r="L72" s="235"/>
      <c r="M72" s="235"/>
      <c r="N72" s="235"/>
      <c r="O72" s="235"/>
      <c r="P72" s="235"/>
      <c r="Q72" s="235"/>
      <c r="R72" s="235"/>
      <c r="S72" s="235"/>
      <c r="T72" s="235"/>
      <c r="U72" s="256"/>
      <c r="V72" s="256"/>
      <c r="W72" s="256"/>
      <c r="X72" s="256"/>
      <c r="Y72" s="256"/>
      <c r="Z72" s="256"/>
      <c r="AA72" s="256"/>
      <c r="AB72" s="256"/>
      <c r="AC72" s="256"/>
      <c r="AD72" s="256"/>
      <c r="AE72" s="256"/>
      <c r="AF72" s="256"/>
      <c r="AG72" s="256"/>
      <c r="AH72" s="235"/>
      <c r="AJ72" s="235"/>
      <c r="AK72" s="236"/>
      <c r="AL72" s="236"/>
      <c r="AM72" s="236"/>
      <c r="AN72" s="236"/>
      <c r="AO72" s="236"/>
      <c r="AP72" s="236"/>
      <c r="AQ72" s="236"/>
      <c r="AR72" s="236"/>
      <c r="AS72" s="236"/>
      <c r="AT72" s="236"/>
    </row>
    <row r="73" spans="1:46" s="257" customFormat="1">
      <c r="A73" s="235"/>
      <c r="B73" s="235">
        <f>COUNTIF(C:C,C73)</f>
        <v>1</v>
      </c>
      <c r="C73" s="268" t="s">
        <v>1054</v>
      </c>
      <c r="D73" s="268" t="s">
        <v>1054</v>
      </c>
      <c r="E73" s="254"/>
      <c r="F73" s="255"/>
      <c r="G73" s="266"/>
      <c r="H73" s="256"/>
      <c r="I73" s="256"/>
      <c r="J73" s="235"/>
      <c r="K73" s="235"/>
      <c r="L73" s="235"/>
      <c r="M73" s="235"/>
      <c r="N73" s="235"/>
      <c r="O73" s="235"/>
      <c r="P73" s="235"/>
      <c r="Q73" s="235"/>
      <c r="R73" s="235"/>
      <c r="S73" s="235"/>
      <c r="T73" s="235"/>
      <c r="U73" s="256">
        <f t="shared" ref="U73:AF77" si="47">IFERROR(G73/$E73,0)</f>
        <v>0</v>
      </c>
      <c r="V73" s="256">
        <f t="shared" si="47"/>
        <v>0</v>
      </c>
      <c r="W73" s="256">
        <f t="shared" si="47"/>
        <v>0</v>
      </c>
      <c r="X73" s="256">
        <f t="shared" si="47"/>
        <v>0</v>
      </c>
      <c r="Y73" s="256">
        <f t="shared" si="47"/>
        <v>0</v>
      </c>
      <c r="Z73" s="256">
        <f t="shared" si="47"/>
        <v>0</v>
      </c>
      <c r="AA73" s="256">
        <f t="shared" si="47"/>
        <v>0</v>
      </c>
      <c r="AB73" s="256">
        <f t="shared" si="47"/>
        <v>0</v>
      </c>
      <c r="AC73" s="256">
        <f t="shared" si="47"/>
        <v>0</v>
      </c>
      <c r="AD73" s="256">
        <f t="shared" si="47"/>
        <v>0</v>
      </c>
      <c r="AE73" s="256">
        <f t="shared" si="47"/>
        <v>0</v>
      </c>
      <c r="AF73" s="256">
        <f t="shared" si="47"/>
        <v>0</v>
      </c>
      <c r="AG73" s="256">
        <f>AVERAGE(U73:AF73)</f>
        <v>0</v>
      </c>
      <c r="AH73" s="235"/>
      <c r="AJ73" s="235"/>
      <c r="AK73" s="300"/>
      <c r="AL73" s="288"/>
      <c r="AM73" s="277"/>
      <c r="AN73" s="299"/>
      <c r="AO73" s="236"/>
      <c r="AP73" s="236"/>
      <c r="AQ73" s="236"/>
      <c r="AR73" s="236"/>
      <c r="AS73" s="236"/>
      <c r="AT73" s="236"/>
    </row>
    <row r="74" spans="1:46" s="235" customFormat="1" ht="12" customHeight="1">
      <c r="A74" s="235" t="str">
        <f>$A$1&amp;"Residential"&amp;C74</f>
        <v>PacificResidentialRECPROGADJ-RES</v>
      </c>
      <c r="B74" s="235">
        <f>COUNTIF(C:C,C74)</f>
        <v>1</v>
      </c>
      <c r="C74" s="253" t="s">
        <v>1055</v>
      </c>
      <c r="D74" s="253" t="s">
        <v>1056</v>
      </c>
      <c r="E74" s="254">
        <v>6.67</v>
      </c>
      <c r="F74" s="255"/>
      <c r="G74" s="256">
        <v>377478.92999999988</v>
      </c>
      <c r="H74" s="256">
        <v>377685.88000000012</v>
      </c>
      <c r="I74" s="256">
        <v>378838.79499999987</v>
      </c>
      <c r="J74" s="256">
        <v>381471.77000000008</v>
      </c>
      <c r="K74" s="256">
        <v>384779.24500000005</v>
      </c>
      <c r="L74" s="256">
        <v>385094.53500000009</v>
      </c>
      <c r="M74" s="256">
        <v>385932.0799999999</v>
      </c>
      <c r="N74" s="256">
        <v>388297.01000000013</v>
      </c>
      <c r="O74" s="256">
        <v>389933.81999999995</v>
      </c>
      <c r="P74" s="256">
        <v>389925.23</v>
      </c>
      <c r="Q74" s="256">
        <v>389557.47000000009</v>
      </c>
      <c r="R74" s="256">
        <v>390207.14499999996</v>
      </c>
      <c r="S74" s="256">
        <f>SUM(G74:R74)</f>
        <v>4619201.91</v>
      </c>
      <c r="T74" s="256"/>
      <c r="U74" s="256">
        <f t="shared" si="47"/>
        <v>56593.542728635664</v>
      </c>
      <c r="V74" s="256">
        <f t="shared" si="47"/>
        <v>56624.569715142447</v>
      </c>
      <c r="W74" s="256">
        <f t="shared" si="47"/>
        <v>56797.420539730112</v>
      </c>
      <c r="X74" s="256">
        <f t="shared" si="47"/>
        <v>57192.169415292366</v>
      </c>
      <c r="Y74" s="256">
        <f t="shared" si="47"/>
        <v>57688.042728635693</v>
      </c>
      <c r="Z74" s="256">
        <f t="shared" si="47"/>
        <v>57735.312593703165</v>
      </c>
      <c r="AA74" s="256">
        <f t="shared" si="47"/>
        <v>57860.881559220375</v>
      </c>
      <c r="AB74" s="256">
        <f t="shared" si="47"/>
        <v>58215.443778110966</v>
      </c>
      <c r="AC74" s="256">
        <f t="shared" si="47"/>
        <v>58460.842578710639</v>
      </c>
      <c r="AD74" s="256">
        <f t="shared" si="47"/>
        <v>58459.554722638677</v>
      </c>
      <c r="AE74" s="256">
        <f t="shared" si="47"/>
        <v>58404.418290854584</v>
      </c>
      <c r="AF74" s="256">
        <f t="shared" si="47"/>
        <v>58501.820839580207</v>
      </c>
      <c r="AG74" s="256">
        <f>AVERAGE(U74:AF74)</f>
        <v>57711.16829085457</v>
      </c>
      <c r="AK74" s="300">
        <f>ROUND(E74*(1+$AM$4),2)</f>
        <v>6.7</v>
      </c>
      <c r="AL74" s="288">
        <f t="shared" ref="AL74:AL77" si="48">AK74*AG74*12</f>
        <v>4639977.9305847082</v>
      </c>
      <c r="AM74" s="277">
        <f t="shared" ref="AM74:AM77" si="49">AL74-S74</f>
        <v>20776.02058470808</v>
      </c>
      <c r="AN74" s="299">
        <f t="shared" ref="AN74:AN77" si="50">IFERROR((AK74-E74)/E74,0)</f>
        <v>4.497751124437818E-3</v>
      </c>
      <c r="AO74" s="236"/>
      <c r="AP74" s="236"/>
      <c r="AQ74" s="236"/>
      <c r="AR74" s="236"/>
      <c r="AS74" s="236"/>
      <c r="AT74" s="236"/>
    </row>
    <row r="75" spans="1:46" s="235" customFormat="1" ht="12">
      <c r="A75" s="235" t="str">
        <f>$A$1&amp;"Residential"&amp;C75</f>
        <v>PacificResidentialRECBINONLYR</v>
      </c>
      <c r="B75" s="235">
        <f>COUNTIF(C:C,C75)</f>
        <v>1</v>
      </c>
      <c r="C75" s="253" t="s">
        <v>1057</v>
      </c>
      <c r="D75" s="253" t="s">
        <v>1058</v>
      </c>
      <c r="E75" s="254">
        <v>7.67</v>
      </c>
      <c r="F75" s="255"/>
      <c r="G75" s="256">
        <v>1237.0050000000001</v>
      </c>
      <c r="H75" s="256">
        <v>1213.9950000000001</v>
      </c>
      <c r="I75" s="256">
        <v>1273.2249999999999</v>
      </c>
      <c r="J75" s="256">
        <v>1256.8150000000001</v>
      </c>
      <c r="K75" s="256">
        <v>1287.2349999999999</v>
      </c>
      <c r="L75" s="256">
        <v>1246.03</v>
      </c>
      <c r="M75" s="256">
        <v>1255.4499999999998</v>
      </c>
      <c r="N75" s="256">
        <v>1218.585</v>
      </c>
      <c r="O75" s="256">
        <v>1250.0199999999998</v>
      </c>
      <c r="P75" s="256">
        <v>1236.81</v>
      </c>
      <c r="Q75" s="256">
        <v>1259.9449999999997</v>
      </c>
      <c r="R75" s="256">
        <v>1202.0499999999997</v>
      </c>
      <c r="S75" s="256">
        <f>SUM(G75:R75)</f>
        <v>14937.164999999999</v>
      </c>
      <c r="T75" s="256"/>
      <c r="U75" s="256">
        <f t="shared" si="47"/>
        <v>161.27835723598437</v>
      </c>
      <c r="V75" s="256">
        <f t="shared" si="47"/>
        <v>158.27835723598437</v>
      </c>
      <c r="W75" s="256">
        <f t="shared" si="47"/>
        <v>166.0006518904824</v>
      </c>
      <c r="X75" s="256">
        <f t="shared" si="47"/>
        <v>163.86114732724903</v>
      </c>
      <c r="Y75" s="256">
        <f t="shared" si="47"/>
        <v>167.82724902216427</v>
      </c>
      <c r="Z75" s="256">
        <f t="shared" si="47"/>
        <v>162.45501955671446</v>
      </c>
      <c r="AA75" s="256">
        <f t="shared" si="47"/>
        <v>163.68318122555408</v>
      </c>
      <c r="AB75" s="256">
        <f t="shared" si="47"/>
        <v>158.87679269882659</v>
      </c>
      <c r="AC75" s="256">
        <f t="shared" si="47"/>
        <v>162.97522816166881</v>
      </c>
      <c r="AD75" s="256">
        <f t="shared" si="47"/>
        <v>161.25293350717078</v>
      </c>
      <c r="AE75" s="256">
        <f t="shared" si="47"/>
        <v>164.26923076923075</v>
      </c>
      <c r="AF75" s="256">
        <f t="shared" si="47"/>
        <v>156.72099087353322</v>
      </c>
      <c r="AG75" s="256">
        <f>AVERAGE(U75:AF75)</f>
        <v>162.28992829204694</v>
      </c>
      <c r="AK75" s="300">
        <f>ROUND(E75*(1+$AM$4),2)</f>
        <v>7.71</v>
      </c>
      <c r="AL75" s="288">
        <f t="shared" si="48"/>
        <v>15015.064165580183</v>
      </c>
      <c r="AM75" s="277">
        <f t="shared" si="49"/>
        <v>77.899165580183762</v>
      </c>
      <c r="AN75" s="299">
        <f t="shared" si="50"/>
        <v>5.2151238591916609E-3</v>
      </c>
      <c r="AO75" s="236"/>
      <c r="AP75" s="236"/>
      <c r="AQ75" s="236"/>
      <c r="AR75" s="236"/>
      <c r="AS75" s="236"/>
      <c r="AT75" s="236"/>
    </row>
    <row r="76" spans="1:46" s="235" customFormat="1" ht="12">
      <c r="A76" s="235" t="str">
        <f>$A$1&amp;"Residential"&amp;C76</f>
        <v>PacificResidentialSPREC-RES</v>
      </c>
      <c r="B76" s="235">
        <f>COUNTIF(C:C,C76)</f>
        <v>1</v>
      </c>
      <c r="C76" s="253" t="s">
        <v>1059</v>
      </c>
      <c r="D76" s="253" t="s">
        <v>1060</v>
      </c>
      <c r="E76" s="254">
        <v>11.73</v>
      </c>
      <c r="F76" s="255"/>
      <c r="G76" s="256">
        <v>175.95000000000002</v>
      </c>
      <c r="H76" s="256">
        <v>93.84</v>
      </c>
      <c r="I76" s="256">
        <v>246.32999999999998</v>
      </c>
      <c r="J76" s="256">
        <v>246.32999999999998</v>
      </c>
      <c r="K76" s="256">
        <v>281.52000000000004</v>
      </c>
      <c r="L76" s="256">
        <v>457.47</v>
      </c>
      <c r="M76" s="256">
        <v>480.93</v>
      </c>
      <c r="N76" s="256">
        <v>387.9</v>
      </c>
      <c r="O76" s="256">
        <v>423.35999999999996</v>
      </c>
      <c r="P76" s="256">
        <v>411.6</v>
      </c>
      <c r="Q76" s="256">
        <v>317.52</v>
      </c>
      <c r="R76" s="256">
        <v>588</v>
      </c>
      <c r="S76" s="256">
        <f>SUM(G76:R76)</f>
        <v>4110.75</v>
      </c>
      <c r="T76" s="256"/>
      <c r="U76" s="256">
        <f t="shared" si="47"/>
        <v>15.000000000000002</v>
      </c>
      <c r="V76" s="256">
        <f t="shared" si="47"/>
        <v>8</v>
      </c>
      <c r="W76" s="256">
        <f t="shared" si="47"/>
        <v>20.999999999999996</v>
      </c>
      <c r="X76" s="256">
        <f t="shared" si="47"/>
        <v>20.999999999999996</v>
      </c>
      <c r="Y76" s="256">
        <f t="shared" si="47"/>
        <v>24.000000000000004</v>
      </c>
      <c r="Z76" s="256">
        <f t="shared" si="47"/>
        <v>39</v>
      </c>
      <c r="AA76" s="256">
        <f t="shared" si="47"/>
        <v>41</v>
      </c>
      <c r="AB76" s="256">
        <f t="shared" si="47"/>
        <v>33.069053708439895</v>
      </c>
      <c r="AC76" s="256">
        <f t="shared" si="47"/>
        <v>36.092071611253189</v>
      </c>
      <c r="AD76" s="256">
        <f t="shared" si="47"/>
        <v>35.089514066496164</v>
      </c>
      <c r="AE76" s="256">
        <f t="shared" si="47"/>
        <v>27.069053708439895</v>
      </c>
      <c r="AF76" s="256">
        <f t="shared" si="47"/>
        <v>50.127877237851663</v>
      </c>
      <c r="AG76" s="256">
        <f>AVERAGE(U76:AF76)</f>
        <v>29.203964194373402</v>
      </c>
      <c r="AK76" s="300">
        <f>ROUND(E76*(1+$AM$4),2)</f>
        <v>11.78</v>
      </c>
      <c r="AL76" s="288">
        <f t="shared" si="48"/>
        <v>4128.2723785166236</v>
      </c>
      <c r="AM76" s="277">
        <f t="shared" si="49"/>
        <v>17.522378516623576</v>
      </c>
      <c r="AN76" s="299">
        <f t="shared" si="50"/>
        <v>4.2625745950553226E-3</v>
      </c>
      <c r="AO76" s="236"/>
      <c r="AP76" s="236"/>
      <c r="AQ76" s="236"/>
      <c r="AR76" s="236"/>
      <c r="AS76" s="236"/>
      <c r="AT76" s="236"/>
    </row>
    <row r="77" spans="1:46" s="257" customFormat="1" ht="15.75" customHeight="1">
      <c r="A77" s="235" t="str">
        <f>$A$1&amp;"Residential"&amp;C77</f>
        <v>PacificResidentialOW-RES</v>
      </c>
      <c r="B77" s="235">
        <f>COUNTIF(C:C,C77)</f>
        <v>1</v>
      </c>
      <c r="C77" s="257" t="s">
        <v>1061</v>
      </c>
      <c r="D77" s="257" t="s">
        <v>1062</v>
      </c>
      <c r="E77" s="254">
        <v>6.17</v>
      </c>
      <c r="F77" s="255"/>
      <c r="G77" s="256">
        <v>0</v>
      </c>
      <c r="H77" s="256">
        <v>0</v>
      </c>
      <c r="I77" s="256">
        <v>0</v>
      </c>
      <c r="J77" s="256">
        <v>0</v>
      </c>
      <c r="K77" s="256">
        <v>0</v>
      </c>
      <c r="L77" s="256">
        <v>0</v>
      </c>
      <c r="M77" s="256">
        <v>0</v>
      </c>
      <c r="N77" s="256">
        <v>0</v>
      </c>
      <c r="O77" s="256">
        <v>0</v>
      </c>
      <c r="P77" s="256">
        <v>0</v>
      </c>
      <c r="Q77" s="256">
        <v>0</v>
      </c>
      <c r="R77" s="256">
        <v>0</v>
      </c>
      <c r="S77" s="256">
        <f>SUM(G77:R77)</f>
        <v>0</v>
      </c>
      <c r="T77" s="235"/>
      <c r="U77" s="256">
        <f t="shared" si="47"/>
        <v>0</v>
      </c>
      <c r="V77" s="256">
        <f t="shared" si="47"/>
        <v>0</v>
      </c>
      <c r="W77" s="256">
        <f t="shared" si="47"/>
        <v>0</v>
      </c>
      <c r="X77" s="256">
        <f t="shared" si="47"/>
        <v>0</v>
      </c>
      <c r="Y77" s="256">
        <f t="shared" si="47"/>
        <v>0</v>
      </c>
      <c r="Z77" s="256">
        <f t="shared" si="47"/>
        <v>0</v>
      </c>
      <c r="AA77" s="256">
        <f t="shared" si="47"/>
        <v>0</v>
      </c>
      <c r="AB77" s="256">
        <f t="shared" si="47"/>
        <v>0</v>
      </c>
      <c r="AC77" s="256">
        <f t="shared" si="47"/>
        <v>0</v>
      </c>
      <c r="AD77" s="256">
        <f t="shared" si="47"/>
        <v>0</v>
      </c>
      <c r="AE77" s="256">
        <f t="shared" si="47"/>
        <v>0</v>
      </c>
      <c r="AF77" s="256">
        <f t="shared" si="47"/>
        <v>0</v>
      </c>
      <c r="AG77" s="256">
        <f>AVERAGE(U77:AF77)</f>
        <v>0</v>
      </c>
      <c r="AH77" s="235"/>
      <c r="AJ77" s="235"/>
      <c r="AK77" s="300">
        <f>ROUND(E77*(1+$AM$4),2)</f>
        <v>6.2</v>
      </c>
      <c r="AL77" s="288">
        <f t="shared" si="48"/>
        <v>0</v>
      </c>
      <c r="AM77" s="277">
        <f t="shared" si="49"/>
        <v>0</v>
      </c>
      <c r="AN77" s="299">
        <f t="shared" si="50"/>
        <v>4.862236628849311E-3</v>
      </c>
      <c r="AO77" s="236"/>
      <c r="AP77" s="236"/>
      <c r="AQ77" s="236"/>
      <c r="AR77" s="236"/>
      <c r="AS77" s="236"/>
      <c r="AT77" s="236"/>
    </row>
    <row r="78" spans="1:46" s="257" customFormat="1" ht="15.75" customHeight="1">
      <c r="A78" s="235"/>
      <c r="B78" s="235"/>
      <c r="E78" s="254"/>
      <c r="F78" s="255"/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256"/>
      <c r="R78" s="256"/>
      <c r="S78" s="256"/>
      <c r="T78" s="235"/>
      <c r="U78" s="256"/>
      <c r="V78" s="256"/>
      <c r="W78" s="256"/>
      <c r="X78" s="256"/>
      <c r="Y78" s="256"/>
      <c r="Z78" s="256"/>
      <c r="AA78" s="256"/>
      <c r="AB78" s="256"/>
      <c r="AC78" s="256"/>
      <c r="AD78" s="256"/>
      <c r="AE78" s="256"/>
      <c r="AF78" s="256"/>
      <c r="AG78" s="256"/>
      <c r="AH78" s="235"/>
      <c r="AJ78" s="235"/>
      <c r="AK78" s="236"/>
      <c r="AL78" s="236"/>
      <c r="AM78" s="236"/>
      <c r="AN78" s="236"/>
      <c r="AO78" s="236"/>
      <c r="AP78" s="236"/>
      <c r="AQ78" s="236"/>
      <c r="AR78" s="236"/>
      <c r="AS78" s="236"/>
      <c r="AT78" s="236"/>
    </row>
    <row r="79" spans="1:46" s="257" customFormat="1">
      <c r="A79" s="235"/>
      <c r="B79" s="235">
        <f>COUNTIF(C:C,C79)</f>
        <v>0</v>
      </c>
      <c r="C79" s="261"/>
      <c r="D79" s="263" t="s">
        <v>1063</v>
      </c>
      <c r="E79" s="254">
        <v>0</v>
      </c>
      <c r="F79" s="255"/>
      <c r="G79" s="264">
        <f t="shared" ref="G79:S79" si="51">SUM(G74:G78)</f>
        <v>378891.88499999989</v>
      </c>
      <c r="H79" s="264">
        <f t="shared" si="51"/>
        <v>378993.71500000014</v>
      </c>
      <c r="I79" s="264">
        <f t="shared" si="51"/>
        <v>380358.34999999986</v>
      </c>
      <c r="J79" s="264">
        <f t="shared" si="51"/>
        <v>382974.9150000001</v>
      </c>
      <c r="K79" s="264">
        <f t="shared" si="51"/>
        <v>386348.00000000006</v>
      </c>
      <c r="L79" s="264">
        <f t="shared" si="51"/>
        <v>386798.03500000009</v>
      </c>
      <c r="M79" s="264">
        <f t="shared" si="51"/>
        <v>387668.4599999999</v>
      </c>
      <c r="N79" s="264">
        <f t="shared" si="51"/>
        <v>389903.49500000017</v>
      </c>
      <c r="O79" s="264">
        <f t="shared" si="51"/>
        <v>391607.19999999995</v>
      </c>
      <c r="P79" s="264">
        <f t="shared" si="51"/>
        <v>391573.63999999996</v>
      </c>
      <c r="Q79" s="264">
        <f t="shared" si="51"/>
        <v>391134.93500000011</v>
      </c>
      <c r="R79" s="264">
        <f t="shared" si="51"/>
        <v>391997.19499999995</v>
      </c>
      <c r="S79" s="264">
        <f t="shared" si="51"/>
        <v>4638249.8250000002</v>
      </c>
      <c r="T79" s="284"/>
      <c r="U79" s="265">
        <f t="shared" ref="U79:AG79" si="52">SUM(U74:U78)</f>
        <v>56769.821085871648</v>
      </c>
      <c r="V79" s="265">
        <f t="shared" si="52"/>
        <v>56790.848072378431</v>
      </c>
      <c r="W79" s="265">
        <f t="shared" si="52"/>
        <v>56984.421191620597</v>
      </c>
      <c r="X79" s="265">
        <f t="shared" si="52"/>
        <v>57377.030562619613</v>
      </c>
      <c r="Y79" s="265">
        <f t="shared" si="52"/>
        <v>57879.869977657858</v>
      </c>
      <c r="Z79" s="265">
        <f t="shared" si="52"/>
        <v>57936.767613259879</v>
      </c>
      <c r="AA79" s="265">
        <f t="shared" si="52"/>
        <v>58065.564740445931</v>
      </c>
      <c r="AB79" s="265">
        <f t="shared" si="52"/>
        <v>58407.389624518233</v>
      </c>
      <c r="AC79" s="265">
        <f t="shared" si="52"/>
        <v>58659.909878483559</v>
      </c>
      <c r="AD79" s="265">
        <f t="shared" si="52"/>
        <v>58655.897170212345</v>
      </c>
      <c r="AE79" s="265">
        <f t="shared" si="52"/>
        <v>58595.756575332256</v>
      </c>
      <c r="AF79" s="265">
        <f t="shared" si="52"/>
        <v>58708.669707691588</v>
      </c>
      <c r="AG79" s="265">
        <f t="shared" si="52"/>
        <v>57902.662183340988</v>
      </c>
      <c r="AH79" s="235"/>
      <c r="AJ79" s="235"/>
      <c r="AK79" s="236"/>
      <c r="AL79" s="265">
        <f t="shared" ref="AL79:AM79" si="53">SUM(AL74:AL78)</f>
        <v>4659121.2671288047</v>
      </c>
      <c r="AM79" s="265">
        <f t="shared" si="53"/>
        <v>20871.442128804887</v>
      </c>
      <c r="AN79" s="299">
        <f>+AM79/S79</f>
        <v>4.4998529437350618E-3</v>
      </c>
      <c r="AO79" s="236"/>
      <c r="AP79" s="236"/>
      <c r="AQ79" s="236"/>
      <c r="AR79" s="236"/>
      <c r="AS79" s="236"/>
      <c r="AT79" s="236"/>
    </row>
    <row r="80" spans="1:46" s="235" customFormat="1">
      <c r="C80" s="261"/>
      <c r="D80" s="263"/>
      <c r="E80" s="254"/>
      <c r="F80" s="255"/>
      <c r="G80" s="266"/>
      <c r="H80" s="270"/>
      <c r="I80" s="270"/>
      <c r="J80" s="261"/>
      <c r="K80" s="261"/>
      <c r="L80" s="261"/>
      <c r="M80" s="261"/>
      <c r="N80" s="261"/>
      <c r="O80" s="261"/>
      <c r="P80" s="261"/>
      <c r="Q80" s="261"/>
      <c r="R80" s="261"/>
      <c r="S80" s="261"/>
      <c r="U80" s="256"/>
      <c r="V80" s="256"/>
      <c r="W80" s="256"/>
      <c r="X80" s="256"/>
      <c r="Y80" s="256"/>
      <c r="Z80" s="256"/>
      <c r="AA80" s="256"/>
      <c r="AB80" s="256"/>
      <c r="AC80" s="256"/>
      <c r="AD80" s="256"/>
      <c r="AE80" s="256"/>
      <c r="AF80" s="256"/>
      <c r="AG80" s="256"/>
      <c r="AI80" s="257"/>
      <c r="AK80" s="236"/>
      <c r="AL80" s="236"/>
      <c r="AM80" s="236"/>
      <c r="AN80" s="236"/>
      <c r="AO80" s="236"/>
      <c r="AP80" s="236"/>
      <c r="AQ80" s="236"/>
      <c r="AR80" s="236"/>
      <c r="AS80" s="236"/>
      <c r="AT80" s="236"/>
    </row>
    <row r="81" spans="1:46" s="235" customFormat="1">
      <c r="C81" s="261"/>
      <c r="D81" s="263"/>
      <c r="E81" s="254"/>
      <c r="F81" s="255"/>
      <c r="G81" s="266"/>
      <c r="H81" s="256"/>
      <c r="I81" s="256"/>
      <c r="U81" s="256"/>
      <c r="V81" s="256"/>
      <c r="W81" s="256"/>
      <c r="X81" s="256"/>
      <c r="Y81" s="256"/>
      <c r="Z81" s="256"/>
      <c r="AA81" s="256"/>
      <c r="AB81" s="256"/>
      <c r="AC81" s="256"/>
      <c r="AD81" s="256"/>
      <c r="AE81" s="256"/>
      <c r="AF81" s="256"/>
      <c r="AG81" s="256"/>
      <c r="AI81" s="257"/>
      <c r="AK81" s="236"/>
      <c r="AL81" s="236"/>
      <c r="AM81" s="236"/>
      <c r="AN81" s="236"/>
      <c r="AO81" s="236"/>
      <c r="AP81" s="236"/>
      <c r="AQ81" s="236"/>
      <c r="AR81" s="236"/>
      <c r="AS81" s="236"/>
      <c r="AT81" s="236"/>
    </row>
    <row r="82" spans="1:46" s="235" customFormat="1">
      <c r="B82" s="235">
        <f t="shared" ref="B82:B88" si="54">COUNTIF(C:C,C82)</f>
        <v>1</v>
      </c>
      <c r="C82" s="268" t="s">
        <v>1064</v>
      </c>
      <c r="D82" s="268" t="s">
        <v>1064</v>
      </c>
      <c r="E82" s="254">
        <v>0</v>
      </c>
      <c r="F82" s="255"/>
      <c r="G82" s="266"/>
      <c r="H82" s="256"/>
      <c r="I82" s="256"/>
      <c r="U82" s="256">
        <f t="shared" ref="U82:AF88" si="55">IFERROR(G82/$E82,0)</f>
        <v>0</v>
      </c>
      <c r="V82" s="256">
        <f t="shared" si="55"/>
        <v>0</v>
      </c>
      <c r="W82" s="256">
        <f t="shared" si="55"/>
        <v>0</v>
      </c>
      <c r="X82" s="256">
        <f t="shared" si="55"/>
        <v>0</v>
      </c>
      <c r="Y82" s="256">
        <f t="shared" si="55"/>
        <v>0</v>
      </c>
      <c r="Z82" s="256">
        <f t="shared" si="55"/>
        <v>0</v>
      </c>
      <c r="AA82" s="256">
        <f t="shared" si="55"/>
        <v>0</v>
      </c>
      <c r="AB82" s="256">
        <f t="shared" si="55"/>
        <v>0</v>
      </c>
      <c r="AC82" s="256">
        <f t="shared" si="55"/>
        <v>0</v>
      </c>
      <c r="AD82" s="256">
        <f t="shared" si="55"/>
        <v>0</v>
      </c>
      <c r="AE82" s="256">
        <f t="shared" si="55"/>
        <v>0</v>
      </c>
      <c r="AF82" s="256">
        <f t="shared" si="55"/>
        <v>0</v>
      </c>
      <c r="AG82" s="256">
        <f t="shared" ref="AG82:AG88" si="56">AVERAGE(U82:AF82)</f>
        <v>0</v>
      </c>
      <c r="AI82" s="257"/>
      <c r="AK82" s="236"/>
      <c r="AL82" s="236"/>
      <c r="AM82" s="236"/>
      <c r="AN82" s="236"/>
      <c r="AO82" s="236"/>
      <c r="AP82" s="236"/>
      <c r="AQ82" s="236"/>
      <c r="AR82" s="236"/>
      <c r="AS82" s="236"/>
      <c r="AT82" s="236"/>
    </row>
    <row r="83" spans="1:46" s="235" customFormat="1">
      <c r="A83" s="235" t="str">
        <f t="shared" ref="A83:A88" si="57">$A$1&amp;"Residential"&amp;C83</f>
        <v>PacificResidentialGWRES</v>
      </c>
      <c r="B83" s="235">
        <f t="shared" si="54"/>
        <v>1</v>
      </c>
      <c r="C83" s="253" t="s">
        <v>1065</v>
      </c>
      <c r="D83" s="253" t="s">
        <v>1066</v>
      </c>
      <c r="E83" s="254">
        <v>7.6</v>
      </c>
      <c r="F83" s="255"/>
      <c r="G83" s="256">
        <v>159439.17999999996</v>
      </c>
      <c r="H83" s="256">
        <v>159153.93000000002</v>
      </c>
      <c r="I83" s="256">
        <v>160058.785</v>
      </c>
      <c r="J83" s="256">
        <v>162957.495</v>
      </c>
      <c r="K83" s="256">
        <v>167091.64999999994</v>
      </c>
      <c r="L83" s="256">
        <v>170592.05500000002</v>
      </c>
      <c r="M83" s="256">
        <v>171790.32000000007</v>
      </c>
      <c r="N83" s="256">
        <v>174072.60500000001</v>
      </c>
      <c r="O83" s="256">
        <v>175398.95000000004</v>
      </c>
      <c r="P83" s="256">
        <v>175305.72000000003</v>
      </c>
      <c r="Q83" s="256">
        <v>175209.80000000002</v>
      </c>
      <c r="R83" s="256">
        <v>174273.96</v>
      </c>
      <c r="S83" s="256">
        <f t="shared" ref="S83:S88" si="58">SUM(G83:R83)</f>
        <v>2025344.45</v>
      </c>
      <c r="T83" s="256"/>
      <c r="U83" s="256">
        <f t="shared" si="55"/>
        <v>20978.839473684206</v>
      </c>
      <c r="V83" s="256">
        <f t="shared" si="55"/>
        <v>20941.306578947373</v>
      </c>
      <c r="W83" s="256">
        <f t="shared" si="55"/>
        <v>21060.366447368422</v>
      </c>
      <c r="X83" s="256">
        <f t="shared" si="55"/>
        <v>21441.775657894737</v>
      </c>
      <c r="Y83" s="256">
        <f t="shared" si="55"/>
        <v>21985.743421052623</v>
      </c>
      <c r="Z83" s="256">
        <f t="shared" si="55"/>
        <v>22446.323026315793</v>
      </c>
      <c r="AA83" s="256">
        <f t="shared" si="55"/>
        <v>22603.989473684222</v>
      </c>
      <c r="AB83" s="256">
        <f t="shared" si="55"/>
        <v>22904.29013157895</v>
      </c>
      <c r="AC83" s="256">
        <f t="shared" si="55"/>
        <v>23078.809210526324</v>
      </c>
      <c r="AD83" s="256">
        <f t="shared" si="55"/>
        <v>23066.542105263165</v>
      </c>
      <c r="AE83" s="256">
        <f t="shared" si="55"/>
        <v>23053.921052631584</v>
      </c>
      <c r="AF83" s="256">
        <f t="shared" si="55"/>
        <v>22930.784210526315</v>
      </c>
      <c r="AG83" s="256">
        <f t="shared" si="56"/>
        <v>22207.724232456141</v>
      </c>
      <c r="AI83" s="257"/>
      <c r="AK83" s="300">
        <f t="shared" ref="AK83:AK88" si="59">ROUND(E83*(1+$AM$4),2)</f>
        <v>7.64</v>
      </c>
      <c r="AL83" s="288">
        <f t="shared" ref="AL83:AL88" si="60">AK83*AG83*12</f>
        <v>2036004.1576315791</v>
      </c>
      <c r="AM83" s="277">
        <f t="shared" ref="AM83:AM88" si="61">AL83-S83</f>
        <v>10659.707631579135</v>
      </c>
      <c r="AN83" s="299">
        <f t="shared" ref="AN83:AN88" si="62">IFERROR((AK83-E83)/E83,0)</f>
        <v>5.2631578947368472E-3</v>
      </c>
      <c r="AO83" s="236"/>
      <c r="AP83" s="236"/>
      <c r="AQ83" s="236"/>
      <c r="AR83" s="236"/>
      <c r="AS83" s="236"/>
      <c r="AT83" s="236"/>
    </row>
    <row r="84" spans="1:46" s="235" customFormat="1">
      <c r="A84" s="235" t="str">
        <f t="shared" si="57"/>
        <v>PacificResidentialGWONLYRES</v>
      </c>
      <c r="B84" s="235">
        <f t="shared" si="54"/>
        <v>1</v>
      </c>
      <c r="C84" s="253" t="s">
        <v>1067</v>
      </c>
      <c r="D84" s="253" t="s">
        <v>1068</v>
      </c>
      <c r="E84" s="254">
        <v>0</v>
      </c>
      <c r="F84" s="255"/>
      <c r="G84" s="256">
        <v>0</v>
      </c>
      <c r="H84" s="256">
        <v>0</v>
      </c>
      <c r="I84" s="256">
        <v>0</v>
      </c>
      <c r="J84" s="256">
        <v>0</v>
      </c>
      <c r="K84" s="256">
        <v>0</v>
      </c>
      <c r="L84" s="256">
        <v>0</v>
      </c>
      <c r="M84" s="256">
        <v>0</v>
      </c>
      <c r="N84" s="256">
        <v>0</v>
      </c>
      <c r="O84" s="256">
        <v>0</v>
      </c>
      <c r="P84" s="256">
        <v>0</v>
      </c>
      <c r="Q84" s="256">
        <v>0</v>
      </c>
      <c r="R84" s="256">
        <v>0</v>
      </c>
      <c r="S84" s="256">
        <f t="shared" si="58"/>
        <v>0</v>
      </c>
      <c r="T84" s="256"/>
      <c r="U84" s="256">
        <f t="shared" si="55"/>
        <v>0</v>
      </c>
      <c r="V84" s="256">
        <f t="shared" si="55"/>
        <v>0</v>
      </c>
      <c r="W84" s="256">
        <f t="shared" si="55"/>
        <v>0</v>
      </c>
      <c r="X84" s="256">
        <f t="shared" si="55"/>
        <v>0</v>
      </c>
      <c r="Y84" s="256">
        <f t="shared" si="55"/>
        <v>0</v>
      </c>
      <c r="Z84" s="256">
        <f t="shared" si="55"/>
        <v>0</v>
      </c>
      <c r="AA84" s="256">
        <f t="shared" si="55"/>
        <v>0</v>
      </c>
      <c r="AB84" s="256">
        <f t="shared" si="55"/>
        <v>0</v>
      </c>
      <c r="AC84" s="256">
        <f t="shared" si="55"/>
        <v>0</v>
      </c>
      <c r="AD84" s="256">
        <f t="shared" si="55"/>
        <v>0</v>
      </c>
      <c r="AE84" s="256">
        <f t="shared" si="55"/>
        <v>0</v>
      </c>
      <c r="AF84" s="256">
        <f t="shared" si="55"/>
        <v>0</v>
      </c>
      <c r="AG84" s="256">
        <f t="shared" si="56"/>
        <v>0</v>
      </c>
      <c r="AI84" s="257"/>
      <c r="AK84" s="300">
        <f t="shared" si="59"/>
        <v>0</v>
      </c>
      <c r="AL84" s="288">
        <f t="shared" si="60"/>
        <v>0</v>
      </c>
      <c r="AM84" s="277">
        <f t="shared" si="61"/>
        <v>0</v>
      </c>
      <c r="AN84" s="299">
        <f t="shared" si="62"/>
        <v>0</v>
      </c>
      <c r="AO84" s="236"/>
      <c r="AP84" s="236"/>
      <c r="AQ84" s="236"/>
      <c r="AR84" s="236"/>
      <c r="AS84" s="236"/>
      <c r="AT84" s="236"/>
    </row>
    <row r="85" spans="1:46" s="235" customFormat="1">
      <c r="A85" s="235" t="str">
        <f t="shared" si="57"/>
        <v>PacificResidentialEXTRAGWC-RES</v>
      </c>
      <c r="B85" s="235">
        <f t="shared" si="54"/>
        <v>1</v>
      </c>
      <c r="C85" s="253" t="s">
        <v>1069</v>
      </c>
      <c r="D85" s="253" t="s">
        <v>1070</v>
      </c>
      <c r="E85" s="254">
        <v>2.25</v>
      </c>
      <c r="F85" s="255"/>
      <c r="G85" s="256">
        <v>108</v>
      </c>
      <c r="H85" s="256">
        <v>29.25</v>
      </c>
      <c r="I85" s="256">
        <v>45</v>
      </c>
      <c r="J85" s="256">
        <v>42.75</v>
      </c>
      <c r="K85" s="256">
        <v>99</v>
      </c>
      <c r="L85" s="256">
        <v>103.5</v>
      </c>
      <c r="M85" s="256">
        <v>103.5</v>
      </c>
      <c r="N85" s="256">
        <v>60.949999999999996</v>
      </c>
      <c r="O85" s="256">
        <v>90.399999999999991</v>
      </c>
      <c r="P85" s="256">
        <v>210.18</v>
      </c>
      <c r="Q85" s="256">
        <v>427.14000000000004</v>
      </c>
      <c r="R85" s="256">
        <v>266.68</v>
      </c>
      <c r="S85" s="256">
        <f t="shared" si="58"/>
        <v>1586.3500000000001</v>
      </c>
      <c r="T85" s="256"/>
      <c r="U85" s="256">
        <f t="shared" si="55"/>
        <v>48</v>
      </c>
      <c r="V85" s="256">
        <f t="shared" si="55"/>
        <v>13</v>
      </c>
      <c r="W85" s="256">
        <f t="shared" si="55"/>
        <v>20</v>
      </c>
      <c r="X85" s="256">
        <f t="shared" si="55"/>
        <v>19</v>
      </c>
      <c r="Y85" s="256">
        <f t="shared" si="55"/>
        <v>44</v>
      </c>
      <c r="Z85" s="256">
        <f t="shared" si="55"/>
        <v>46</v>
      </c>
      <c r="AA85" s="256">
        <f t="shared" si="55"/>
        <v>46</v>
      </c>
      <c r="AB85" s="256">
        <f t="shared" si="55"/>
        <v>27.088888888888889</v>
      </c>
      <c r="AC85" s="256">
        <f t="shared" si="55"/>
        <v>40.177777777777777</v>
      </c>
      <c r="AD85" s="256">
        <f t="shared" si="55"/>
        <v>93.413333333333341</v>
      </c>
      <c r="AE85" s="256">
        <f t="shared" si="55"/>
        <v>189.84000000000003</v>
      </c>
      <c r="AF85" s="256">
        <f t="shared" si="55"/>
        <v>118.52444444444444</v>
      </c>
      <c r="AG85" s="256">
        <f t="shared" si="56"/>
        <v>58.753703703703707</v>
      </c>
      <c r="AI85" s="257"/>
      <c r="AK85" s="300">
        <f t="shared" si="59"/>
        <v>2.2599999999999998</v>
      </c>
      <c r="AL85" s="288">
        <f t="shared" si="60"/>
        <v>1593.4004444444445</v>
      </c>
      <c r="AM85" s="277">
        <f t="shared" si="61"/>
        <v>7.0504444444443379</v>
      </c>
      <c r="AN85" s="299">
        <f t="shared" si="62"/>
        <v>4.4444444444443499E-3</v>
      </c>
      <c r="AO85" s="236"/>
      <c r="AP85" s="236"/>
      <c r="AQ85" s="236"/>
      <c r="AR85" s="236"/>
      <c r="AS85" s="236"/>
      <c r="AT85" s="236"/>
    </row>
    <row r="86" spans="1:46" s="235" customFormat="1">
      <c r="A86" s="235" t="str">
        <f t="shared" si="57"/>
        <v>PacificResidentialEP96GWC-RES</v>
      </c>
      <c r="B86" s="235">
        <f t="shared" si="54"/>
        <v>1</v>
      </c>
      <c r="C86" s="253" t="s">
        <v>1071</v>
      </c>
      <c r="D86" s="253" t="s">
        <v>1072</v>
      </c>
      <c r="E86" s="254">
        <v>0</v>
      </c>
      <c r="F86" s="255"/>
      <c r="G86" s="256">
        <v>0</v>
      </c>
      <c r="H86" s="256">
        <v>0</v>
      </c>
      <c r="I86" s="256">
        <v>0</v>
      </c>
      <c r="J86" s="256">
        <v>0</v>
      </c>
      <c r="K86" s="256">
        <v>0</v>
      </c>
      <c r="L86" s="256">
        <v>0</v>
      </c>
      <c r="M86" s="256">
        <v>0</v>
      </c>
      <c r="N86" s="256">
        <v>0</v>
      </c>
      <c r="O86" s="256">
        <v>0</v>
      </c>
      <c r="P86" s="256">
        <v>0</v>
      </c>
      <c r="Q86" s="256">
        <v>0</v>
      </c>
      <c r="R86" s="256">
        <v>0</v>
      </c>
      <c r="S86" s="256">
        <f t="shared" si="58"/>
        <v>0</v>
      </c>
      <c r="T86" s="256"/>
      <c r="U86" s="256">
        <f t="shared" si="55"/>
        <v>0</v>
      </c>
      <c r="V86" s="256">
        <f t="shared" si="55"/>
        <v>0</v>
      </c>
      <c r="W86" s="256">
        <f t="shared" si="55"/>
        <v>0</v>
      </c>
      <c r="X86" s="256">
        <f t="shared" si="55"/>
        <v>0</v>
      </c>
      <c r="Y86" s="256">
        <f t="shared" si="55"/>
        <v>0</v>
      </c>
      <c r="Z86" s="256">
        <f t="shared" si="55"/>
        <v>0</v>
      </c>
      <c r="AA86" s="256">
        <f t="shared" si="55"/>
        <v>0</v>
      </c>
      <c r="AB86" s="256">
        <f t="shared" si="55"/>
        <v>0</v>
      </c>
      <c r="AC86" s="256">
        <f t="shared" si="55"/>
        <v>0</v>
      </c>
      <c r="AD86" s="256">
        <f t="shared" si="55"/>
        <v>0</v>
      </c>
      <c r="AE86" s="256">
        <f t="shared" si="55"/>
        <v>0</v>
      </c>
      <c r="AF86" s="256">
        <f t="shared" si="55"/>
        <v>0</v>
      </c>
      <c r="AG86" s="256">
        <f t="shared" si="56"/>
        <v>0</v>
      </c>
      <c r="AI86" s="257"/>
      <c r="AK86" s="300">
        <f t="shared" si="59"/>
        <v>0</v>
      </c>
      <c r="AL86" s="288">
        <f t="shared" si="60"/>
        <v>0</v>
      </c>
      <c r="AM86" s="277">
        <f t="shared" si="61"/>
        <v>0</v>
      </c>
      <c r="AN86" s="299">
        <f t="shared" si="62"/>
        <v>0</v>
      </c>
      <c r="AO86" s="236"/>
      <c r="AP86" s="236"/>
      <c r="AQ86" s="236"/>
      <c r="AR86" s="236"/>
      <c r="AS86" s="236"/>
      <c r="AT86" s="236"/>
    </row>
    <row r="87" spans="1:46" s="235" customFormat="1" ht="12">
      <c r="A87" s="235" t="str">
        <f t="shared" si="57"/>
        <v>PacificResidentialDELGWC-RES</v>
      </c>
      <c r="B87" s="235">
        <f t="shared" si="54"/>
        <v>1</v>
      </c>
      <c r="C87" s="253" t="s">
        <v>1073</v>
      </c>
      <c r="D87" s="253" t="s">
        <v>1074</v>
      </c>
      <c r="E87" s="254">
        <v>16.8</v>
      </c>
      <c r="F87" s="255"/>
      <c r="G87" s="256">
        <v>0</v>
      </c>
      <c r="H87" s="256">
        <v>0</v>
      </c>
      <c r="I87" s="256">
        <v>0</v>
      </c>
      <c r="J87" s="256">
        <v>0</v>
      </c>
      <c r="K87" s="256">
        <v>0</v>
      </c>
      <c r="L87" s="256">
        <v>0</v>
      </c>
      <c r="M87" s="256">
        <v>0</v>
      </c>
      <c r="N87" s="256">
        <v>0</v>
      </c>
      <c r="O87" s="256">
        <v>0</v>
      </c>
      <c r="P87" s="256">
        <v>0</v>
      </c>
      <c r="Q87" s="256">
        <v>0</v>
      </c>
      <c r="R87" s="256">
        <v>0</v>
      </c>
      <c r="S87" s="256">
        <f t="shared" si="58"/>
        <v>0</v>
      </c>
      <c r="T87" s="256"/>
      <c r="U87" s="256">
        <f t="shared" si="55"/>
        <v>0</v>
      </c>
      <c r="V87" s="256">
        <f t="shared" si="55"/>
        <v>0</v>
      </c>
      <c r="W87" s="256">
        <f t="shared" si="55"/>
        <v>0</v>
      </c>
      <c r="X87" s="256">
        <f t="shared" si="55"/>
        <v>0</v>
      </c>
      <c r="Y87" s="256">
        <f t="shared" si="55"/>
        <v>0</v>
      </c>
      <c r="Z87" s="256">
        <f t="shared" si="55"/>
        <v>0</v>
      </c>
      <c r="AA87" s="256">
        <f t="shared" si="55"/>
        <v>0</v>
      </c>
      <c r="AB87" s="256">
        <f t="shared" si="55"/>
        <v>0</v>
      </c>
      <c r="AC87" s="256">
        <f t="shared" si="55"/>
        <v>0</v>
      </c>
      <c r="AD87" s="256">
        <f t="shared" si="55"/>
        <v>0</v>
      </c>
      <c r="AE87" s="256">
        <f t="shared" si="55"/>
        <v>0</v>
      </c>
      <c r="AF87" s="256">
        <f t="shared" si="55"/>
        <v>0</v>
      </c>
      <c r="AG87" s="256">
        <f t="shared" si="56"/>
        <v>0</v>
      </c>
      <c r="AK87" s="300">
        <f t="shared" si="59"/>
        <v>16.88</v>
      </c>
      <c r="AL87" s="288">
        <f t="shared" si="60"/>
        <v>0</v>
      </c>
      <c r="AM87" s="277">
        <f t="shared" si="61"/>
        <v>0</v>
      </c>
      <c r="AN87" s="299">
        <f t="shared" si="62"/>
        <v>4.76190476190466E-3</v>
      </c>
      <c r="AO87" s="236"/>
      <c r="AP87" s="236"/>
      <c r="AQ87" s="236"/>
      <c r="AR87" s="236"/>
      <c r="AS87" s="236"/>
      <c r="AT87" s="236"/>
    </row>
    <row r="88" spans="1:46" s="235" customFormat="1">
      <c r="A88" s="235" t="str">
        <f t="shared" si="57"/>
        <v>PacificResidentialDISPGW-RES</v>
      </c>
      <c r="B88" s="235">
        <f t="shared" si="54"/>
        <v>1</v>
      </c>
      <c r="C88" s="257" t="s">
        <v>1075</v>
      </c>
      <c r="D88" s="261"/>
      <c r="E88" s="254">
        <v>0</v>
      </c>
      <c r="F88" s="254"/>
      <c r="G88" s="256">
        <v>0</v>
      </c>
      <c r="H88" s="256">
        <v>0</v>
      </c>
      <c r="I88" s="256">
        <v>0</v>
      </c>
      <c r="J88" s="256">
        <v>0</v>
      </c>
      <c r="K88" s="256">
        <v>9</v>
      </c>
      <c r="L88" s="256">
        <v>0</v>
      </c>
      <c r="M88" s="256">
        <v>0</v>
      </c>
      <c r="N88" s="256">
        <v>0</v>
      </c>
      <c r="O88" s="256">
        <v>0</v>
      </c>
      <c r="P88" s="256">
        <v>0</v>
      </c>
      <c r="Q88" s="256">
        <v>0</v>
      </c>
      <c r="R88" s="256">
        <v>35</v>
      </c>
      <c r="S88" s="256">
        <f t="shared" si="58"/>
        <v>44</v>
      </c>
      <c r="U88" s="256">
        <f t="shared" si="55"/>
        <v>0</v>
      </c>
      <c r="V88" s="256">
        <f t="shared" si="55"/>
        <v>0</v>
      </c>
      <c r="W88" s="256">
        <f t="shared" si="55"/>
        <v>0</v>
      </c>
      <c r="X88" s="256">
        <f t="shared" si="55"/>
        <v>0</v>
      </c>
      <c r="Y88" s="256">
        <f t="shared" si="55"/>
        <v>0</v>
      </c>
      <c r="Z88" s="256">
        <f t="shared" si="55"/>
        <v>0</v>
      </c>
      <c r="AA88" s="256">
        <f t="shared" si="55"/>
        <v>0</v>
      </c>
      <c r="AB88" s="256">
        <f t="shared" si="55"/>
        <v>0</v>
      </c>
      <c r="AC88" s="256">
        <f t="shared" si="55"/>
        <v>0</v>
      </c>
      <c r="AD88" s="256">
        <f t="shared" si="55"/>
        <v>0</v>
      </c>
      <c r="AE88" s="256">
        <f t="shared" si="55"/>
        <v>0</v>
      </c>
      <c r="AF88" s="256">
        <f t="shared" si="55"/>
        <v>0</v>
      </c>
      <c r="AG88" s="256">
        <f t="shared" si="56"/>
        <v>0</v>
      </c>
      <c r="AI88" s="257"/>
      <c r="AK88" s="300">
        <f t="shared" si="59"/>
        <v>0</v>
      </c>
      <c r="AL88" s="288">
        <f t="shared" si="60"/>
        <v>0</v>
      </c>
      <c r="AM88" s="277">
        <f t="shared" si="61"/>
        <v>-44</v>
      </c>
      <c r="AN88" s="299">
        <f t="shared" si="62"/>
        <v>0</v>
      </c>
      <c r="AO88" s="236"/>
      <c r="AP88" s="236"/>
      <c r="AQ88" s="236"/>
      <c r="AR88" s="236"/>
      <c r="AS88" s="236"/>
      <c r="AT88" s="236"/>
    </row>
    <row r="89" spans="1:46" s="235" customFormat="1">
      <c r="C89" s="257"/>
      <c r="D89" s="261"/>
      <c r="E89" s="254"/>
      <c r="F89" s="254"/>
      <c r="G89" s="254"/>
      <c r="H89" s="256"/>
      <c r="I89" s="256"/>
      <c r="U89" s="256"/>
      <c r="V89" s="256"/>
      <c r="W89" s="256"/>
      <c r="X89" s="256"/>
      <c r="Y89" s="256"/>
      <c r="Z89" s="256"/>
      <c r="AA89" s="256"/>
      <c r="AB89" s="256"/>
      <c r="AC89" s="256"/>
      <c r="AD89" s="256"/>
      <c r="AE89" s="256"/>
      <c r="AF89" s="256"/>
      <c r="AG89" s="256"/>
      <c r="AI89" s="257"/>
      <c r="AK89" s="236"/>
      <c r="AL89" s="236"/>
      <c r="AM89" s="236"/>
      <c r="AN89" s="236"/>
      <c r="AO89" s="236"/>
      <c r="AP89" s="236"/>
      <c r="AQ89" s="236"/>
      <c r="AR89" s="236"/>
      <c r="AS89" s="236"/>
      <c r="AT89" s="236"/>
    </row>
    <row r="90" spans="1:46" s="235" customFormat="1">
      <c r="B90" s="235">
        <f>COUNTIF(C:C,C90)</f>
        <v>0</v>
      </c>
      <c r="C90" s="261"/>
      <c r="D90" s="263" t="s">
        <v>1076</v>
      </c>
      <c r="E90" s="254">
        <v>0</v>
      </c>
      <c r="F90" s="271"/>
      <c r="G90" s="264">
        <f t="shared" ref="G90:S90" si="63">SUM(G83:G88)</f>
        <v>159547.17999999996</v>
      </c>
      <c r="H90" s="264">
        <f t="shared" si="63"/>
        <v>159183.18000000002</v>
      </c>
      <c r="I90" s="264">
        <f t="shared" si="63"/>
        <v>160103.785</v>
      </c>
      <c r="J90" s="264">
        <f t="shared" si="63"/>
        <v>163000.245</v>
      </c>
      <c r="K90" s="264">
        <f t="shared" si="63"/>
        <v>167199.64999999994</v>
      </c>
      <c r="L90" s="264">
        <f t="shared" si="63"/>
        <v>170695.55500000002</v>
      </c>
      <c r="M90" s="264">
        <f t="shared" si="63"/>
        <v>171893.82000000007</v>
      </c>
      <c r="N90" s="264">
        <f t="shared" si="63"/>
        <v>174133.55500000002</v>
      </c>
      <c r="O90" s="264">
        <f t="shared" si="63"/>
        <v>175489.35000000003</v>
      </c>
      <c r="P90" s="264">
        <f t="shared" si="63"/>
        <v>175515.90000000002</v>
      </c>
      <c r="Q90" s="264">
        <f t="shared" si="63"/>
        <v>175636.94000000003</v>
      </c>
      <c r="R90" s="264">
        <f t="shared" si="63"/>
        <v>174575.63999999998</v>
      </c>
      <c r="S90" s="264">
        <f t="shared" si="63"/>
        <v>2026974.8</v>
      </c>
      <c r="T90" s="284"/>
      <c r="U90" s="265">
        <f t="shared" ref="U90:AG90" si="64">SUM(U83:U88)</f>
        <v>21026.839473684206</v>
      </c>
      <c r="V90" s="265">
        <f t="shared" si="64"/>
        <v>20954.306578947373</v>
      </c>
      <c r="W90" s="265">
        <f t="shared" si="64"/>
        <v>21080.366447368422</v>
      </c>
      <c r="X90" s="265">
        <f t="shared" si="64"/>
        <v>21460.775657894737</v>
      </c>
      <c r="Y90" s="265">
        <f t="shared" si="64"/>
        <v>22029.743421052623</v>
      </c>
      <c r="Z90" s="265">
        <f t="shared" si="64"/>
        <v>22492.323026315793</v>
      </c>
      <c r="AA90" s="265">
        <f t="shared" si="64"/>
        <v>22649.989473684222</v>
      </c>
      <c r="AB90" s="265">
        <f t="shared" si="64"/>
        <v>22931.379020467837</v>
      </c>
      <c r="AC90" s="265">
        <f t="shared" si="64"/>
        <v>23118.986988304103</v>
      </c>
      <c r="AD90" s="265">
        <f t="shared" si="64"/>
        <v>23159.955438596498</v>
      </c>
      <c r="AE90" s="265">
        <f t="shared" si="64"/>
        <v>23243.761052631584</v>
      </c>
      <c r="AF90" s="265">
        <f t="shared" si="64"/>
        <v>23049.308654970759</v>
      </c>
      <c r="AG90" s="265">
        <f t="shared" si="64"/>
        <v>22266.477936159845</v>
      </c>
      <c r="AI90" s="257"/>
      <c r="AK90" s="236"/>
      <c r="AL90" s="265">
        <f>SUM(AL83:AL89)</f>
        <v>2037597.5580760236</v>
      </c>
      <c r="AM90" s="265">
        <f>SUM(AM83:AM89)</f>
        <v>10622.75807602358</v>
      </c>
      <c r="AN90" s="236"/>
      <c r="AO90" s="236"/>
      <c r="AP90" s="236"/>
      <c r="AQ90" s="236"/>
      <c r="AR90" s="236"/>
      <c r="AS90" s="236"/>
      <c r="AT90" s="236"/>
    </row>
    <row r="91" spans="1:46" s="235" customFormat="1">
      <c r="C91" s="261"/>
      <c r="D91" s="263"/>
      <c r="E91" s="254"/>
      <c r="F91" s="271"/>
      <c r="G91" s="266"/>
      <c r="H91" s="256"/>
      <c r="I91" s="256"/>
      <c r="U91" s="256"/>
      <c r="V91" s="256"/>
      <c r="W91" s="256"/>
      <c r="X91" s="256"/>
      <c r="Y91" s="256"/>
      <c r="Z91" s="256"/>
      <c r="AA91" s="256"/>
      <c r="AB91" s="256"/>
      <c r="AC91" s="256"/>
      <c r="AD91" s="256"/>
      <c r="AE91" s="256"/>
      <c r="AF91" s="256"/>
      <c r="AG91" s="256"/>
      <c r="AI91" s="257"/>
      <c r="AK91" s="236"/>
      <c r="AL91" s="236"/>
      <c r="AM91" s="236"/>
      <c r="AN91" s="236"/>
      <c r="AO91" s="236"/>
      <c r="AP91" s="236"/>
      <c r="AQ91" s="236"/>
      <c r="AR91" s="236"/>
      <c r="AS91" s="236"/>
      <c r="AT91" s="236"/>
    </row>
    <row r="92" spans="1:46" s="235" customFormat="1">
      <c r="E92" s="254"/>
      <c r="F92" s="254"/>
      <c r="U92" s="256"/>
      <c r="V92" s="256"/>
      <c r="W92" s="256"/>
      <c r="X92" s="256"/>
      <c r="Y92" s="256"/>
      <c r="Z92" s="256"/>
      <c r="AA92" s="256"/>
      <c r="AB92" s="256"/>
      <c r="AC92" s="256"/>
      <c r="AD92" s="256"/>
      <c r="AE92" s="256"/>
      <c r="AF92" s="256"/>
      <c r="AG92" s="256"/>
      <c r="AI92" s="257"/>
      <c r="AK92" s="236"/>
      <c r="AL92" s="236"/>
      <c r="AM92" s="236"/>
      <c r="AN92" s="236"/>
      <c r="AO92" s="236"/>
      <c r="AP92" s="236"/>
      <c r="AQ92" s="236"/>
      <c r="AR92" s="236"/>
      <c r="AS92" s="236"/>
      <c r="AT92" s="236"/>
    </row>
    <row r="93" spans="1:46" s="235" customFormat="1">
      <c r="B93" s="235">
        <f>COUNTIF(C:C,C93)</f>
        <v>1</v>
      </c>
      <c r="C93" s="248" t="s">
        <v>1077</v>
      </c>
      <c r="D93" s="248" t="s">
        <v>1077</v>
      </c>
      <c r="E93" s="254">
        <v>0</v>
      </c>
      <c r="F93" s="272"/>
      <c r="G93" s="249"/>
      <c r="U93" s="256"/>
      <c r="V93" s="256"/>
      <c r="W93" s="256"/>
      <c r="X93" s="256"/>
      <c r="Y93" s="256"/>
      <c r="Z93" s="256"/>
      <c r="AA93" s="256"/>
      <c r="AB93" s="256"/>
      <c r="AC93" s="256"/>
      <c r="AD93" s="256"/>
      <c r="AE93" s="256"/>
      <c r="AF93" s="256"/>
      <c r="AG93" s="256"/>
      <c r="AI93" s="257"/>
      <c r="AK93" s="236"/>
      <c r="AL93" s="236"/>
      <c r="AM93" s="236"/>
      <c r="AN93" s="236"/>
      <c r="AO93" s="236"/>
      <c r="AP93" s="236"/>
      <c r="AQ93" s="236"/>
      <c r="AR93" s="236"/>
      <c r="AS93" s="236"/>
      <c r="AT93" s="236"/>
    </row>
    <row r="94" spans="1:46" s="235" customFormat="1">
      <c r="C94" s="248"/>
      <c r="D94" s="248"/>
      <c r="E94" s="254"/>
      <c r="F94" s="272"/>
      <c r="G94" s="273"/>
      <c r="H94" s="261"/>
      <c r="I94" s="261"/>
      <c r="J94" s="289"/>
      <c r="K94" s="261"/>
      <c r="L94" s="261"/>
      <c r="M94" s="261"/>
      <c r="N94" s="261"/>
      <c r="O94" s="261"/>
      <c r="P94" s="261"/>
      <c r="Q94" s="261"/>
      <c r="R94" s="261"/>
      <c r="S94" s="261"/>
      <c r="U94" s="256"/>
      <c r="V94" s="256"/>
      <c r="W94" s="256"/>
      <c r="X94" s="256"/>
      <c r="Y94" s="256"/>
      <c r="Z94" s="256"/>
      <c r="AA94" s="256"/>
      <c r="AB94" s="256"/>
      <c r="AC94" s="256"/>
      <c r="AD94" s="256"/>
      <c r="AE94" s="256"/>
      <c r="AF94" s="256"/>
      <c r="AG94" s="256"/>
      <c r="AI94" s="257"/>
      <c r="AK94" s="236"/>
      <c r="AL94" s="236"/>
      <c r="AM94" s="236"/>
      <c r="AN94" s="236"/>
      <c r="AO94" s="236"/>
      <c r="AP94" s="236"/>
      <c r="AQ94" s="236"/>
      <c r="AR94" s="236"/>
      <c r="AS94" s="236"/>
      <c r="AT94" s="236"/>
    </row>
    <row r="95" spans="1:46" s="235" customFormat="1">
      <c r="B95" s="235">
        <f t="shared" ref="B95:B126" si="65">COUNTIF(C:C,C95)</f>
        <v>1</v>
      </c>
      <c r="C95" s="252" t="s">
        <v>1078</v>
      </c>
      <c r="D95" s="252" t="s">
        <v>1078</v>
      </c>
      <c r="E95" s="254">
        <v>0</v>
      </c>
      <c r="F95" s="272"/>
      <c r="G95" s="249"/>
      <c r="U95" s="256">
        <f t="shared" ref="U95:U126" si="66">IFERROR(G95/$E95,0)</f>
        <v>0</v>
      </c>
      <c r="V95" s="256">
        <f t="shared" ref="V95:V126" si="67">IFERROR(H95/$E95,0)</f>
        <v>0</v>
      </c>
      <c r="W95" s="256">
        <f t="shared" ref="W95:W126" si="68">IFERROR(I95/$E95,0)</f>
        <v>0</v>
      </c>
      <c r="X95" s="256">
        <f t="shared" ref="X95:X126" si="69">IFERROR(J95/$E95,0)</f>
        <v>0</v>
      </c>
      <c r="Y95" s="256">
        <f t="shared" ref="Y95:Y126" si="70">IFERROR(K95/$E95,0)</f>
        <v>0</v>
      </c>
      <c r="Z95" s="256">
        <f t="shared" ref="Z95:Z126" si="71">IFERROR(L95/$E95,0)</f>
        <v>0</v>
      </c>
      <c r="AA95" s="256">
        <f t="shared" ref="AA95:AA126" si="72">IFERROR(M95/$E95,0)</f>
        <v>0</v>
      </c>
      <c r="AB95" s="256">
        <f t="shared" ref="AB95:AB126" si="73">IFERROR(N95/$E95,0)</f>
        <v>0</v>
      </c>
      <c r="AC95" s="256">
        <f t="shared" ref="AC95:AC126" si="74">IFERROR(O95/$E95,0)</f>
        <v>0</v>
      </c>
      <c r="AD95" s="256">
        <f t="shared" ref="AD95:AD126" si="75">IFERROR(P95/$E95,0)</f>
        <v>0</v>
      </c>
      <c r="AE95" s="256">
        <f t="shared" ref="AE95:AE126" si="76">IFERROR(Q95/$E95,0)</f>
        <v>0</v>
      </c>
      <c r="AF95" s="256">
        <f t="shared" ref="AF95:AF126" si="77">IFERROR(R95/$E95,0)</f>
        <v>0</v>
      </c>
      <c r="AG95" s="256">
        <f t="shared" ref="AG95:AG126" si="78">AVERAGE(U95:AF95)</f>
        <v>0</v>
      </c>
      <c r="AI95" s="257"/>
      <c r="AK95" s="236"/>
      <c r="AL95" s="236"/>
      <c r="AM95" s="236"/>
      <c r="AN95" s="236"/>
      <c r="AO95" s="236"/>
      <c r="AP95" s="236"/>
      <c r="AQ95" s="236"/>
      <c r="AR95" s="236"/>
      <c r="AS95" s="236"/>
      <c r="AT95" s="236"/>
    </row>
    <row r="96" spans="1:46" s="235" customFormat="1">
      <c r="A96" s="235" t="str">
        <f t="shared" ref="A96:A127" si="79">$A$1&amp;"Commercial"&amp;C96</f>
        <v>PacificCommercialFL001.0Y1W001</v>
      </c>
      <c r="B96" s="235">
        <f t="shared" si="65"/>
        <v>1</v>
      </c>
      <c r="C96" s="253" t="s">
        <v>1173</v>
      </c>
      <c r="D96" s="253" t="s">
        <v>1174</v>
      </c>
      <c r="E96" s="254">
        <v>82.19</v>
      </c>
      <c r="F96" s="255"/>
      <c r="G96" s="256">
        <v>18731.09</v>
      </c>
      <c r="H96" s="256">
        <v>18410.560000000001</v>
      </c>
      <c r="I96" s="256">
        <v>17937.310000000001</v>
      </c>
      <c r="J96" s="256">
        <v>17136.620000000003</v>
      </c>
      <c r="K96" s="256">
        <v>17383.18</v>
      </c>
      <c r="L96" s="256">
        <v>16803.059999999998</v>
      </c>
      <c r="M96" s="256">
        <v>17058.55</v>
      </c>
      <c r="N96" s="256">
        <v>19781.66</v>
      </c>
      <c r="O96" s="256">
        <v>17349.420000000002</v>
      </c>
      <c r="P96" s="256">
        <v>17382.38</v>
      </c>
      <c r="Q96" s="256">
        <v>17411.23</v>
      </c>
      <c r="R96" s="256">
        <v>17291.71</v>
      </c>
      <c r="S96" s="256">
        <f t="shared" ref="S96:S127" si="80">SUM(G96:R96)</f>
        <v>212676.77000000002</v>
      </c>
      <c r="T96" s="256"/>
      <c r="U96" s="256">
        <f t="shared" si="66"/>
        <v>227.89986616376689</v>
      </c>
      <c r="V96" s="256">
        <f t="shared" si="67"/>
        <v>224.00000000000003</v>
      </c>
      <c r="W96" s="256">
        <f t="shared" si="68"/>
        <v>218.24200024333862</v>
      </c>
      <c r="X96" s="256">
        <f t="shared" si="69"/>
        <v>208.50006083465146</v>
      </c>
      <c r="Y96" s="256">
        <f t="shared" si="70"/>
        <v>211.49993916534859</v>
      </c>
      <c r="Z96" s="256">
        <f t="shared" si="71"/>
        <v>204.44165956929064</v>
      </c>
      <c r="AA96" s="256">
        <f t="shared" si="72"/>
        <v>207.5501885874194</v>
      </c>
      <c r="AB96" s="256">
        <f t="shared" si="73"/>
        <v>240.68207811169242</v>
      </c>
      <c r="AC96" s="256">
        <f t="shared" si="74"/>
        <v>211.089183598978</v>
      </c>
      <c r="AD96" s="256">
        <f t="shared" si="75"/>
        <v>211.49020562112182</v>
      </c>
      <c r="AE96" s="256">
        <f t="shared" si="76"/>
        <v>211.84122155980046</v>
      </c>
      <c r="AF96" s="256">
        <f t="shared" si="77"/>
        <v>210.38703005231778</v>
      </c>
      <c r="AG96" s="256">
        <f t="shared" si="78"/>
        <v>215.6352861256438</v>
      </c>
      <c r="AI96" s="257"/>
      <c r="AK96" s="300">
        <f t="shared" ref="AK96:AK127" si="81">ROUND(E96*(1+$AM$4),2)</f>
        <v>82.57</v>
      </c>
      <c r="AL96" s="288">
        <f t="shared" ref="AL96:AL159" si="82">AK96*AG96*12</f>
        <v>213660.0669047329</v>
      </c>
      <c r="AM96" s="277">
        <f t="shared" ref="AM96:AM159" si="83">AL96-S96</f>
        <v>983.29690473288065</v>
      </c>
      <c r="AN96" s="299">
        <f t="shared" ref="AN96:AN159" si="84">IFERROR((AK96-E96)/E96,0)</f>
        <v>4.6234335077259452E-3</v>
      </c>
      <c r="AO96" s="236"/>
      <c r="AP96" s="236"/>
      <c r="AQ96" s="236"/>
      <c r="AR96" s="236"/>
      <c r="AS96" s="236"/>
      <c r="AT96" s="236"/>
    </row>
    <row r="97" spans="1:46" s="235" customFormat="1">
      <c r="A97" s="235" t="str">
        <f t="shared" si="79"/>
        <v>PacificCommercialRL001.0Y1W001</v>
      </c>
      <c r="B97" s="235">
        <f t="shared" si="65"/>
        <v>1</v>
      </c>
      <c r="C97" s="253" t="s">
        <v>1293</v>
      </c>
      <c r="D97" s="253" t="s">
        <v>1174</v>
      </c>
      <c r="E97" s="254">
        <v>82.19</v>
      </c>
      <c r="F97" s="255"/>
      <c r="G97" s="256">
        <v>21442.710000000003</v>
      </c>
      <c r="H97" s="256">
        <v>21163.97</v>
      </c>
      <c r="I97" s="256">
        <v>21184.48</v>
      </c>
      <c r="J97" s="256">
        <v>20835.36</v>
      </c>
      <c r="K97" s="256">
        <v>21280.71</v>
      </c>
      <c r="L97" s="256">
        <v>21652.994999999999</v>
      </c>
      <c r="M97" s="256">
        <v>21743.399999999994</v>
      </c>
      <c r="N97" s="256">
        <v>24240.974999999999</v>
      </c>
      <c r="O97" s="256">
        <v>22760.309999999998</v>
      </c>
      <c r="P97" s="256">
        <v>23349.64</v>
      </c>
      <c r="Q97" s="256">
        <v>23811.14</v>
      </c>
      <c r="R97" s="256">
        <v>23978.379999999997</v>
      </c>
      <c r="S97" s="256">
        <f t="shared" si="80"/>
        <v>267444.07</v>
      </c>
      <c r="T97" s="256"/>
      <c r="U97" s="256">
        <f t="shared" si="66"/>
        <v>260.89195765908266</v>
      </c>
      <c r="V97" s="256">
        <f t="shared" si="67"/>
        <v>257.50054751186281</v>
      </c>
      <c r="W97" s="256">
        <f t="shared" si="68"/>
        <v>257.75009125197715</v>
      </c>
      <c r="X97" s="256">
        <f t="shared" si="69"/>
        <v>253.5023725514053</v>
      </c>
      <c r="Y97" s="256">
        <f t="shared" si="70"/>
        <v>258.92091495315731</v>
      </c>
      <c r="Z97" s="256">
        <f t="shared" si="71"/>
        <v>263.45048059374619</v>
      </c>
      <c r="AA97" s="256">
        <f t="shared" si="72"/>
        <v>264.550431926025</v>
      </c>
      <c r="AB97" s="256">
        <f t="shared" si="73"/>
        <v>294.9382528288113</v>
      </c>
      <c r="AC97" s="256">
        <f t="shared" si="74"/>
        <v>276.9231050006083</v>
      </c>
      <c r="AD97" s="256">
        <f t="shared" si="75"/>
        <v>284.0934420245772</v>
      </c>
      <c r="AE97" s="256">
        <f t="shared" si="76"/>
        <v>289.70848035040757</v>
      </c>
      <c r="AF97" s="256">
        <f t="shared" si="77"/>
        <v>291.74327777101837</v>
      </c>
      <c r="AG97" s="256">
        <f t="shared" si="78"/>
        <v>271.16444620188992</v>
      </c>
      <c r="AI97" s="257"/>
      <c r="AK97" s="300">
        <f t="shared" si="81"/>
        <v>82.57</v>
      </c>
      <c r="AL97" s="288">
        <f t="shared" si="82"/>
        <v>268680.57987468061</v>
      </c>
      <c r="AM97" s="277">
        <f t="shared" si="83"/>
        <v>1236.5098746806034</v>
      </c>
      <c r="AN97" s="299">
        <f t="shared" si="84"/>
        <v>4.6234335077259452E-3</v>
      </c>
      <c r="AO97" s="236"/>
      <c r="AP97" s="236"/>
      <c r="AQ97" s="236"/>
      <c r="AR97" s="236"/>
      <c r="AS97" s="236"/>
      <c r="AT97" s="236"/>
    </row>
    <row r="98" spans="1:46" s="235" customFormat="1">
      <c r="A98" s="235" t="str">
        <f t="shared" si="79"/>
        <v>PacificCommercialFL001.0Y2W001</v>
      </c>
      <c r="B98" s="235">
        <f t="shared" si="65"/>
        <v>1</v>
      </c>
      <c r="C98" s="253" t="s">
        <v>1175</v>
      </c>
      <c r="D98" s="253" t="s">
        <v>1176</v>
      </c>
      <c r="E98" s="254">
        <v>150.47999999999999</v>
      </c>
      <c r="F98" s="255"/>
      <c r="G98" s="256">
        <v>150.47999999999999</v>
      </c>
      <c r="H98" s="256">
        <v>150.47999999999999</v>
      </c>
      <c r="I98" s="256">
        <v>150.47999999999999</v>
      </c>
      <c r="J98" s="256">
        <v>150.47999999999999</v>
      </c>
      <c r="K98" s="256">
        <v>150.47999999999999</v>
      </c>
      <c r="L98" s="256">
        <v>150.47999999999999</v>
      </c>
      <c r="M98" s="256">
        <v>83.6</v>
      </c>
      <c r="N98" s="256">
        <v>0</v>
      </c>
      <c r="O98" s="256">
        <v>0</v>
      </c>
      <c r="P98" s="256">
        <v>0</v>
      </c>
      <c r="Q98" s="256">
        <v>0</v>
      </c>
      <c r="R98" s="256">
        <v>0</v>
      </c>
      <c r="S98" s="256">
        <f t="shared" si="80"/>
        <v>986.48</v>
      </c>
      <c r="T98" s="256"/>
      <c r="U98" s="256">
        <f t="shared" si="66"/>
        <v>1</v>
      </c>
      <c r="V98" s="256">
        <f t="shared" si="67"/>
        <v>1</v>
      </c>
      <c r="W98" s="256">
        <f t="shared" si="68"/>
        <v>1</v>
      </c>
      <c r="X98" s="256">
        <f t="shared" si="69"/>
        <v>1</v>
      </c>
      <c r="Y98" s="256">
        <f t="shared" si="70"/>
        <v>1</v>
      </c>
      <c r="Z98" s="256">
        <f t="shared" si="71"/>
        <v>1</v>
      </c>
      <c r="AA98" s="256">
        <f t="shared" si="72"/>
        <v>0.55555555555555558</v>
      </c>
      <c r="AB98" s="256">
        <f t="shared" si="73"/>
        <v>0</v>
      </c>
      <c r="AC98" s="256">
        <f t="shared" si="74"/>
        <v>0</v>
      </c>
      <c r="AD98" s="256">
        <f t="shared" si="75"/>
        <v>0</v>
      </c>
      <c r="AE98" s="256">
        <f t="shared" si="76"/>
        <v>0</v>
      </c>
      <c r="AF98" s="256">
        <f t="shared" si="77"/>
        <v>0</v>
      </c>
      <c r="AG98" s="256">
        <f t="shared" si="78"/>
        <v>0.54629629629629628</v>
      </c>
      <c r="AI98" s="257"/>
      <c r="AK98" s="300">
        <f t="shared" si="81"/>
        <v>151.18</v>
      </c>
      <c r="AL98" s="288">
        <f t="shared" si="82"/>
        <v>991.06888888888898</v>
      </c>
      <c r="AM98" s="277">
        <f t="shared" si="83"/>
        <v>4.5888888888889596</v>
      </c>
      <c r="AN98" s="299">
        <f t="shared" si="84"/>
        <v>4.6517809675705553E-3</v>
      </c>
      <c r="AO98" s="236"/>
      <c r="AP98" s="236"/>
      <c r="AQ98" s="236"/>
      <c r="AR98" s="236"/>
      <c r="AS98" s="236"/>
      <c r="AT98" s="236"/>
    </row>
    <row r="99" spans="1:46" s="235" customFormat="1">
      <c r="A99" s="235" t="str">
        <f t="shared" si="79"/>
        <v>PacificCommercialRL001.0Y2W001</v>
      </c>
      <c r="B99" s="235">
        <f t="shared" si="65"/>
        <v>1</v>
      </c>
      <c r="C99" s="253" t="s">
        <v>1294</v>
      </c>
      <c r="D99" s="253" t="s">
        <v>1176</v>
      </c>
      <c r="E99" s="254">
        <v>150.47999999999999</v>
      </c>
      <c r="F99" s="255"/>
      <c r="G99" s="256">
        <v>451.43999999999994</v>
      </c>
      <c r="H99" s="256">
        <v>451.43999999999994</v>
      </c>
      <c r="I99" s="256">
        <v>451.43999999999994</v>
      </c>
      <c r="J99" s="256">
        <v>451.43999999999994</v>
      </c>
      <c r="K99" s="256">
        <v>451.43999999999994</v>
      </c>
      <c r="L99" s="256">
        <v>451.43999999999994</v>
      </c>
      <c r="M99" s="256">
        <v>451.43999999999994</v>
      </c>
      <c r="N99" s="256">
        <v>452.66999999999996</v>
      </c>
      <c r="O99" s="256">
        <v>452.66999999999996</v>
      </c>
      <c r="P99" s="256">
        <v>452.66999999999996</v>
      </c>
      <c r="Q99" s="256">
        <v>452.66999999999996</v>
      </c>
      <c r="R99" s="256">
        <v>318.54999999999995</v>
      </c>
      <c r="S99" s="256">
        <f t="shared" si="80"/>
        <v>5289.31</v>
      </c>
      <c r="T99" s="256"/>
      <c r="U99" s="256">
        <f t="shared" si="66"/>
        <v>3</v>
      </c>
      <c r="V99" s="256">
        <f t="shared" si="67"/>
        <v>3</v>
      </c>
      <c r="W99" s="256">
        <f t="shared" si="68"/>
        <v>3</v>
      </c>
      <c r="X99" s="256">
        <f t="shared" si="69"/>
        <v>3</v>
      </c>
      <c r="Y99" s="256">
        <f t="shared" si="70"/>
        <v>3</v>
      </c>
      <c r="Z99" s="256">
        <f t="shared" si="71"/>
        <v>3</v>
      </c>
      <c r="AA99" s="256">
        <f t="shared" si="72"/>
        <v>3</v>
      </c>
      <c r="AB99" s="256">
        <f t="shared" si="73"/>
        <v>3.0081738437001593</v>
      </c>
      <c r="AC99" s="256">
        <f t="shared" si="74"/>
        <v>3.0081738437001593</v>
      </c>
      <c r="AD99" s="256">
        <f t="shared" si="75"/>
        <v>3.0081738437001593</v>
      </c>
      <c r="AE99" s="256">
        <f t="shared" si="76"/>
        <v>3.0081738437001593</v>
      </c>
      <c r="AF99" s="256">
        <f t="shared" si="77"/>
        <v>2.1168926103136627</v>
      </c>
      <c r="AG99" s="256">
        <f t="shared" si="78"/>
        <v>2.9291323320928586</v>
      </c>
      <c r="AI99" s="257"/>
      <c r="AK99" s="300">
        <f t="shared" si="81"/>
        <v>151.18</v>
      </c>
      <c r="AL99" s="288">
        <f t="shared" si="82"/>
        <v>5313.9147115895803</v>
      </c>
      <c r="AM99" s="277">
        <f t="shared" si="83"/>
        <v>24.604711589579892</v>
      </c>
      <c r="AN99" s="299">
        <f t="shared" si="84"/>
        <v>4.6517809675705553E-3</v>
      </c>
      <c r="AO99" s="236"/>
      <c r="AP99" s="236"/>
      <c r="AQ99" s="236"/>
      <c r="AR99" s="236"/>
      <c r="AS99" s="236"/>
      <c r="AT99" s="236"/>
    </row>
    <row r="100" spans="1:46" s="235" customFormat="1">
      <c r="A100" s="235" t="str">
        <f t="shared" si="79"/>
        <v>PacificCommercialFL001.0Y3W001</v>
      </c>
      <c r="B100" s="235">
        <f t="shared" si="65"/>
        <v>1</v>
      </c>
      <c r="C100" s="253" t="s">
        <v>1177</v>
      </c>
      <c r="D100" s="253" t="s">
        <v>1178</v>
      </c>
      <c r="E100" s="254">
        <v>218.76</v>
      </c>
      <c r="F100" s="255"/>
      <c r="G100" s="256">
        <v>218.76</v>
      </c>
      <c r="H100" s="256">
        <v>218.76</v>
      </c>
      <c r="I100" s="256">
        <v>218.76</v>
      </c>
      <c r="J100" s="256">
        <v>218.76</v>
      </c>
      <c r="K100" s="256">
        <v>218.76</v>
      </c>
      <c r="L100" s="256">
        <v>218.76</v>
      </c>
      <c r="M100" s="256">
        <v>218.76</v>
      </c>
      <c r="N100" s="256">
        <v>219.36</v>
      </c>
      <c r="O100" s="256">
        <v>219.36</v>
      </c>
      <c r="P100" s="256">
        <v>219.36</v>
      </c>
      <c r="Q100" s="256">
        <v>219.36</v>
      </c>
      <c r="R100" s="256">
        <v>219.36</v>
      </c>
      <c r="S100" s="256">
        <f t="shared" si="80"/>
        <v>2628.1200000000003</v>
      </c>
      <c r="T100" s="256"/>
      <c r="U100" s="256">
        <f t="shared" si="66"/>
        <v>1</v>
      </c>
      <c r="V100" s="256">
        <f t="shared" si="67"/>
        <v>1</v>
      </c>
      <c r="W100" s="256">
        <f t="shared" si="68"/>
        <v>1</v>
      </c>
      <c r="X100" s="256">
        <f t="shared" si="69"/>
        <v>1</v>
      </c>
      <c r="Y100" s="256">
        <f t="shared" si="70"/>
        <v>1</v>
      </c>
      <c r="Z100" s="256">
        <f t="shared" si="71"/>
        <v>1</v>
      </c>
      <c r="AA100" s="256">
        <f t="shared" si="72"/>
        <v>1</v>
      </c>
      <c r="AB100" s="256">
        <f t="shared" si="73"/>
        <v>1.0027427317608339</v>
      </c>
      <c r="AC100" s="256">
        <f t="shared" si="74"/>
        <v>1.0027427317608339</v>
      </c>
      <c r="AD100" s="256">
        <f t="shared" si="75"/>
        <v>1.0027427317608339</v>
      </c>
      <c r="AE100" s="256">
        <f t="shared" si="76"/>
        <v>1.0027427317608339</v>
      </c>
      <c r="AF100" s="256">
        <f t="shared" si="77"/>
        <v>1.0027427317608339</v>
      </c>
      <c r="AG100" s="256">
        <f t="shared" si="78"/>
        <v>1.0011428049003477</v>
      </c>
      <c r="AI100" s="257"/>
      <c r="AK100" s="300">
        <f t="shared" si="81"/>
        <v>219.78</v>
      </c>
      <c r="AL100" s="288">
        <f t="shared" si="82"/>
        <v>2640.373987931981</v>
      </c>
      <c r="AM100" s="277">
        <f t="shared" si="83"/>
        <v>12.253987931980646</v>
      </c>
      <c r="AN100" s="299">
        <f t="shared" si="84"/>
        <v>4.6626439934174908E-3</v>
      </c>
      <c r="AO100" s="236"/>
      <c r="AP100" s="236"/>
      <c r="AQ100" s="236"/>
      <c r="AR100" s="236"/>
      <c r="AS100" s="236"/>
      <c r="AT100" s="236"/>
    </row>
    <row r="101" spans="1:46" s="235" customFormat="1">
      <c r="A101" s="235" t="str">
        <f t="shared" si="79"/>
        <v>PacificCommercialFL001.0Y4W001</v>
      </c>
      <c r="B101" s="235">
        <f t="shared" si="65"/>
        <v>1</v>
      </c>
      <c r="C101" s="253" t="s">
        <v>1179</v>
      </c>
      <c r="D101" s="253" t="s">
        <v>1180</v>
      </c>
      <c r="E101" s="254">
        <v>287.05</v>
      </c>
      <c r="F101" s="255"/>
      <c r="G101" s="256">
        <v>0</v>
      </c>
      <c r="H101" s="256">
        <v>0</v>
      </c>
      <c r="I101" s="256">
        <v>0</v>
      </c>
      <c r="J101" s="256">
        <v>0</v>
      </c>
      <c r="K101" s="256">
        <v>0</v>
      </c>
      <c r="L101" s="256">
        <v>0</v>
      </c>
      <c r="M101" s="256">
        <v>0</v>
      </c>
      <c r="N101" s="256">
        <v>0</v>
      </c>
      <c r="O101" s="256">
        <v>0</v>
      </c>
      <c r="P101" s="256">
        <v>0</v>
      </c>
      <c r="Q101" s="256">
        <v>0</v>
      </c>
      <c r="R101" s="256">
        <v>0</v>
      </c>
      <c r="S101" s="256">
        <f t="shared" si="80"/>
        <v>0</v>
      </c>
      <c r="T101" s="256"/>
      <c r="U101" s="256">
        <f t="shared" si="66"/>
        <v>0</v>
      </c>
      <c r="V101" s="256">
        <f t="shared" si="67"/>
        <v>0</v>
      </c>
      <c r="W101" s="256">
        <f t="shared" si="68"/>
        <v>0</v>
      </c>
      <c r="X101" s="256">
        <f t="shared" si="69"/>
        <v>0</v>
      </c>
      <c r="Y101" s="256">
        <f t="shared" si="70"/>
        <v>0</v>
      </c>
      <c r="Z101" s="256">
        <f t="shared" si="71"/>
        <v>0</v>
      </c>
      <c r="AA101" s="256">
        <f t="shared" si="72"/>
        <v>0</v>
      </c>
      <c r="AB101" s="256">
        <f t="shared" si="73"/>
        <v>0</v>
      </c>
      <c r="AC101" s="256">
        <f t="shared" si="74"/>
        <v>0</v>
      </c>
      <c r="AD101" s="256">
        <f t="shared" si="75"/>
        <v>0</v>
      </c>
      <c r="AE101" s="256">
        <f t="shared" si="76"/>
        <v>0</v>
      </c>
      <c r="AF101" s="256">
        <f t="shared" si="77"/>
        <v>0</v>
      </c>
      <c r="AG101" s="256">
        <f t="shared" si="78"/>
        <v>0</v>
      </c>
      <c r="AI101" s="257"/>
      <c r="AK101" s="300">
        <f t="shared" si="81"/>
        <v>288.39</v>
      </c>
      <c r="AL101" s="288">
        <f t="shared" si="82"/>
        <v>0</v>
      </c>
      <c r="AM101" s="277">
        <f t="shared" si="83"/>
        <v>0</v>
      </c>
      <c r="AN101" s="299">
        <f t="shared" si="84"/>
        <v>4.6681762759100331E-3</v>
      </c>
      <c r="AO101" s="236"/>
      <c r="AP101" s="236"/>
      <c r="AQ101" s="236"/>
      <c r="AR101" s="236"/>
      <c r="AS101" s="236"/>
      <c r="AT101" s="236"/>
    </row>
    <row r="102" spans="1:46" s="235" customFormat="1">
      <c r="A102" s="235" t="str">
        <f t="shared" si="79"/>
        <v>PacificCommercialFL001.0YEO001</v>
      </c>
      <c r="B102" s="235">
        <f t="shared" si="65"/>
        <v>1</v>
      </c>
      <c r="C102" s="253" t="s">
        <v>1181</v>
      </c>
      <c r="D102" s="253" t="s">
        <v>1182</v>
      </c>
      <c r="E102" s="254">
        <v>48.13</v>
      </c>
      <c r="F102" s="255"/>
      <c r="G102" s="256">
        <v>0</v>
      </c>
      <c r="H102" s="256">
        <v>0</v>
      </c>
      <c r="I102" s="256">
        <v>0</v>
      </c>
      <c r="J102" s="256">
        <v>0</v>
      </c>
      <c r="K102" s="256">
        <v>0</v>
      </c>
      <c r="L102" s="256">
        <v>0</v>
      </c>
      <c r="M102" s="256">
        <v>0</v>
      </c>
      <c r="N102" s="256">
        <v>0</v>
      </c>
      <c r="O102" s="256">
        <v>0</v>
      </c>
      <c r="P102" s="256">
        <v>0</v>
      </c>
      <c r="Q102" s="256">
        <v>0</v>
      </c>
      <c r="R102" s="256">
        <v>0</v>
      </c>
      <c r="S102" s="256">
        <f t="shared" si="80"/>
        <v>0</v>
      </c>
      <c r="T102" s="256"/>
      <c r="U102" s="256">
        <f t="shared" si="66"/>
        <v>0</v>
      </c>
      <c r="V102" s="256">
        <f t="shared" si="67"/>
        <v>0</v>
      </c>
      <c r="W102" s="256">
        <f t="shared" si="68"/>
        <v>0</v>
      </c>
      <c r="X102" s="256">
        <f t="shared" si="69"/>
        <v>0</v>
      </c>
      <c r="Y102" s="256">
        <f t="shared" si="70"/>
        <v>0</v>
      </c>
      <c r="Z102" s="256">
        <f t="shared" si="71"/>
        <v>0</v>
      </c>
      <c r="AA102" s="256">
        <f t="shared" si="72"/>
        <v>0</v>
      </c>
      <c r="AB102" s="256">
        <f t="shared" si="73"/>
        <v>0</v>
      </c>
      <c r="AC102" s="256">
        <f t="shared" si="74"/>
        <v>0</v>
      </c>
      <c r="AD102" s="256">
        <f t="shared" si="75"/>
        <v>0</v>
      </c>
      <c r="AE102" s="256">
        <f t="shared" si="76"/>
        <v>0</v>
      </c>
      <c r="AF102" s="256">
        <f t="shared" si="77"/>
        <v>0</v>
      </c>
      <c r="AG102" s="256">
        <f t="shared" si="78"/>
        <v>0</v>
      </c>
      <c r="AI102" s="257"/>
      <c r="AK102" s="300">
        <f t="shared" si="81"/>
        <v>48.35</v>
      </c>
      <c r="AL102" s="288">
        <f t="shared" si="82"/>
        <v>0</v>
      </c>
      <c r="AM102" s="277">
        <f t="shared" si="83"/>
        <v>0</v>
      </c>
      <c r="AN102" s="299">
        <f t="shared" si="84"/>
        <v>4.5709536671514409E-3</v>
      </c>
      <c r="AO102" s="236"/>
      <c r="AP102" s="236"/>
      <c r="AQ102" s="236"/>
      <c r="AR102" s="236"/>
      <c r="AS102" s="236"/>
      <c r="AT102" s="236"/>
    </row>
    <row r="103" spans="1:46" s="235" customFormat="1">
      <c r="A103" s="235" t="str">
        <f t="shared" si="79"/>
        <v>PacificCommercialRL001.0YXX001TEMPC</v>
      </c>
      <c r="B103" s="235">
        <f t="shared" si="65"/>
        <v>1</v>
      </c>
      <c r="C103" s="253" t="s">
        <v>1334</v>
      </c>
      <c r="D103" s="253" t="s">
        <v>1335</v>
      </c>
      <c r="E103" s="254">
        <v>17.05</v>
      </c>
      <c r="F103" s="255"/>
      <c r="G103" s="256">
        <v>0</v>
      </c>
      <c r="H103" s="256">
        <v>0</v>
      </c>
      <c r="I103" s="256">
        <v>0</v>
      </c>
      <c r="J103" s="256">
        <v>0</v>
      </c>
      <c r="K103" s="256">
        <v>51.150000000000006</v>
      </c>
      <c r="L103" s="256">
        <v>51.150000000000006</v>
      </c>
      <c r="M103" s="256">
        <v>34.1</v>
      </c>
      <c r="N103" s="256">
        <v>102.6</v>
      </c>
      <c r="O103" s="256">
        <v>34.200000000000003</v>
      </c>
      <c r="P103" s="256">
        <v>34.200000000000003</v>
      </c>
      <c r="Q103" s="256">
        <v>0</v>
      </c>
      <c r="R103" s="256">
        <v>0</v>
      </c>
      <c r="S103" s="256">
        <f t="shared" si="80"/>
        <v>307.39999999999998</v>
      </c>
      <c r="T103" s="256"/>
      <c r="U103" s="256">
        <f t="shared" si="66"/>
        <v>0</v>
      </c>
      <c r="V103" s="256">
        <f t="shared" si="67"/>
        <v>0</v>
      </c>
      <c r="W103" s="256">
        <f t="shared" si="68"/>
        <v>0</v>
      </c>
      <c r="X103" s="256">
        <f t="shared" si="69"/>
        <v>0</v>
      </c>
      <c r="Y103" s="256">
        <f t="shared" si="70"/>
        <v>3</v>
      </c>
      <c r="Z103" s="256">
        <f t="shared" si="71"/>
        <v>3</v>
      </c>
      <c r="AA103" s="256">
        <f t="shared" si="72"/>
        <v>2</v>
      </c>
      <c r="AB103" s="256">
        <f t="shared" si="73"/>
        <v>6.0175953079178877</v>
      </c>
      <c r="AC103" s="256">
        <f t="shared" si="74"/>
        <v>2.0058651026392962</v>
      </c>
      <c r="AD103" s="256">
        <f t="shared" si="75"/>
        <v>2.0058651026392962</v>
      </c>
      <c r="AE103" s="256">
        <f t="shared" si="76"/>
        <v>0</v>
      </c>
      <c r="AF103" s="256">
        <f t="shared" si="77"/>
        <v>0</v>
      </c>
      <c r="AG103" s="256">
        <f t="shared" si="78"/>
        <v>1.5024437927663736</v>
      </c>
      <c r="AI103" s="257"/>
      <c r="AK103" s="300">
        <f t="shared" si="81"/>
        <v>17.13</v>
      </c>
      <c r="AL103" s="288">
        <f t="shared" si="82"/>
        <v>308.84234604105575</v>
      </c>
      <c r="AM103" s="277">
        <f t="shared" si="83"/>
        <v>1.4423460410557709</v>
      </c>
      <c r="AN103" s="299">
        <f t="shared" si="84"/>
        <v>4.6920821114368495E-3</v>
      </c>
      <c r="AO103" s="236"/>
      <c r="AP103" s="236"/>
      <c r="AQ103" s="236"/>
      <c r="AR103" s="236"/>
      <c r="AS103" s="236"/>
      <c r="AT103" s="236"/>
    </row>
    <row r="104" spans="1:46" s="235" customFormat="1">
      <c r="A104" s="235" t="str">
        <f t="shared" si="79"/>
        <v>PacificCommercialFL001.0YXX001TEMPC</v>
      </c>
      <c r="B104" s="235">
        <f t="shared" si="65"/>
        <v>1</v>
      </c>
      <c r="C104" s="253" t="s">
        <v>1251</v>
      </c>
      <c r="D104" s="253" t="s">
        <v>1252</v>
      </c>
      <c r="E104" s="254">
        <v>17.05</v>
      </c>
      <c r="F104" s="255"/>
      <c r="G104" s="256">
        <v>0</v>
      </c>
      <c r="H104" s="256">
        <v>0</v>
      </c>
      <c r="I104" s="256">
        <v>0</v>
      </c>
      <c r="J104" s="256">
        <v>0</v>
      </c>
      <c r="K104" s="256">
        <v>17.05</v>
      </c>
      <c r="L104" s="256">
        <v>34.1</v>
      </c>
      <c r="M104" s="256">
        <v>34.1</v>
      </c>
      <c r="N104" s="256">
        <v>34.200000000000003</v>
      </c>
      <c r="O104" s="256">
        <v>34.200000000000003</v>
      </c>
      <c r="P104" s="256">
        <v>0</v>
      </c>
      <c r="Q104" s="256">
        <v>0</v>
      </c>
      <c r="R104" s="256">
        <v>34.200000000000003</v>
      </c>
      <c r="S104" s="256">
        <f t="shared" si="80"/>
        <v>187.85000000000002</v>
      </c>
      <c r="T104" s="256"/>
      <c r="U104" s="256">
        <f t="shared" si="66"/>
        <v>0</v>
      </c>
      <c r="V104" s="256">
        <f t="shared" si="67"/>
        <v>0</v>
      </c>
      <c r="W104" s="256">
        <f t="shared" si="68"/>
        <v>0</v>
      </c>
      <c r="X104" s="256">
        <f t="shared" si="69"/>
        <v>0</v>
      </c>
      <c r="Y104" s="256">
        <f t="shared" si="70"/>
        <v>1</v>
      </c>
      <c r="Z104" s="256">
        <f t="shared" si="71"/>
        <v>2</v>
      </c>
      <c r="AA104" s="256">
        <f t="shared" si="72"/>
        <v>2</v>
      </c>
      <c r="AB104" s="256">
        <f t="shared" si="73"/>
        <v>2.0058651026392962</v>
      </c>
      <c r="AC104" s="256">
        <f t="shared" si="74"/>
        <v>2.0058651026392962</v>
      </c>
      <c r="AD104" s="256">
        <f t="shared" si="75"/>
        <v>0</v>
      </c>
      <c r="AE104" s="256">
        <f t="shared" si="76"/>
        <v>0</v>
      </c>
      <c r="AF104" s="256">
        <f t="shared" si="77"/>
        <v>2.0058651026392962</v>
      </c>
      <c r="AG104" s="256">
        <f t="shared" si="78"/>
        <v>0.91813294232649068</v>
      </c>
      <c r="AI104" s="257"/>
      <c r="AK104" s="300">
        <f t="shared" si="81"/>
        <v>17.13</v>
      </c>
      <c r="AL104" s="288">
        <f t="shared" si="82"/>
        <v>188.73140762463342</v>
      </c>
      <c r="AM104" s="277">
        <f t="shared" si="83"/>
        <v>0.88140762463339684</v>
      </c>
      <c r="AN104" s="299">
        <f t="shared" si="84"/>
        <v>4.6920821114368495E-3</v>
      </c>
      <c r="AO104" s="236"/>
      <c r="AP104" s="236"/>
      <c r="AQ104" s="236"/>
      <c r="AR104" s="236"/>
      <c r="AS104" s="236"/>
      <c r="AT104" s="236"/>
    </row>
    <row r="105" spans="1:46" s="235" customFormat="1" ht="15" customHeight="1">
      <c r="A105" s="235" t="str">
        <f t="shared" si="79"/>
        <v>PacificCommercialFL001.5Y1W001</v>
      </c>
      <c r="B105" s="235">
        <f t="shared" si="65"/>
        <v>1</v>
      </c>
      <c r="C105" s="253" t="s">
        <v>1183</v>
      </c>
      <c r="D105" s="253" t="s">
        <v>1184</v>
      </c>
      <c r="E105" s="254">
        <v>105.6</v>
      </c>
      <c r="F105" s="255"/>
      <c r="G105" s="256">
        <v>16412.97</v>
      </c>
      <c r="H105" s="256">
        <v>16368</v>
      </c>
      <c r="I105" s="256">
        <v>15846.809999999998</v>
      </c>
      <c r="J105" s="256">
        <v>16295.84</v>
      </c>
      <c r="K105" s="256">
        <v>16088.159999999998</v>
      </c>
      <c r="L105" s="256">
        <v>15776.64</v>
      </c>
      <c r="M105" s="256">
        <v>15576</v>
      </c>
      <c r="N105" s="256">
        <v>15822.87</v>
      </c>
      <c r="O105" s="256">
        <v>15618.779999999999</v>
      </c>
      <c r="P105" s="256">
        <v>15517.16</v>
      </c>
      <c r="Q105" s="256">
        <v>15354.05</v>
      </c>
      <c r="R105" s="256">
        <v>15417.579999999998</v>
      </c>
      <c r="S105" s="256">
        <f t="shared" si="80"/>
        <v>190094.86</v>
      </c>
      <c r="T105" s="256"/>
      <c r="U105" s="256">
        <f t="shared" si="66"/>
        <v>155.4258522727273</v>
      </c>
      <c r="V105" s="256">
        <f t="shared" si="67"/>
        <v>155</v>
      </c>
      <c r="W105" s="256">
        <f t="shared" si="68"/>
        <v>150.06448863636362</v>
      </c>
      <c r="X105" s="256">
        <f t="shared" si="69"/>
        <v>154.31666666666666</v>
      </c>
      <c r="Y105" s="256">
        <f t="shared" si="70"/>
        <v>152.35</v>
      </c>
      <c r="Z105" s="256">
        <f t="shared" si="71"/>
        <v>149.4</v>
      </c>
      <c r="AA105" s="256">
        <f t="shared" si="72"/>
        <v>147.5</v>
      </c>
      <c r="AB105" s="256">
        <f t="shared" si="73"/>
        <v>149.83778409090911</v>
      </c>
      <c r="AC105" s="256">
        <f t="shared" si="74"/>
        <v>147.90511363636364</v>
      </c>
      <c r="AD105" s="256">
        <f t="shared" si="75"/>
        <v>146.94280303030303</v>
      </c>
      <c r="AE105" s="256">
        <f t="shared" si="76"/>
        <v>145.39820075757575</v>
      </c>
      <c r="AF105" s="256">
        <f t="shared" si="77"/>
        <v>145.99981060606061</v>
      </c>
      <c r="AG105" s="256">
        <f t="shared" si="78"/>
        <v>150.01172664141413</v>
      </c>
      <c r="AK105" s="300">
        <f t="shared" si="81"/>
        <v>106.09</v>
      </c>
      <c r="AL105" s="288">
        <f t="shared" si="82"/>
        <v>190976.92895265151</v>
      </c>
      <c r="AM105" s="277">
        <f t="shared" si="83"/>
        <v>882.06895265151979</v>
      </c>
      <c r="AN105" s="299">
        <f t="shared" si="84"/>
        <v>4.6401515151516014E-3</v>
      </c>
      <c r="AO105" s="236"/>
      <c r="AP105" s="236"/>
      <c r="AQ105" s="236"/>
      <c r="AR105" s="236"/>
      <c r="AS105" s="236"/>
      <c r="AT105" s="236"/>
    </row>
    <row r="106" spans="1:46" s="235" customFormat="1">
      <c r="A106" s="235" t="str">
        <f t="shared" si="79"/>
        <v>PacificCommercialRL001.5Y1W001</v>
      </c>
      <c r="B106" s="235">
        <f t="shared" si="65"/>
        <v>1</v>
      </c>
      <c r="C106" s="253" t="s">
        <v>1295</v>
      </c>
      <c r="D106" s="253" t="s">
        <v>1184</v>
      </c>
      <c r="E106" s="254">
        <v>105.6</v>
      </c>
      <c r="F106" s="255"/>
      <c r="G106" s="256">
        <v>9820.7999999999993</v>
      </c>
      <c r="H106" s="256">
        <v>9636</v>
      </c>
      <c r="I106" s="256">
        <v>9778.56</v>
      </c>
      <c r="J106" s="256">
        <v>9722.2400000000016</v>
      </c>
      <c r="K106" s="256">
        <v>10285.44</v>
      </c>
      <c r="L106" s="256">
        <v>10369.92</v>
      </c>
      <c r="M106" s="256">
        <v>10602.240000000002</v>
      </c>
      <c r="N106" s="256">
        <v>14383.779999999999</v>
      </c>
      <c r="O106" s="256">
        <v>10998.44</v>
      </c>
      <c r="P106" s="256">
        <v>11012.56</v>
      </c>
      <c r="Q106" s="256">
        <v>11197.869999999999</v>
      </c>
      <c r="R106" s="256">
        <v>11199.74</v>
      </c>
      <c r="S106" s="256">
        <f t="shared" si="80"/>
        <v>129007.59000000001</v>
      </c>
      <c r="T106" s="256"/>
      <c r="U106" s="256">
        <f t="shared" si="66"/>
        <v>93</v>
      </c>
      <c r="V106" s="256">
        <f t="shared" si="67"/>
        <v>91.25</v>
      </c>
      <c r="W106" s="256">
        <f t="shared" si="68"/>
        <v>92.6</v>
      </c>
      <c r="X106" s="256">
        <f t="shared" si="69"/>
        <v>92.066666666666691</v>
      </c>
      <c r="Y106" s="256">
        <f t="shared" si="70"/>
        <v>97.4</v>
      </c>
      <c r="Z106" s="256">
        <f t="shared" si="71"/>
        <v>98.2</v>
      </c>
      <c r="AA106" s="256">
        <f t="shared" si="72"/>
        <v>100.40000000000002</v>
      </c>
      <c r="AB106" s="256">
        <f t="shared" si="73"/>
        <v>136.21003787878789</v>
      </c>
      <c r="AC106" s="256">
        <f t="shared" si="74"/>
        <v>104.15189393939394</v>
      </c>
      <c r="AD106" s="256">
        <f t="shared" si="75"/>
        <v>104.28560606060606</v>
      </c>
      <c r="AE106" s="256">
        <f t="shared" si="76"/>
        <v>106.0404356060606</v>
      </c>
      <c r="AF106" s="256">
        <f t="shared" si="77"/>
        <v>106.05814393939394</v>
      </c>
      <c r="AG106" s="256">
        <f t="shared" si="78"/>
        <v>101.80523200757575</v>
      </c>
      <c r="AI106" s="257"/>
      <c r="AK106" s="300">
        <f t="shared" si="81"/>
        <v>106.09</v>
      </c>
      <c r="AL106" s="288">
        <f t="shared" si="82"/>
        <v>129606.20476420454</v>
      </c>
      <c r="AM106" s="277">
        <f t="shared" si="83"/>
        <v>598.61476420452527</v>
      </c>
      <c r="AN106" s="299">
        <f t="shared" si="84"/>
        <v>4.6401515151516014E-3</v>
      </c>
      <c r="AO106" s="236"/>
      <c r="AP106" s="236"/>
      <c r="AQ106" s="236"/>
      <c r="AR106" s="236"/>
      <c r="AS106" s="236"/>
      <c r="AT106" s="236"/>
    </row>
    <row r="107" spans="1:46" s="235" customFormat="1">
      <c r="A107" s="235" t="str">
        <f t="shared" si="79"/>
        <v>PacificCommercialFL001.5Y2W001</v>
      </c>
      <c r="B107" s="235">
        <f t="shared" si="65"/>
        <v>1</v>
      </c>
      <c r="C107" s="253" t="s">
        <v>1185</v>
      </c>
      <c r="D107" s="253" t="s">
        <v>1186</v>
      </c>
      <c r="E107" s="254">
        <v>194.32</v>
      </c>
      <c r="F107" s="255"/>
      <c r="G107" s="256">
        <v>9521.68</v>
      </c>
      <c r="H107" s="256">
        <v>9521.68</v>
      </c>
      <c r="I107" s="256">
        <v>9672.82</v>
      </c>
      <c r="J107" s="256">
        <v>8204.619999999999</v>
      </c>
      <c r="K107" s="256">
        <v>7869.9600000000009</v>
      </c>
      <c r="L107" s="256">
        <v>7967.1200000000008</v>
      </c>
      <c r="M107" s="256">
        <v>7967.1200000000008</v>
      </c>
      <c r="N107" s="256">
        <v>8054.21</v>
      </c>
      <c r="O107" s="256">
        <v>8184.12</v>
      </c>
      <c r="P107" s="256">
        <v>8184.12</v>
      </c>
      <c r="Q107" s="256">
        <v>7794.4000000000005</v>
      </c>
      <c r="R107" s="256">
        <v>7599.54</v>
      </c>
      <c r="S107" s="256">
        <f t="shared" si="80"/>
        <v>100541.38999999998</v>
      </c>
      <c r="T107" s="256"/>
      <c r="U107" s="256">
        <f t="shared" si="66"/>
        <v>49</v>
      </c>
      <c r="V107" s="256">
        <f t="shared" si="67"/>
        <v>49</v>
      </c>
      <c r="W107" s="256">
        <f t="shared" si="68"/>
        <v>49.777789213668179</v>
      </c>
      <c r="X107" s="256">
        <f t="shared" si="69"/>
        <v>42.222210786331821</v>
      </c>
      <c r="Y107" s="256">
        <f t="shared" si="70"/>
        <v>40.500000000000007</v>
      </c>
      <c r="Z107" s="256">
        <f t="shared" si="71"/>
        <v>41.000000000000007</v>
      </c>
      <c r="AA107" s="256">
        <f t="shared" si="72"/>
        <v>41.000000000000007</v>
      </c>
      <c r="AB107" s="256">
        <f t="shared" si="73"/>
        <v>41.448178262659532</v>
      </c>
      <c r="AC107" s="256">
        <f t="shared" si="74"/>
        <v>42.116714697406344</v>
      </c>
      <c r="AD107" s="256">
        <f t="shared" si="75"/>
        <v>42.116714697406344</v>
      </c>
      <c r="AE107" s="256">
        <f t="shared" si="76"/>
        <v>40.111156854672707</v>
      </c>
      <c r="AF107" s="256">
        <f t="shared" si="77"/>
        <v>39.108377933305889</v>
      </c>
      <c r="AG107" s="256">
        <f t="shared" si="78"/>
        <v>43.116761870454233</v>
      </c>
      <c r="AI107" s="257"/>
      <c r="AK107" s="300">
        <f t="shared" si="81"/>
        <v>195.23</v>
      </c>
      <c r="AL107" s="288">
        <f t="shared" si="82"/>
        <v>101012.22503962534</v>
      </c>
      <c r="AM107" s="277">
        <f t="shared" si="83"/>
        <v>470.83503962535178</v>
      </c>
      <c r="AN107" s="299">
        <f t="shared" si="84"/>
        <v>4.682997118155602E-3</v>
      </c>
      <c r="AO107" s="236"/>
      <c r="AP107" s="236"/>
      <c r="AQ107" s="236"/>
      <c r="AR107" s="236"/>
      <c r="AS107" s="236"/>
      <c r="AT107" s="236"/>
    </row>
    <row r="108" spans="1:46" s="235" customFormat="1">
      <c r="A108" s="235" t="str">
        <f t="shared" si="79"/>
        <v>PacificCommercialRL001.5Y2W001</v>
      </c>
      <c r="B108" s="235">
        <f t="shared" si="65"/>
        <v>1</v>
      </c>
      <c r="C108" s="253" t="s">
        <v>1296</v>
      </c>
      <c r="D108" s="253" t="s">
        <v>1186</v>
      </c>
      <c r="E108" s="254">
        <v>194.32</v>
      </c>
      <c r="F108" s="255"/>
      <c r="G108" s="256">
        <v>1165.9199999999998</v>
      </c>
      <c r="H108" s="256">
        <v>1165.9199999999998</v>
      </c>
      <c r="I108" s="256">
        <v>1338.6499999999999</v>
      </c>
      <c r="J108" s="256">
        <v>1360.2399999999998</v>
      </c>
      <c r="K108" s="256">
        <v>1489.79</v>
      </c>
      <c r="L108" s="256">
        <v>1748.88</v>
      </c>
      <c r="M108" s="256">
        <v>1748.88</v>
      </c>
      <c r="N108" s="256">
        <v>1753.74</v>
      </c>
      <c r="O108" s="256">
        <v>1753.74</v>
      </c>
      <c r="P108" s="256">
        <v>1753.74</v>
      </c>
      <c r="Q108" s="256">
        <v>1753.74</v>
      </c>
      <c r="R108" s="256">
        <v>1558.8799999999999</v>
      </c>
      <c r="S108" s="256">
        <f t="shared" si="80"/>
        <v>18592.12</v>
      </c>
      <c r="T108" s="256"/>
      <c r="U108" s="256">
        <f t="shared" si="66"/>
        <v>5.9999999999999991</v>
      </c>
      <c r="V108" s="256">
        <f t="shared" si="67"/>
        <v>5.9999999999999991</v>
      </c>
      <c r="W108" s="256">
        <f t="shared" si="68"/>
        <v>6.8888946068340875</v>
      </c>
      <c r="X108" s="256">
        <f t="shared" si="69"/>
        <v>6.9999999999999991</v>
      </c>
      <c r="Y108" s="256">
        <f t="shared" si="70"/>
        <v>7.6666838205022643</v>
      </c>
      <c r="Z108" s="256">
        <f t="shared" si="71"/>
        <v>9</v>
      </c>
      <c r="AA108" s="256">
        <f t="shared" si="72"/>
        <v>9</v>
      </c>
      <c r="AB108" s="256">
        <f t="shared" si="73"/>
        <v>9.0250102923013582</v>
      </c>
      <c r="AC108" s="256">
        <f t="shared" si="74"/>
        <v>9.0250102923013582</v>
      </c>
      <c r="AD108" s="256">
        <f t="shared" si="75"/>
        <v>9.0250102923013582</v>
      </c>
      <c r="AE108" s="256">
        <f t="shared" si="76"/>
        <v>9.0250102923013582</v>
      </c>
      <c r="AF108" s="256">
        <f t="shared" si="77"/>
        <v>8.0222313709345414</v>
      </c>
      <c r="AG108" s="256">
        <f t="shared" si="78"/>
        <v>7.9731542472896946</v>
      </c>
      <c r="AI108" s="257"/>
      <c r="AK108" s="300">
        <f t="shared" si="81"/>
        <v>195.23</v>
      </c>
      <c r="AL108" s="288">
        <f t="shared" si="82"/>
        <v>18679.186844380405</v>
      </c>
      <c r="AM108" s="277">
        <f t="shared" si="83"/>
        <v>87.06684438040611</v>
      </c>
      <c r="AN108" s="299">
        <f t="shared" si="84"/>
        <v>4.682997118155602E-3</v>
      </c>
      <c r="AO108" s="236"/>
      <c r="AP108" s="236"/>
      <c r="AQ108" s="236"/>
      <c r="AR108" s="236"/>
      <c r="AS108" s="236"/>
      <c r="AT108" s="236"/>
    </row>
    <row r="109" spans="1:46" s="235" customFormat="1">
      <c r="A109" s="235" t="str">
        <f t="shared" si="79"/>
        <v>PacificCommercialFL001.5Y3W001</v>
      </c>
      <c r="B109" s="235">
        <f t="shared" si="65"/>
        <v>1</v>
      </c>
      <c r="C109" s="253" t="s">
        <v>1187</v>
      </c>
      <c r="D109" s="253" t="s">
        <v>1188</v>
      </c>
      <c r="E109" s="254">
        <v>283.05</v>
      </c>
      <c r="F109" s="255"/>
      <c r="G109" s="256">
        <v>4407.49</v>
      </c>
      <c r="H109" s="256">
        <v>4528.8</v>
      </c>
      <c r="I109" s="256">
        <v>4528.8</v>
      </c>
      <c r="J109" s="256">
        <v>4528.8</v>
      </c>
      <c r="K109" s="256">
        <v>4528.8</v>
      </c>
      <c r="L109" s="256">
        <v>4528.8</v>
      </c>
      <c r="M109" s="256">
        <v>4528.8</v>
      </c>
      <c r="N109" s="256">
        <v>4541.12</v>
      </c>
      <c r="O109" s="256">
        <v>4541.12</v>
      </c>
      <c r="P109" s="256">
        <v>4541.12</v>
      </c>
      <c r="Q109" s="256">
        <v>4541.12</v>
      </c>
      <c r="R109" s="256">
        <v>4541.12</v>
      </c>
      <c r="S109" s="256">
        <f t="shared" si="80"/>
        <v>54285.890000000007</v>
      </c>
      <c r="T109" s="256"/>
      <c r="U109" s="256">
        <f t="shared" si="66"/>
        <v>15.57141847730083</v>
      </c>
      <c r="V109" s="256">
        <f t="shared" si="67"/>
        <v>16</v>
      </c>
      <c r="W109" s="256">
        <f t="shared" si="68"/>
        <v>16</v>
      </c>
      <c r="X109" s="256">
        <f t="shared" si="69"/>
        <v>16</v>
      </c>
      <c r="Y109" s="256">
        <f t="shared" si="70"/>
        <v>16</v>
      </c>
      <c r="Z109" s="256">
        <f t="shared" si="71"/>
        <v>16</v>
      </c>
      <c r="AA109" s="256">
        <f t="shared" si="72"/>
        <v>16</v>
      </c>
      <c r="AB109" s="256">
        <f t="shared" si="73"/>
        <v>16.043525878819995</v>
      </c>
      <c r="AC109" s="256">
        <f t="shared" si="74"/>
        <v>16.043525878819995</v>
      </c>
      <c r="AD109" s="256">
        <f t="shared" si="75"/>
        <v>16.043525878819995</v>
      </c>
      <c r="AE109" s="256">
        <f t="shared" si="76"/>
        <v>16.043525878819995</v>
      </c>
      <c r="AF109" s="256">
        <f t="shared" si="77"/>
        <v>16.043525878819995</v>
      </c>
      <c r="AG109" s="256">
        <f t="shared" si="78"/>
        <v>15.982420655950065</v>
      </c>
      <c r="AI109" s="257"/>
      <c r="AK109" s="300">
        <f t="shared" si="81"/>
        <v>284.37</v>
      </c>
      <c r="AL109" s="288">
        <f t="shared" si="82"/>
        <v>54539.051543190246</v>
      </c>
      <c r="AM109" s="277">
        <f t="shared" si="83"/>
        <v>253.16154319023917</v>
      </c>
      <c r="AN109" s="299">
        <f t="shared" si="84"/>
        <v>4.6634870164281687E-3</v>
      </c>
      <c r="AO109" s="236"/>
      <c r="AP109" s="236"/>
      <c r="AQ109" s="236"/>
      <c r="AR109" s="236"/>
      <c r="AS109" s="236"/>
      <c r="AT109" s="236"/>
    </row>
    <row r="110" spans="1:46" s="235" customFormat="1" ht="15" customHeight="1">
      <c r="A110" s="235" t="str">
        <f t="shared" si="79"/>
        <v>PacificCommercialFL001.5Y5W001</v>
      </c>
      <c r="B110" s="235">
        <f t="shared" si="65"/>
        <v>1</v>
      </c>
      <c r="C110" s="253" t="s">
        <v>1189</v>
      </c>
      <c r="D110" s="253" t="s">
        <v>1190</v>
      </c>
      <c r="E110" s="254">
        <v>460.49</v>
      </c>
      <c r="F110" s="255"/>
      <c r="G110" s="256">
        <v>0</v>
      </c>
      <c r="H110" s="256">
        <v>0</v>
      </c>
      <c r="I110" s="256">
        <v>0</v>
      </c>
      <c r="J110" s="256">
        <v>0</v>
      </c>
      <c r="K110" s="256">
        <v>0</v>
      </c>
      <c r="L110" s="256">
        <v>0</v>
      </c>
      <c r="M110" s="256">
        <v>0</v>
      </c>
      <c r="N110" s="256">
        <v>0</v>
      </c>
      <c r="O110" s="256">
        <v>0</v>
      </c>
      <c r="P110" s="256">
        <v>0</v>
      </c>
      <c r="Q110" s="256">
        <v>0</v>
      </c>
      <c r="R110" s="256">
        <v>0</v>
      </c>
      <c r="S110" s="256">
        <f t="shared" si="80"/>
        <v>0</v>
      </c>
      <c r="T110" s="256"/>
      <c r="U110" s="256">
        <f t="shared" si="66"/>
        <v>0</v>
      </c>
      <c r="V110" s="256">
        <f t="shared" si="67"/>
        <v>0</v>
      </c>
      <c r="W110" s="256">
        <f t="shared" si="68"/>
        <v>0</v>
      </c>
      <c r="X110" s="256">
        <f t="shared" si="69"/>
        <v>0</v>
      </c>
      <c r="Y110" s="256">
        <f t="shared" si="70"/>
        <v>0</v>
      </c>
      <c r="Z110" s="256">
        <f t="shared" si="71"/>
        <v>0</v>
      </c>
      <c r="AA110" s="256">
        <f t="shared" si="72"/>
        <v>0</v>
      </c>
      <c r="AB110" s="256">
        <f t="shared" si="73"/>
        <v>0</v>
      </c>
      <c r="AC110" s="256">
        <f t="shared" si="74"/>
        <v>0</v>
      </c>
      <c r="AD110" s="256">
        <f t="shared" si="75"/>
        <v>0</v>
      </c>
      <c r="AE110" s="256">
        <f t="shared" si="76"/>
        <v>0</v>
      </c>
      <c r="AF110" s="256">
        <f t="shared" si="77"/>
        <v>0</v>
      </c>
      <c r="AG110" s="256">
        <f t="shared" si="78"/>
        <v>0</v>
      </c>
      <c r="AK110" s="300">
        <f t="shared" si="81"/>
        <v>462.64</v>
      </c>
      <c r="AL110" s="288">
        <f t="shared" si="82"/>
        <v>0</v>
      </c>
      <c r="AM110" s="277">
        <f t="shared" si="83"/>
        <v>0</v>
      </c>
      <c r="AN110" s="299">
        <f t="shared" si="84"/>
        <v>4.6689396078090232E-3</v>
      </c>
      <c r="AO110" s="236"/>
      <c r="AP110" s="236"/>
      <c r="AQ110" s="236"/>
      <c r="AR110" s="236"/>
      <c r="AS110" s="236"/>
      <c r="AT110" s="236"/>
    </row>
    <row r="111" spans="1:46" s="235" customFormat="1">
      <c r="A111" s="235" t="str">
        <f t="shared" si="79"/>
        <v>PacificCommercialFL001.5YEO001</v>
      </c>
      <c r="B111" s="235">
        <f t="shared" si="65"/>
        <v>1</v>
      </c>
      <c r="C111" s="253" t="s">
        <v>1191</v>
      </c>
      <c r="D111" s="253" t="s">
        <v>1192</v>
      </c>
      <c r="E111" s="254">
        <v>61.34</v>
      </c>
      <c r="F111" s="255"/>
      <c r="G111" s="256">
        <v>0</v>
      </c>
      <c r="H111" s="256">
        <v>0</v>
      </c>
      <c r="I111" s="256">
        <v>0</v>
      </c>
      <c r="J111" s="256">
        <v>0</v>
      </c>
      <c r="K111" s="256">
        <v>0</v>
      </c>
      <c r="L111" s="256">
        <v>0</v>
      </c>
      <c r="M111" s="256">
        <v>0</v>
      </c>
      <c r="N111" s="256">
        <v>0</v>
      </c>
      <c r="O111" s="256">
        <v>0</v>
      </c>
      <c r="P111" s="256">
        <v>0</v>
      </c>
      <c r="Q111" s="256">
        <v>0</v>
      </c>
      <c r="R111" s="256">
        <v>0</v>
      </c>
      <c r="S111" s="256">
        <f t="shared" si="80"/>
        <v>0</v>
      </c>
      <c r="T111" s="256"/>
      <c r="U111" s="256">
        <f t="shared" si="66"/>
        <v>0</v>
      </c>
      <c r="V111" s="256">
        <f t="shared" si="67"/>
        <v>0</v>
      </c>
      <c r="W111" s="256">
        <f t="shared" si="68"/>
        <v>0</v>
      </c>
      <c r="X111" s="256">
        <f t="shared" si="69"/>
        <v>0</v>
      </c>
      <c r="Y111" s="256">
        <f t="shared" si="70"/>
        <v>0</v>
      </c>
      <c r="Z111" s="256">
        <f t="shared" si="71"/>
        <v>0</v>
      </c>
      <c r="AA111" s="256">
        <f t="shared" si="72"/>
        <v>0</v>
      </c>
      <c r="AB111" s="256">
        <f t="shared" si="73"/>
        <v>0</v>
      </c>
      <c r="AC111" s="256">
        <f t="shared" si="74"/>
        <v>0</v>
      </c>
      <c r="AD111" s="256">
        <f t="shared" si="75"/>
        <v>0</v>
      </c>
      <c r="AE111" s="256">
        <f t="shared" si="76"/>
        <v>0</v>
      </c>
      <c r="AF111" s="256">
        <f t="shared" si="77"/>
        <v>0</v>
      </c>
      <c r="AG111" s="256">
        <f t="shared" si="78"/>
        <v>0</v>
      </c>
      <c r="AI111" s="257"/>
      <c r="AK111" s="300">
        <f t="shared" si="81"/>
        <v>61.63</v>
      </c>
      <c r="AL111" s="288">
        <f t="shared" si="82"/>
        <v>0</v>
      </c>
      <c r="AM111" s="277">
        <f t="shared" si="83"/>
        <v>0</v>
      </c>
      <c r="AN111" s="299">
        <f t="shared" si="84"/>
        <v>4.7277469840234614E-3</v>
      </c>
      <c r="AO111" s="236"/>
      <c r="AP111" s="236"/>
      <c r="AQ111" s="236"/>
      <c r="AR111" s="236"/>
      <c r="AS111" s="236"/>
      <c r="AT111" s="236"/>
    </row>
    <row r="112" spans="1:46" s="235" customFormat="1">
      <c r="A112" s="235" t="str">
        <f t="shared" si="79"/>
        <v>PacificCommercialRL001.5YXX001TEMPC</v>
      </c>
      <c r="B112" s="235">
        <f t="shared" si="65"/>
        <v>1</v>
      </c>
      <c r="C112" s="253" t="s">
        <v>1336</v>
      </c>
      <c r="D112" s="253" t="s">
        <v>1337</v>
      </c>
      <c r="E112" s="254">
        <v>23.41</v>
      </c>
      <c r="F112" s="255"/>
      <c r="G112" s="256">
        <v>0</v>
      </c>
      <c r="H112" s="256">
        <v>0</v>
      </c>
      <c r="I112" s="256">
        <v>0</v>
      </c>
      <c r="J112" s="256">
        <v>280.92</v>
      </c>
      <c r="K112" s="256">
        <v>163.87</v>
      </c>
      <c r="L112" s="256">
        <v>93.64</v>
      </c>
      <c r="M112" s="256">
        <v>46.82</v>
      </c>
      <c r="N112" s="256">
        <v>46.94</v>
      </c>
      <c r="O112" s="256">
        <v>46.94</v>
      </c>
      <c r="P112" s="256">
        <v>23.47</v>
      </c>
      <c r="Q112" s="256">
        <v>70.41</v>
      </c>
      <c r="R112" s="256">
        <v>117.35</v>
      </c>
      <c r="S112" s="256">
        <f t="shared" si="80"/>
        <v>890.36000000000013</v>
      </c>
      <c r="T112" s="256"/>
      <c r="U112" s="256">
        <f t="shared" si="66"/>
        <v>0</v>
      </c>
      <c r="V112" s="256">
        <f t="shared" si="67"/>
        <v>0</v>
      </c>
      <c r="W112" s="256">
        <f t="shared" si="68"/>
        <v>0</v>
      </c>
      <c r="X112" s="256">
        <f t="shared" si="69"/>
        <v>12</v>
      </c>
      <c r="Y112" s="256">
        <f t="shared" si="70"/>
        <v>7</v>
      </c>
      <c r="Z112" s="256">
        <f t="shared" si="71"/>
        <v>4</v>
      </c>
      <c r="AA112" s="256">
        <f t="shared" si="72"/>
        <v>2</v>
      </c>
      <c r="AB112" s="256">
        <f t="shared" si="73"/>
        <v>2.0051260145237078</v>
      </c>
      <c r="AC112" s="256">
        <f t="shared" si="74"/>
        <v>2.0051260145237078</v>
      </c>
      <c r="AD112" s="256">
        <f t="shared" si="75"/>
        <v>1.0025630072618539</v>
      </c>
      <c r="AE112" s="256">
        <f t="shared" si="76"/>
        <v>3.0076890217855614</v>
      </c>
      <c r="AF112" s="256">
        <f t="shared" si="77"/>
        <v>5.0128150363092692</v>
      </c>
      <c r="AG112" s="256">
        <f t="shared" si="78"/>
        <v>3.1694432578670084</v>
      </c>
      <c r="AI112" s="257"/>
      <c r="AK112" s="300">
        <f t="shared" si="81"/>
        <v>23.52</v>
      </c>
      <c r="AL112" s="288">
        <f t="shared" si="82"/>
        <v>894.54366510038449</v>
      </c>
      <c r="AM112" s="277">
        <f t="shared" si="83"/>
        <v>4.1836651003843599</v>
      </c>
      <c r="AN112" s="299">
        <f t="shared" si="84"/>
        <v>4.6988466467321414E-3</v>
      </c>
      <c r="AO112" s="236"/>
      <c r="AP112" s="236"/>
      <c r="AQ112" s="236"/>
      <c r="AR112" s="236"/>
      <c r="AS112" s="236"/>
      <c r="AT112" s="236"/>
    </row>
    <row r="113" spans="1:46" s="235" customFormat="1">
      <c r="A113" s="235" t="str">
        <f t="shared" si="79"/>
        <v>PacificCommercialFL001.5YXX001TEMPC</v>
      </c>
      <c r="B113" s="235">
        <f t="shared" si="65"/>
        <v>1</v>
      </c>
      <c r="C113" s="253" t="s">
        <v>1087</v>
      </c>
      <c r="D113" s="253" t="s">
        <v>1088</v>
      </c>
      <c r="E113" s="254">
        <v>23.41</v>
      </c>
      <c r="F113" s="255"/>
      <c r="G113" s="256">
        <v>0</v>
      </c>
      <c r="H113" s="256">
        <v>0</v>
      </c>
      <c r="I113" s="256">
        <v>0</v>
      </c>
      <c r="J113" s="256">
        <v>0</v>
      </c>
      <c r="K113" s="256">
        <v>23.41</v>
      </c>
      <c r="L113" s="256">
        <v>23.41</v>
      </c>
      <c r="M113" s="256">
        <v>23.41</v>
      </c>
      <c r="N113" s="256">
        <v>46.94</v>
      </c>
      <c r="O113" s="256">
        <v>23.47</v>
      </c>
      <c r="P113" s="256">
        <v>0</v>
      </c>
      <c r="Q113" s="256">
        <v>0</v>
      </c>
      <c r="R113" s="256">
        <v>0</v>
      </c>
      <c r="S113" s="256">
        <f t="shared" si="80"/>
        <v>140.63999999999999</v>
      </c>
      <c r="T113" s="256"/>
      <c r="U113" s="256">
        <f t="shared" si="66"/>
        <v>0</v>
      </c>
      <c r="V113" s="256">
        <f t="shared" si="67"/>
        <v>0</v>
      </c>
      <c r="W113" s="256">
        <f t="shared" si="68"/>
        <v>0</v>
      </c>
      <c r="X113" s="256">
        <f t="shared" si="69"/>
        <v>0</v>
      </c>
      <c r="Y113" s="256">
        <f t="shared" si="70"/>
        <v>1</v>
      </c>
      <c r="Z113" s="256">
        <f t="shared" si="71"/>
        <v>1</v>
      </c>
      <c r="AA113" s="256">
        <f t="shared" si="72"/>
        <v>1</v>
      </c>
      <c r="AB113" s="256">
        <f t="shared" si="73"/>
        <v>2.0051260145237078</v>
      </c>
      <c r="AC113" s="256">
        <f t="shared" si="74"/>
        <v>1.0025630072618539</v>
      </c>
      <c r="AD113" s="256">
        <f t="shared" si="75"/>
        <v>0</v>
      </c>
      <c r="AE113" s="256">
        <f t="shared" si="76"/>
        <v>0</v>
      </c>
      <c r="AF113" s="256">
        <f t="shared" si="77"/>
        <v>0</v>
      </c>
      <c r="AG113" s="256">
        <f t="shared" si="78"/>
        <v>0.50064075181546341</v>
      </c>
      <c r="AI113" s="257"/>
      <c r="AK113" s="300">
        <f t="shared" si="81"/>
        <v>23.52</v>
      </c>
      <c r="AL113" s="288">
        <f t="shared" si="82"/>
        <v>141.30084579239639</v>
      </c>
      <c r="AM113" s="277">
        <f t="shared" si="83"/>
        <v>0.66084579239640107</v>
      </c>
      <c r="AN113" s="299">
        <f t="shared" si="84"/>
        <v>4.6988466467321414E-3</v>
      </c>
      <c r="AO113" s="236"/>
      <c r="AP113" s="236"/>
      <c r="AQ113" s="236"/>
      <c r="AR113" s="236"/>
      <c r="AS113" s="236"/>
      <c r="AT113" s="236"/>
    </row>
    <row r="114" spans="1:46" s="235" customFormat="1" ht="12" customHeight="1">
      <c r="A114" s="235" t="str">
        <f t="shared" si="79"/>
        <v>PacificCommercialRL001.5Y3W001</v>
      </c>
      <c r="B114" s="235">
        <f t="shared" si="65"/>
        <v>1</v>
      </c>
      <c r="C114" s="253" t="s">
        <v>1297</v>
      </c>
      <c r="D114" s="253" t="s">
        <v>1298</v>
      </c>
      <c r="E114" s="254">
        <v>283.05</v>
      </c>
      <c r="F114" s="255"/>
      <c r="G114" s="256">
        <v>283.05</v>
      </c>
      <c r="H114" s="256">
        <v>283.05</v>
      </c>
      <c r="I114" s="256">
        <v>283.05</v>
      </c>
      <c r="J114" s="256">
        <v>0</v>
      </c>
      <c r="K114" s="256">
        <v>0</v>
      </c>
      <c r="L114" s="256">
        <v>0</v>
      </c>
      <c r="M114" s="256">
        <v>0</v>
      </c>
      <c r="N114" s="256">
        <v>0</v>
      </c>
      <c r="O114" s="256">
        <v>0</v>
      </c>
      <c r="P114" s="256">
        <v>0</v>
      </c>
      <c r="Q114" s="256">
        <v>0</v>
      </c>
      <c r="R114" s="256">
        <v>0</v>
      </c>
      <c r="S114" s="256">
        <f t="shared" si="80"/>
        <v>849.15000000000009</v>
      </c>
      <c r="T114" s="256"/>
      <c r="U114" s="256">
        <f t="shared" si="66"/>
        <v>1</v>
      </c>
      <c r="V114" s="256">
        <f t="shared" si="67"/>
        <v>1</v>
      </c>
      <c r="W114" s="256">
        <f t="shared" si="68"/>
        <v>1</v>
      </c>
      <c r="X114" s="256">
        <f t="shared" si="69"/>
        <v>0</v>
      </c>
      <c r="Y114" s="256">
        <f t="shared" si="70"/>
        <v>0</v>
      </c>
      <c r="Z114" s="256">
        <f t="shared" si="71"/>
        <v>0</v>
      </c>
      <c r="AA114" s="256">
        <f t="shared" si="72"/>
        <v>0</v>
      </c>
      <c r="AB114" s="256">
        <f t="shared" si="73"/>
        <v>0</v>
      </c>
      <c r="AC114" s="256">
        <f t="shared" si="74"/>
        <v>0</v>
      </c>
      <c r="AD114" s="256">
        <f t="shared" si="75"/>
        <v>0</v>
      </c>
      <c r="AE114" s="256">
        <f t="shared" si="76"/>
        <v>0</v>
      </c>
      <c r="AF114" s="256">
        <f t="shared" si="77"/>
        <v>0</v>
      </c>
      <c r="AG114" s="256">
        <f t="shared" si="78"/>
        <v>0.25</v>
      </c>
      <c r="AI114" s="257"/>
      <c r="AK114" s="300">
        <f t="shared" si="81"/>
        <v>284.37</v>
      </c>
      <c r="AL114" s="288">
        <f t="shared" si="82"/>
        <v>853.11</v>
      </c>
      <c r="AM114" s="277">
        <f t="shared" si="83"/>
        <v>3.9599999999999227</v>
      </c>
      <c r="AN114" s="299">
        <f t="shared" si="84"/>
        <v>4.6634870164281687E-3</v>
      </c>
      <c r="AO114" s="236"/>
      <c r="AP114" s="236"/>
      <c r="AQ114" s="236"/>
      <c r="AR114" s="236"/>
      <c r="AS114" s="236"/>
      <c r="AT114" s="236"/>
    </row>
    <row r="115" spans="1:46" s="235" customFormat="1">
      <c r="A115" s="235" t="str">
        <f t="shared" si="79"/>
        <v>PacificCommercialRL001.5Y5W001</v>
      </c>
      <c r="B115" s="235">
        <f t="shared" si="65"/>
        <v>1</v>
      </c>
      <c r="C115" s="257" t="s">
        <v>1299</v>
      </c>
      <c r="D115" s="257" t="s">
        <v>1300</v>
      </c>
      <c r="E115" s="254">
        <v>460.49</v>
      </c>
      <c r="F115" s="255"/>
      <c r="G115" s="256">
        <v>460.49</v>
      </c>
      <c r="H115" s="256">
        <v>460.49</v>
      </c>
      <c r="I115" s="256">
        <v>460.49</v>
      </c>
      <c r="J115" s="256">
        <v>460.49</v>
      </c>
      <c r="K115" s="256">
        <v>460.49</v>
      </c>
      <c r="L115" s="256">
        <v>460.49</v>
      </c>
      <c r="M115" s="256">
        <v>460.49</v>
      </c>
      <c r="N115" s="256">
        <v>461.75</v>
      </c>
      <c r="O115" s="256">
        <v>461.75</v>
      </c>
      <c r="P115" s="256">
        <v>461.75</v>
      </c>
      <c r="Q115" s="256">
        <v>461.75</v>
      </c>
      <c r="R115" s="256">
        <v>461.75</v>
      </c>
      <c r="S115" s="256">
        <f t="shared" si="80"/>
        <v>5532.1799999999994</v>
      </c>
      <c r="T115" s="256"/>
      <c r="U115" s="256">
        <f t="shared" si="66"/>
        <v>1</v>
      </c>
      <c r="V115" s="256">
        <f t="shared" si="67"/>
        <v>1</v>
      </c>
      <c r="W115" s="256">
        <f t="shared" si="68"/>
        <v>1</v>
      </c>
      <c r="X115" s="256">
        <f t="shared" si="69"/>
        <v>1</v>
      </c>
      <c r="Y115" s="256">
        <f t="shared" si="70"/>
        <v>1</v>
      </c>
      <c r="Z115" s="256">
        <f t="shared" si="71"/>
        <v>1</v>
      </c>
      <c r="AA115" s="256">
        <f t="shared" si="72"/>
        <v>1</v>
      </c>
      <c r="AB115" s="256">
        <f t="shared" si="73"/>
        <v>1.0027362157701578</v>
      </c>
      <c r="AC115" s="256">
        <f t="shared" si="74"/>
        <v>1.0027362157701578</v>
      </c>
      <c r="AD115" s="256">
        <f t="shared" si="75"/>
        <v>1.0027362157701578</v>
      </c>
      <c r="AE115" s="256">
        <f t="shared" si="76"/>
        <v>1.0027362157701578</v>
      </c>
      <c r="AF115" s="256">
        <f t="shared" si="77"/>
        <v>1.0027362157701578</v>
      </c>
      <c r="AG115" s="256">
        <f t="shared" si="78"/>
        <v>1.0011400899042324</v>
      </c>
      <c r="AI115" s="257"/>
      <c r="AK115" s="300">
        <f t="shared" si="81"/>
        <v>462.64</v>
      </c>
      <c r="AL115" s="288">
        <f t="shared" si="82"/>
        <v>5558.0094143195292</v>
      </c>
      <c r="AM115" s="277">
        <f t="shared" si="83"/>
        <v>25.82941431952986</v>
      </c>
      <c r="AN115" s="299">
        <f t="shared" si="84"/>
        <v>4.6689396078090232E-3</v>
      </c>
      <c r="AO115" s="236"/>
      <c r="AP115" s="236"/>
      <c r="AQ115" s="236"/>
      <c r="AR115" s="236"/>
      <c r="AS115" s="236"/>
      <c r="AT115" s="236"/>
    </row>
    <row r="116" spans="1:46" s="235" customFormat="1">
      <c r="A116" s="235" t="str">
        <f t="shared" si="79"/>
        <v>PacificCommercialFL002.0Y1W001</v>
      </c>
      <c r="B116" s="235">
        <f t="shared" si="65"/>
        <v>1</v>
      </c>
      <c r="C116" s="253" t="s">
        <v>1193</v>
      </c>
      <c r="D116" s="253" t="s">
        <v>1194</v>
      </c>
      <c r="E116" s="254">
        <v>137.6</v>
      </c>
      <c r="F116" s="255"/>
      <c r="G116" s="256">
        <v>26907.679999999997</v>
      </c>
      <c r="H116" s="256">
        <v>26384.799999999999</v>
      </c>
      <c r="I116" s="256">
        <v>26170.410000000003</v>
      </c>
      <c r="J116" s="256">
        <v>24540.960000000003</v>
      </c>
      <c r="K116" s="256">
        <v>23794.51</v>
      </c>
      <c r="L116" s="256">
        <v>23619.4</v>
      </c>
      <c r="M116" s="256">
        <v>24362.079999999998</v>
      </c>
      <c r="N116" s="256">
        <v>20180.77</v>
      </c>
      <c r="O116" s="256">
        <v>23703.260000000002</v>
      </c>
      <c r="P116" s="256">
        <v>23049.039999999997</v>
      </c>
      <c r="Q116" s="256">
        <v>23114.6</v>
      </c>
      <c r="R116" s="256">
        <v>22813.34</v>
      </c>
      <c r="S116" s="256">
        <f t="shared" si="80"/>
        <v>288640.85000000003</v>
      </c>
      <c r="T116" s="256"/>
      <c r="U116" s="256">
        <f t="shared" si="66"/>
        <v>195.54999999999998</v>
      </c>
      <c r="V116" s="256">
        <f t="shared" si="67"/>
        <v>191.75</v>
      </c>
      <c r="W116" s="256">
        <f t="shared" si="68"/>
        <v>190.19193313953491</v>
      </c>
      <c r="X116" s="256">
        <f t="shared" si="69"/>
        <v>178.35000000000002</v>
      </c>
      <c r="Y116" s="256">
        <f t="shared" si="70"/>
        <v>172.92521802325581</v>
      </c>
      <c r="Z116" s="256">
        <f t="shared" si="71"/>
        <v>171.65261627906978</v>
      </c>
      <c r="AA116" s="256">
        <f t="shared" si="72"/>
        <v>177.04999999999998</v>
      </c>
      <c r="AB116" s="256">
        <f t="shared" si="73"/>
        <v>146.66257267441861</v>
      </c>
      <c r="AC116" s="256">
        <f t="shared" si="74"/>
        <v>172.26206395348839</v>
      </c>
      <c r="AD116" s="256">
        <f t="shared" si="75"/>
        <v>167.50755813953486</v>
      </c>
      <c r="AE116" s="256">
        <f t="shared" si="76"/>
        <v>167.98401162790697</v>
      </c>
      <c r="AF116" s="256">
        <f t="shared" si="77"/>
        <v>165.79462209302326</v>
      </c>
      <c r="AG116" s="256">
        <f t="shared" si="78"/>
        <v>174.80671632751941</v>
      </c>
      <c r="AI116" s="257"/>
      <c r="AK116" s="300">
        <f t="shared" si="81"/>
        <v>138.24</v>
      </c>
      <c r="AL116" s="288">
        <f t="shared" si="82"/>
        <v>289983.3655813954</v>
      </c>
      <c r="AM116" s="277">
        <f t="shared" si="83"/>
        <v>1342.5155813953606</v>
      </c>
      <c r="AN116" s="299">
        <f t="shared" si="84"/>
        <v>4.6511627906977819E-3</v>
      </c>
      <c r="AO116" s="236"/>
      <c r="AP116" s="236"/>
      <c r="AQ116" s="236"/>
      <c r="AR116" s="236"/>
      <c r="AS116" s="236"/>
      <c r="AT116" s="236"/>
    </row>
    <row r="117" spans="1:46" s="235" customFormat="1">
      <c r="A117" s="235" t="str">
        <f t="shared" si="79"/>
        <v>PacificCommercialRL002.0Y1W001</v>
      </c>
      <c r="B117" s="235">
        <f t="shared" si="65"/>
        <v>1</v>
      </c>
      <c r="C117" s="253" t="s">
        <v>1301</v>
      </c>
      <c r="D117" s="253" t="s">
        <v>1194</v>
      </c>
      <c r="E117" s="254">
        <v>137.6</v>
      </c>
      <c r="F117" s="255"/>
      <c r="G117" s="256">
        <v>17564.64</v>
      </c>
      <c r="H117" s="256">
        <v>17923.580000000002</v>
      </c>
      <c r="I117" s="256">
        <v>17949.920000000002</v>
      </c>
      <c r="J117" s="256">
        <v>17470.61</v>
      </c>
      <c r="K117" s="256">
        <v>17874.239999999998</v>
      </c>
      <c r="L117" s="256">
        <v>18899.36</v>
      </c>
      <c r="M117" s="256">
        <v>19559.399999999998</v>
      </c>
      <c r="N117" s="256">
        <v>10964.755000000001</v>
      </c>
      <c r="O117" s="256">
        <v>19237.614999999998</v>
      </c>
      <c r="P117" s="256">
        <v>19384.79</v>
      </c>
      <c r="Q117" s="256">
        <v>19603.254999999997</v>
      </c>
      <c r="R117" s="256">
        <v>19798.7</v>
      </c>
      <c r="S117" s="256">
        <f t="shared" si="80"/>
        <v>216230.86499999999</v>
      </c>
      <c r="T117" s="256"/>
      <c r="U117" s="256">
        <f t="shared" si="66"/>
        <v>127.65</v>
      </c>
      <c r="V117" s="256">
        <f t="shared" si="67"/>
        <v>130.25857558139538</v>
      </c>
      <c r="W117" s="256">
        <f t="shared" si="68"/>
        <v>130.45000000000002</v>
      </c>
      <c r="X117" s="256">
        <f t="shared" si="69"/>
        <v>126.96664244186047</v>
      </c>
      <c r="Y117" s="256">
        <f t="shared" si="70"/>
        <v>129.89999999999998</v>
      </c>
      <c r="Z117" s="256">
        <f t="shared" si="71"/>
        <v>137.35000000000002</v>
      </c>
      <c r="AA117" s="256">
        <f t="shared" si="72"/>
        <v>142.14680232558138</v>
      </c>
      <c r="AB117" s="256">
        <f t="shared" si="73"/>
        <v>79.685719476744197</v>
      </c>
      <c r="AC117" s="256">
        <f t="shared" si="74"/>
        <v>139.80824854651161</v>
      </c>
      <c r="AD117" s="256">
        <f t="shared" si="75"/>
        <v>140.8778343023256</v>
      </c>
      <c r="AE117" s="256">
        <f t="shared" si="76"/>
        <v>142.46551598837209</v>
      </c>
      <c r="AF117" s="256">
        <f t="shared" si="77"/>
        <v>143.8859011627907</v>
      </c>
      <c r="AG117" s="256">
        <f t="shared" si="78"/>
        <v>130.95376998546513</v>
      </c>
      <c r="AI117" s="257"/>
      <c r="AK117" s="300">
        <f t="shared" si="81"/>
        <v>138.24</v>
      </c>
      <c r="AL117" s="288">
        <f t="shared" si="82"/>
        <v>217236.58995348838</v>
      </c>
      <c r="AM117" s="277">
        <f t="shared" si="83"/>
        <v>1005.7249534883886</v>
      </c>
      <c r="AN117" s="299">
        <f t="shared" si="84"/>
        <v>4.6511627906977819E-3</v>
      </c>
      <c r="AO117" s="236"/>
      <c r="AP117" s="236"/>
      <c r="AQ117" s="236"/>
      <c r="AR117" s="236"/>
      <c r="AS117" s="236"/>
      <c r="AT117" s="236"/>
    </row>
    <row r="118" spans="1:46" s="235" customFormat="1">
      <c r="A118" s="235" t="str">
        <f t="shared" si="79"/>
        <v>PacificCommercialFL002.0Y1W001CMP</v>
      </c>
      <c r="B118" s="235">
        <f t="shared" si="65"/>
        <v>1</v>
      </c>
      <c r="C118" s="253" t="s">
        <v>1195</v>
      </c>
      <c r="D118" s="253" t="s">
        <v>1196</v>
      </c>
      <c r="E118" s="254">
        <v>368.48</v>
      </c>
      <c r="F118" s="255"/>
      <c r="G118" s="256">
        <v>368.48</v>
      </c>
      <c r="H118" s="256">
        <v>368.48</v>
      </c>
      <c r="I118" s="256">
        <v>368.48</v>
      </c>
      <c r="J118" s="256">
        <v>368.48</v>
      </c>
      <c r="K118" s="256">
        <v>368.48</v>
      </c>
      <c r="L118" s="256">
        <v>368.48</v>
      </c>
      <c r="M118" s="256">
        <v>368.48</v>
      </c>
      <c r="N118" s="256">
        <v>369.49</v>
      </c>
      <c r="O118" s="256">
        <v>369.49</v>
      </c>
      <c r="P118" s="256">
        <v>369.49</v>
      </c>
      <c r="Q118" s="256">
        <v>369.49</v>
      </c>
      <c r="R118" s="256">
        <v>369.49</v>
      </c>
      <c r="S118" s="256">
        <f t="shared" si="80"/>
        <v>4426.8099999999995</v>
      </c>
      <c r="T118" s="256"/>
      <c r="U118" s="256">
        <f t="shared" si="66"/>
        <v>1</v>
      </c>
      <c r="V118" s="256">
        <f t="shared" si="67"/>
        <v>1</v>
      </c>
      <c r="W118" s="256">
        <f t="shared" si="68"/>
        <v>1</v>
      </c>
      <c r="X118" s="256">
        <f t="shared" si="69"/>
        <v>1</v>
      </c>
      <c r="Y118" s="256">
        <f t="shared" si="70"/>
        <v>1</v>
      </c>
      <c r="Z118" s="256">
        <f t="shared" si="71"/>
        <v>1</v>
      </c>
      <c r="AA118" s="256">
        <f t="shared" si="72"/>
        <v>1</v>
      </c>
      <c r="AB118" s="256">
        <f t="shared" si="73"/>
        <v>1.0027409900130264</v>
      </c>
      <c r="AC118" s="256">
        <f t="shared" si="74"/>
        <v>1.0027409900130264</v>
      </c>
      <c r="AD118" s="256">
        <f t="shared" si="75"/>
        <v>1.0027409900130264</v>
      </c>
      <c r="AE118" s="256">
        <f t="shared" si="76"/>
        <v>1.0027409900130264</v>
      </c>
      <c r="AF118" s="256">
        <f t="shared" si="77"/>
        <v>1.0027409900130264</v>
      </c>
      <c r="AG118" s="256">
        <f t="shared" si="78"/>
        <v>1.0011420791720946</v>
      </c>
      <c r="AI118" s="257"/>
      <c r="AK118" s="300">
        <f t="shared" si="81"/>
        <v>370.2</v>
      </c>
      <c r="AL118" s="288">
        <f t="shared" si="82"/>
        <v>4447.4735725141127</v>
      </c>
      <c r="AM118" s="277">
        <f t="shared" si="83"/>
        <v>20.663572514113184</v>
      </c>
      <c r="AN118" s="299">
        <f t="shared" si="84"/>
        <v>4.6678245766390855E-3</v>
      </c>
      <c r="AO118" s="236"/>
      <c r="AP118" s="236"/>
      <c r="AQ118" s="236"/>
      <c r="AR118" s="236"/>
      <c r="AS118" s="236"/>
      <c r="AT118" s="236"/>
    </row>
    <row r="119" spans="1:46" s="235" customFormat="1">
      <c r="A119" s="235" t="str">
        <f t="shared" si="79"/>
        <v>PacificCommercialFL002.0Y2W001</v>
      </c>
      <c r="B119" s="235">
        <f t="shared" si="65"/>
        <v>1</v>
      </c>
      <c r="C119" s="253" t="s">
        <v>1199</v>
      </c>
      <c r="D119" s="253" t="s">
        <v>1200</v>
      </c>
      <c r="E119" s="254">
        <v>250.13</v>
      </c>
      <c r="F119" s="255"/>
      <c r="G119" s="256">
        <v>11893.279999999999</v>
      </c>
      <c r="H119" s="256">
        <v>11756.11</v>
      </c>
      <c r="I119" s="256">
        <v>11461.16</v>
      </c>
      <c r="J119" s="256">
        <v>9567.4699999999993</v>
      </c>
      <c r="K119" s="256">
        <v>9488.39</v>
      </c>
      <c r="L119" s="256">
        <v>10199.75</v>
      </c>
      <c r="M119" s="256">
        <v>10338.709999999999</v>
      </c>
      <c r="N119" s="256">
        <v>10206.990000000002</v>
      </c>
      <c r="O119" s="256">
        <v>10818.7</v>
      </c>
      <c r="P119" s="256">
        <v>10534.44</v>
      </c>
      <c r="Q119" s="256">
        <v>10417.39</v>
      </c>
      <c r="R119" s="256">
        <v>10534.439999999999</v>
      </c>
      <c r="S119" s="256">
        <f t="shared" si="80"/>
        <v>127216.83</v>
      </c>
      <c r="T119" s="256"/>
      <c r="U119" s="256">
        <f t="shared" si="66"/>
        <v>47.548394834685958</v>
      </c>
      <c r="V119" s="256">
        <f t="shared" si="67"/>
        <v>47</v>
      </c>
      <c r="W119" s="256">
        <f t="shared" si="68"/>
        <v>45.820813177147883</v>
      </c>
      <c r="X119" s="256">
        <f t="shared" si="69"/>
        <v>38.249990005197297</v>
      </c>
      <c r="Y119" s="256">
        <f t="shared" si="70"/>
        <v>37.933834406108822</v>
      </c>
      <c r="Z119" s="256">
        <f t="shared" si="71"/>
        <v>40.777795546315915</v>
      </c>
      <c r="AA119" s="256">
        <f t="shared" si="72"/>
        <v>41.333346659736932</v>
      </c>
      <c r="AB119" s="256">
        <f t="shared" si="73"/>
        <v>40.806740494942638</v>
      </c>
      <c r="AC119" s="256">
        <f t="shared" si="74"/>
        <v>43.252308799424306</v>
      </c>
      <c r="AD119" s="256">
        <f t="shared" si="75"/>
        <v>42.115859752928479</v>
      </c>
      <c r="AE119" s="256">
        <f t="shared" si="76"/>
        <v>41.647903090392994</v>
      </c>
      <c r="AF119" s="256">
        <f t="shared" si="77"/>
        <v>42.115859752928472</v>
      </c>
      <c r="AG119" s="256">
        <f t="shared" si="78"/>
        <v>42.383570543317482</v>
      </c>
      <c r="AI119" s="257"/>
      <c r="AK119" s="300">
        <f t="shared" si="81"/>
        <v>251.3</v>
      </c>
      <c r="AL119" s="288">
        <f t="shared" si="82"/>
        <v>127811.8953304282</v>
      </c>
      <c r="AM119" s="277">
        <f t="shared" si="83"/>
        <v>595.06533042820229</v>
      </c>
      <c r="AN119" s="299">
        <f t="shared" si="84"/>
        <v>4.6775676648143603E-3</v>
      </c>
      <c r="AO119" s="236"/>
      <c r="AP119" s="236"/>
      <c r="AQ119" s="236"/>
      <c r="AR119" s="236"/>
      <c r="AS119" s="236"/>
      <c r="AT119" s="236"/>
    </row>
    <row r="120" spans="1:46" s="235" customFormat="1">
      <c r="A120" s="235" t="str">
        <f t="shared" si="79"/>
        <v>PacificCommercialRL002.0Y2W001</v>
      </c>
      <c r="B120" s="235">
        <f t="shared" si="65"/>
        <v>1</v>
      </c>
      <c r="C120" s="253" t="s">
        <v>1302</v>
      </c>
      <c r="D120" s="253" t="s">
        <v>1200</v>
      </c>
      <c r="E120" s="254">
        <v>250.13</v>
      </c>
      <c r="F120" s="255"/>
      <c r="G120" s="256">
        <v>9254.81</v>
      </c>
      <c r="H120" s="256">
        <v>9192.2800000000007</v>
      </c>
      <c r="I120" s="256">
        <v>9171.43</v>
      </c>
      <c r="J120" s="256">
        <v>8393.25</v>
      </c>
      <c r="K120" s="256">
        <v>8504.42</v>
      </c>
      <c r="L120" s="256">
        <v>8754.5499999999993</v>
      </c>
      <c r="M120" s="256">
        <v>8447.0400000000009</v>
      </c>
      <c r="N120" s="256">
        <v>8945.92</v>
      </c>
      <c r="O120" s="256">
        <v>8973.7799999999988</v>
      </c>
      <c r="P120" s="256">
        <v>8890.1799999999985</v>
      </c>
      <c r="Q120" s="256">
        <v>9280.34</v>
      </c>
      <c r="R120" s="256">
        <v>9352.7999999999993</v>
      </c>
      <c r="S120" s="256">
        <f t="shared" si="80"/>
        <v>107160.8</v>
      </c>
      <c r="T120" s="256"/>
      <c r="U120" s="256">
        <f t="shared" si="66"/>
        <v>37</v>
      </c>
      <c r="V120" s="256">
        <f t="shared" si="67"/>
        <v>36.750009994802703</v>
      </c>
      <c r="W120" s="256">
        <f t="shared" si="68"/>
        <v>36.666653340263068</v>
      </c>
      <c r="X120" s="256">
        <f t="shared" si="69"/>
        <v>33.555551113421025</v>
      </c>
      <c r="Y120" s="256">
        <f t="shared" si="70"/>
        <v>34</v>
      </c>
      <c r="Z120" s="256">
        <f t="shared" si="71"/>
        <v>35</v>
      </c>
      <c r="AA120" s="256">
        <f t="shared" si="72"/>
        <v>33.77059928837005</v>
      </c>
      <c r="AB120" s="256">
        <f t="shared" si="73"/>
        <v>35.765082157278215</v>
      </c>
      <c r="AC120" s="256">
        <f t="shared" si="74"/>
        <v>35.876464238595929</v>
      </c>
      <c r="AD120" s="256">
        <f t="shared" si="75"/>
        <v>35.542238036221157</v>
      </c>
      <c r="AE120" s="256">
        <f t="shared" si="76"/>
        <v>37.102066925198898</v>
      </c>
      <c r="AF120" s="256">
        <f t="shared" si="77"/>
        <v>37.391756286730896</v>
      </c>
      <c r="AG120" s="256">
        <f t="shared" si="78"/>
        <v>35.701701781740162</v>
      </c>
      <c r="AI120" s="257"/>
      <c r="AK120" s="300">
        <f t="shared" si="81"/>
        <v>251.3</v>
      </c>
      <c r="AL120" s="288">
        <f t="shared" si="82"/>
        <v>107662.05189301562</v>
      </c>
      <c r="AM120" s="277">
        <f t="shared" si="83"/>
        <v>501.25189301562204</v>
      </c>
      <c r="AN120" s="299">
        <f t="shared" si="84"/>
        <v>4.6775676648143603E-3</v>
      </c>
      <c r="AO120" s="236"/>
      <c r="AP120" s="236"/>
      <c r="AQ120" s="236"/>
      <c r="AR120" s="236"/>
      <c r="AS120" s="236"/>
      <c r="AT120" s="236"/>
    </row>
    <row r="121" spans="1:46" s="235" customFormat="1">
      <c r="A121" s="235" t="str">
        <f t="shared" si="79"/>
        <v>PacificCommercialFL002.0Y2W001CMP</v>
      </c>
      <c r="B121" s="235">
        <f t="shared" si="65"/>
        <v>1</v>
      </c>
      <c r="C121" s="253" t="s">
        <v>1197</v>
      </c>
      <c r="D121" s="253" t="s">
        <v>1198</v>
      </c>
      <c r="E121" s="254">
        <v>736.97</v>
      </c>
      <c r="F121" s="255"/>
      <c r="G121" s="256">
        <v>0</v>
      </c>
      <c r="H121" s="256">
        <v>0</v>
      </c>
      <c r="I121" s="256">
        <v>0</v>
      </c>
      <c r="J121" s="256">
        <v>0</v>
      </c>
      <c r="K121" s="256">
        <v>0</v>
      </c>
      <c r="L121" s="256">
        <v>0</v>
      </c>
      <c r="M121" s="256">
        <v>0</v>
      </c>
      <c r="N121" s="256">
        <v>0</v>
      </c>
      <c r="O121" s="256">
        <v>554.24</v>
      </c>
      <c r="P121" s="256">
        <v>1477.96</v>
      </c>
      <c r="Q121" s="256">
        <v>0</v>
      </c>
      <c r="R121" s="256">
        <v>0</v>
      </c>
      <c r="S121" s="256">
        <f t="shared" si="80"/>
        <v>2032.2</v>
      </c>
      <c r="T121" s="256"/>
      <c r="U121" s="256">
        <f t="shared" si="66"/>
        <v>0</v>
      </c>
      <c r="V121" s="256">
        <f t="shared" si="67"/>
        <v>0</v>
      </c>
      <c r="W121" s="256">
        <f t="shared" si="68"/>
        <v>0</v>
      </c>
      <c r="X121" s="256">
        <f t="shared" si="69"/>
        <v>0</v>
      </c>
      <c r="Y121" s="256">
        <f t="shared" si="70"/>
        <v>0</v>
      </c>
      <c r="Z121" s="256">
        <f t="shared" si="71"/>
        <v>0</v>
      </c>
      <c r="AA121" s="256">
        <f t="shared" si="72"/>
        <v>0</v>
      </c>
      <c r="AB121" s="256">
        <f t="shared" si="73"/>
        <v>0</v>
      </c>
      <c r="AC121" s="256">
        <f t="shared" si="74"/>
        <v>0.75205232234690689</v>
      </c>
      <c r="AD121" s="256">
        <f t="shared" si="75"/>
        <v>2.0054547674939278</v>
      </c>
      <c r="AE121" s="256">
        <f t="shared" si="76"/>
        <v>0</v>
      </c>
      <c r="AF121" s="256">
        <f t="shared" si="77"/>
        <v>0</v>
      </c>
      <c r="AG121" s="256">
        <f t="shared" si="78"/>
        <v>0.22979225748673623</v>
      </c>
      <c r="AI121" s="257"/>
      <c r="AK121" s="300">
        <f t="shared" si="81"/>
        <v>740.41</v>
      </c>
      <c r="AL121" s="288">
        <f t="shared" si="82"/>
        <v>2041.6858243890524</v>
      </c>
      <c r="AM121" s="277">
        <f t="shared" si="83"/>
        <v>9.4858243890523681</v>
      </c>
      <c r="AN121" s="299">
        <f t="shared" si="84"/>
        <v>4.6677612385849368E-3</v>
      </c>
      <c r="AO121" s="236"/>
      <c r="AP121" s="236"/>
      <c r="AQ121" s="236"/>
      <c r="AR121" s="236"/>
      <c r="AS121" s="236"/>
      <c r="AT121" s="236"/>
    </row>
    <row r="122" spans="1:46" s="235" customFormat="1">
      <c r="A122" s="235" t="str">
        <f t="shared" si="79"/>
        <v>PacificCommercialFL002.0Y3W001</v>
      </c>
      <c r="B122" s="235">
        <f t="shared" si="65"/>
        <v>1</v>
      </c>
      <c r="C122" s="253" t="s">
        <v>1201</v>
      </c>
      <c r="D122" s="253" t="s">
        <v>1202</v>
      </c>
      <c r="E122" s="254">
        <v>362.67</v>
      </c>
      <c r="F122" s="255"/>
      <c r="G122" s="256">
        <v>6424.4400000000005</v>
      </c>
      <c r="H122" s="256">
        <v>6528.06</v>
      </c>
      <c r="I122" s="256">
        <v>6779.14</v>
      </c>
      <c r="J122" s="256">
        <v>9066.75</v>
      </c>
      <c r="K122" s="256">
        <v>9066.75</v>
      </c>
      <c r="L122" s="256">
        <v>12442.369999999999</v>
      </c>
      <c r="M122" s="256">
        <v>12408.5</v>
      </c>
      <c r="N122" s="256">
        <v>12951.890000000001</v>
      </c>
      <c r="O122" s="256">
        <v>10350.349999999999</v>
      </c>
      <c r="P122" s="256">
        <v>9455.16</v>
      </c>
      <c r="Q122" s="256">
        <v>9539.08</v>
      </c>
      <c r="R122" s="256">
        <v>10853.86</v>
      </c>
      <c r="S122" s="256">
        <f t="shared" si="80"/>
        <v>115866.35</v>
      </c>
      <c r="T122" s="256"/>
      <c r="U122" s="256">
        <f t="shared" si="66"/>
        <v>17.714285714285715</v>
      </c>
      <c r="V122" s="256">
        <f t="shared" si="67"/>
        <v>18</v>
      </c>
      <c r="W122" s="256">
        <f t="shared" si="68"/>
        <v>18.692309813328922</v>
      </c>
      <c r="X122" s="256">
        <f t="shared" si="69"/>
        <v>25</v>
      </c>
      <c r="Y122" s="256">
        <f t="shared" si="70"/>
        <v>25</v>
      </c>
      <c r="Z122" s="256">
        <f t="shared" si="71"/>
        <v>34.307690186671074</v>
      </c>
      <c r="AA122" s="256">
        <f t="shared" si="72"/>
        <v>34.214299500923701</v>
      </c>
      <c r="AB122" s="256">
        <f t="shared" si="73"/>
        <v>35.712603744450881</v>
      </c>
      <c r="AC122" s="256">
        <f t="shared" si="74"/>
        <v>28.539305704910795</v>
      </c>
      <c r="AD122" s="256">
        <f t="shared" si="75"/>
        <v>26.070973612374885</v>
      </c>
      <c r="AE122" s="256">
        <f t="shared" si="76"/>
        <v>26.302368544406761</v>
      </c>
      <c r="AF122" s="256">
        <f t="shared" si="77"/>
        <v>29.92764772382607</v>
      </c>
      <c r="AG122" s="256">
        <f t="shared" si="78"/>
        <v>26.623457045431564</v>
      </c>
      <c r="AI122" s="257"/>
      <c r="AK122" s="300">
        <f t="shared" si="81"/>
        <v>364.36</v>
      </c>
      <c r="AL122" s="288">
        <f t="shared" si="82"/>
        <v>116406.27370888134</v>
      </c>
      <c r="AM122" s="277">
        <f t="shared" si="83"/>
        <v>539.92370888133883</v>
      </c>
      <c r="AN122" s="299">
        <f t="shared" si="84"/>
        <v>4.6598836407753539E-3</v>
      </c>
      <c r="AO122" s="236"/>
      <c r="AP122" s="236"/>
      <c r="AQ122" s="236"/>
      <c r="AR122" s="236"/>
      <c r="AS122" s="236"/>
      <c r="AT122" s="236"/>
    </row>
    <row r="123" spans="1:46" s="235" customFormat="1">
      <c r="A123" s="235" t="str">
        <f t="shared" si="79"/>
        <v>PacificCommercialRL002.0Y3W001</v>
      </c>
      <c r="B123" s="235">
        <f t="shared" si="65"/>
        <v>1</v>
      </c>
      <c r="C123" s="253" t="s">
        <v>1303</v>
      </c>
      <c r="D123" s="253" t="s">
        <v>1202</v>
      </c>
      <c r="E123" s="254">
        <v>362.67</v>
      </c>
      <c r="F123" s="255"/>
      <c r="G123" s="256">
        <v>3626.7</v>
      </c>
      <c r="H123" s="256">
        <v>3626.7</v>
      </c>
      <c r="I123" s="256">
        <v>3626.7</v>
      </c>
      <c r="J123" s="256">
        <v>3384.92</v>
      </c>
      <c r="K123" s="256">
        <v>3264.0299999999997</v>
      </c>
      <c r="L123" s="256">
        <v>3515.1099999999997</v>
      </c>
      <c r="M123" s="256">
        <v>3782.13</v>
      </c>
      <c r="N123" s="256">
        <v>4000.26</v>
      </c>
      <c r="O123" s="256">
        <v>5594.74</v>
      </c>
      <c r="P123" s="256">
        <v>6545.88</v>
      </c>
      <c r="Q123" s="256">
        <v>6545.88</v>
      </c>
      <c r="R123" s="256">
        <v>6545.88</v>
      </c>
      <c r="S123" s="256">
        <f t="shared" si="80"/>
        <v>54058.929999999993</v>
      </c>
      <c r="T123" s="256"/>
      <c r="U123" s="256">
        <f t="shared" si="66"/>
        <v>9.9999999999999982</v>
      </c>
      <c r="V123" s="256">
        <f t="shared" si="67"/>
        <v>9.9999999999999982</v>
      </c>
      <c r="W123" s="256">
        <f t="shared" si="68"/>
        <v>9.9999999999999982</v>
      </c>
      <c r="X123" s="256">
        <f t="shared" si="69"/>
        <v>9.3333333333333339</v>
      </c>
      <c r="Y123" s="256">
        <f t="shared" si="70"/>
        <v>8.9999999999999982</v>
      </c>
      <c r="Z123" s="256">
        <f t="shared" si="71"/>
        <v>9.6923098133289205</v>
      </c>
      <c r="AA123" s="256">
        <f t="shared" si="72"/>
        <v>10.428571428571429</v>
      </c>
      <c r="AB123" s="256">
        <f t="shared" si="73"/>
        <v>11.030027297543221</v>
      </c>
      <c r="AC123" s="256">
        <f t="shared" si="74"/>
        <v>15.426531006148839</v>
      </c>
      <c r="AD123" s="256">
        <f t="shared" si="75"/>
        <v>18.049135577797998</v>
      </c>
      <c r="AE123" s="256">
        <f t="shared" si="76"/>
        <v>18.049135577797998</v>
      </c>
      <c r="AF123" s="256">
        <f t="shared" si="77"/>
        <v>18.049135577797998</v>
      </c>
      <c r="AG123" s="256">
        <f t="shared" si="78"/>
        <v>12.421514967693307</v>
      </c>
      <c r="AI123" s="257"/>
      <c r="AK123" s="300">
        <f t="shared" si="81"/>
        <v>364.36</v>
      </c>
      <c r="AL123" s="288">
        <f t="shared" si="82"/>
        <v>54310.838323544805</v>
      </c>
      <c r="AM123" s="277">
        <f t="shared" si="83"/>
        <v>251.90832354481245</v>
      </c>
      <c r="AN123" s="299">
        <f t="shared" si="84"/>
        <v>4.6598836407753539E-3</v>
      </c>
      <c r="AO123" s="236"/>
      <c r="AP123" s="236"/>
      <c r="AQ123" s="236"/>
      <c r="AR123" s="236"/>
      <c r="AS123" s="236"/>
      <c r="AT123" s="236"/>
    </row>
    <row r="124" spans="1:46" s="235" customFormat="1">
      <c r="A124" s="235" t="str">
        <f t="shared" si="79"/>
        <v>PacificCommercialFL002.0Y4W001</v>
      </c>
      <c r="B124" s="235">
        <f t="shared" si="65"/>
        <v>1</v>
      </c>
      <c r="C124" s="253" t="s">
        <v>1203</v>
      </c>
      <c r="D124" s="253" t="s">
        <v>1204</v>
      </c>
      <c r="E124" s="254">
        <v>475.21</v>
      </c>
      <c r="F124" s="255"/>
      <c r="G124" s="256">
        <v>0</v>
      </c>
      <c r="H124" s="256">
        <v>0</v>
      </c>
      <c r="I124" s="256">
        <v>0</v>
      </c>
      <c r="J124" s="256">
        <v>0</v>
      </c>
      <c r="K124" s="256">
        <v>0</v>
      </c>
      <c r="L124" s="256">
        <v>0</v>
      </c>
      <c r="M124" s="256">
        <v>0</v>
      </c>
      <c r="N124" s="256">
        <v>0</v>
      </c>
      <c r="O124" s="256">
        <v>0</v>
      </c>
      <c r="P124" s="256">
        <v>0</v>
      </c>
      <c r="Q124" s="256">
        <v>0</v>
      </c>
      <c r="R124" s="256">
        <v>0</v>
      </c>
      <c r="S124" s="256">
        <f t="shared" si="80"/>
        <v>0</v>
      </c>
      <c r="T124" s="256"/>
      <c r="U124" s="256">
        <f t="shared" si="66"/>
        <v>0</v>
      </c>
      <c r="V124" s="256">
        <f t="shared" si="67"/>
        <v>0</v>
      </c>
      <c r="W124" s="256">
        <f t="shared" si="68"/>
        <v>0</v>
      </c>
      <c r="X124" s="256">
        <f t="shared" si="69"/>
        <v>0</v>
      </c>
      <c r="Y124" s="256">
        <f t="shared" si="70"/>
        <v>0</v>
      </c>
      <c r="Z124" s="256">
        <f t="shared" si="71"/>
        <v>0</v>
      </c>
      <c r="AA124" s="256">
        <f t="shared" si="72"/>
        <v>0</v>
      </c>
      <c r="AB124" s="256">
        <f t="shared" si="73"/>
        <v>0</v>
      </c>
      <c r="AC124" s="256">
        <f t="shared" si="74"/>
        <v>0</v>
      </c>
      <c r="AD124" s="256">
        <f t="shared" si="75"/>
        <v>0</v>
      </c>
      <c r="AE124" s="256">
        <f t="shared" si="76"/>
        <v>0</v>
      </c>
      <c r="AF124" s="256">
        <f t="shared" si="77"/>
        <v>0</v>
      </c>
      <c r="AG124" s="256">
        <f t="shared" si="78"/>
        <v>0</v>
      </c>
      <c r="AI124" s="257"/>
      <c r="AK124" s="300">
        <f t="shared" si="81"/>
        <v>477.43</v>
      </c>
      <c r="AL124" s="288">
        <f t="shared" si="82"/>
        <v>0</v>
      </c>
      <c r="AM124" s="277">
        <f t="shared" si="83"/>
        <v>0</v>
      </c>
      <c r="AN124" s="299">
        <f t="shared" si="84"/>
        <v>4.6716188632394675E-3</v>
      </c>
      <c r="AO124" s="236"/>
      <c r="AP124" s="236"/>
      <c r="AQ124" s="236"/>
      <c r="AR124" s="236"/>
      <c r="AS124" s="236"/>
      <c r="AT124" s="236"/>
    </row>
    <row r="125" spans="1:46" s="235" customFormat="1">
      <c r="A125" s="235" t="str">
        <f t="shared" si="79"/>
        <v>PacificCommercialRL002.0Y4W001</v>
      </c>
      <c r="B125" s="235">
        <f t="shared" si="65"/>
        <v>1</v>
      </c>
      <c r="C125" s="253" t="s">
        <v>1305</v>
      </c>
      <c r="D125" s="253" t="s">
        <v>1204</v>
      </c>
      <c r="E125" s="254">
        <v>475.21</v>
      </c>
      <c r="F125" s="255"/>
      <c r="G125" s="256">
        <v>0</v>
      </c>
      <c r="H125" s="256">
        <v>0</v>
      </c>
      <c r="I125" s="256">
        <v>0</v>
      </c>
      <c r="J125" s="256">
        <v>0</v>
      </c>
      <c r="K125" s="256">
        <v>0</v>
      </c>
      <c r="L125" s="256">
        <v>0</v>
      </c>
      <c r="M125" s="256">
        <v>0</v>
      </c>
      <c r="N125" s="256">
        <v>0</v>
      </c>
      <c r="O125" s="256">
        <v>0</v>
      </c>
      <c r="P125" s="256">
        <v>0</v>
      </c>
      <c r="Q125" s="256">
        <v>0</v>
      </c>
      <c r="R125" s="256">
        <v>0</v>
      </c>
      <c r="S125" s="256">
        <f t="shared" si="80"/>
        <v>0</v>
      </c>
      <c r="T125" s="256"/>
      <c r="U125" s="256">
        <f t="shared" si="66"/>
        <v>0</v>
      </c>
      <c r="V125" s="256">
        <f t="shared" si="67"/>
        <v>0</v>
      </c>
      <c r="W125" s="256">
        <f t="shared" si="68"/>
        <v>0</v>
      </c>
      <c r="X125" s="256">
        <f t="shared" si="69"/>
        <v>0</v>
      </c>
      <c r="Y125" s="256">
        <f t="shared" si="70"/>
        <v>0</v>
      </c>
      <c r="Z125" s="256">
        <f t="shared" si="71"/>
        <v>0</v>
      </c>
      <c r="AA125" s="256">
        <f t="shared" si="72"/>
        <v>0</v>
      </c>
      <c r="AB125" s="256">
        <f t="shared" si="73"/>
        <v>0</v>
      </c>
      <c r="AC125" s="256">
        <f t="shared" si="74"/>
        <v>0</v>
      </c>
      <c r="AD125" s="256">
        <f t="shared" si="75"/>
        <v>0</v>
      </c>
      <c r="AE125" s="256">
        <f t="shared" si="76"/>
        <v>0</v>
      </c>
      <c r="AF125" s="256">
        <f t="shared" si="77"/>
        <v>0</v>
      </c>
      <c r="AG125" s="256">
        <f t="shared" si="78"/>
        <v>0</v>
      </c>
      <c r="AI125" s="257"/>
      <c r="AK125" s="300">
        <f t="shared" si="81"/>
        <v>477.43</v>
      </c>
      <c r="AL125" s="288">
        <f t="shared" si="82"/>
        <v>0</v>
      </c>
      <c r="AM125" s="277">
        <f t="shared" si="83"/>
        <v>0</v>
      </c>
      <c r="AN125" s="299">
        <f t="shared" si="84"/>
        <v>4.6716188632394675E-3</v>
      </c>
      <c r="AO125" s="236"/>
      <c r="AP125" s="236"/>
      <c r="AQ125" s="236"/>
      <c r="AR125" s="236"/>
      <c r="AS125" s="236"/>
      <c r="AT125" s="236"/>
    </row>
    <row r="126" spans="1:46" s="235" customFormat="1">
      <c r="A126" s="235" t="str">
        <f t="shared" si="79"/>
        <v>PacificCommercialFL002.0Y5W001</v>
      </c>
      <c r="B126" s="235">
        <f t="shared" si="65"/>
        <v>1</v>
      </c>
      <c r="C126" s="253" t="s">
        <v>1205</v>
      </c>
      <c r="D126" s="253" t="s">
        <v>1206</v>
      </c>
      <c r="E126" s="254">
        <v>587.74</v>
      </c>
      <c r="F126" s="255"/>
      <c r="G126" s="256">
        <v>434.42</v>
      </c>
      <c r="H126" s="256">
        <v>587.74</v>
      </c>
      <c r="I126" s="256">
        <v>587.74</v>
      </c>
      <c r="J126" s="256">
        <v>587.74</v>
      </c>
      <c r="K126" s="256">
        <v>587.74</v>
      </c>
      <c r="L126" s="256">
        <v>587.74</v>
      </c>
      <c r="M126" s="256">
        <v>587.74</v>
      </c>
      <c r="N126" s="256">
        <v>589.35</v>
      </c>
      <c r="O126" s="256">
        <v>508.98</v>
      </c>
      <c r="P126" s="256">
        <v>0</v>
      </c>
      <c r="Q126" s="256">
        <v>0</v>
      </c>
      <c r="R126" s="256">
        <v>0</v>
      </c>
      <c r="S126" s="256">
        <f t="shared" si="80"/>
        <v>5059.1900000000005</v>
      </c>
      <c r="T126" s="256"/>
      <c r="U126" s="256">
        <f t="shared" si="66"/>
        <v>0.7391363528090652</v>
      </c>
      <c r="V126" s="256">
        <f t="shared" si="67"/>
        <v>1</v>
      </c>
      <c r="W126" s="256">
        <f t="shared" si="68"/>
        <v>1</v>
      </c>
      <c r="X126" s="256">
        <f t="shared" si="69"/>
        <v>1</v>
      </c>
      <c r="Y126" s="256">
        <f t="shared" si="70"/>
        <v>1</v>
      </c>
      <c r="Z126" s="256">
        <f t="shared" si="71"/>
        <v>1</v>
      </c>
      <c r="AA126" s="256">
        <f t="shared" si="72"/>
        <v>1</v>
      </c>
      <c r="AB126" s="256">
        <f t="shared" si="73"/>
        <v>1.0027393064960697</v>
      </c>
      <c r="AC126" s="256">
        <f t="shared" si="74"/>
        <v>0.8659951679313983</v>
      </c>
      <c r="AD126" s="256">
        <f t="shared" si="75"/>
        <v>0</v>
      </c>
      <c r="AE126" s="256">
        <f t="shared" si="76"/>
        <v>0</v>
      </c>
      <c r="AF126" s="256">
        <f t="shared" si="77"/>
        <v>0</v>
      </c>
      <c r="AG126" s="256">
        <f t="shared" si="78"/>
        <v>0.7173225689363778</v>
      </c>
      <c r="AI126" s="257"/>
      <c r="AK126" s="300">
        <f t="shared" si="81"/>
        <v>590.48</v>
      </c>
      <c r="AL126" s="288">
        <f t="shared" si="82"/>
        <v>5082.775566066628</v>
      </c>
      <c r="AM126" s="277">
        <f t="shared" si="83"/>
        <v>23.585566066627507</v>
      </c>
      <c r="AN126" s="299">
        <f t="shared" si="84"/>
        <v>4.6619253411372529E-3</v>
      </c>
      <c r="AO126" s="236"/>
      <c r="AP126" s="236"/>
      <c r="AQ126" s="236"/>
      <c r="AR126" s="236"/>
      <c r="AS126" s="236"/>
      <c r="AT126" s="236"/>
    </row>
    <row r="127" spans="1:46" s="235" customFormat="1">
      <c r="A127" s="235" t="str">
        <f t="shared" si="79"/>
        <v>PacificCommercialRL002.0Y5W001</v>
      </c>
      <c r="B127" s="235">
        <f t="shared" ref="B127:B158" si="85">COUNTIF(C:C,C127)</f>
        <v>1</v>
      </c>
      <c r="C127" s="253" t="s">
        <v>1304</v>
      </c>
      <c r="D127" s="253" t="s">
        <v>1206</v>
      </c>
      <c r="E127" s="254">
        <v>587.74</v>
      </c>
      <c r="F127" s="255"/>
      <c r="G127" s="256">
        <v>1175.48</v>
      </c>
      <c r="H127" s="256">
        <v>1175.48</v>
      </c>
      <c r="I127" s="256">
        <v>801.46</v>
      </c>
      <c r="J127" s="256">
        <v>0</v>
      </c>
      <c r="K127" s="256">
        <v>895.6</v>
      </c>
      <c r="L127" s="256">
        <v>1175.48</v>
      </c>
      <c r="M127" s="256">
        <v>1175.48</v>
      </c>
      <c r="N127" s="256">
        <v>1178.7</v>
      </c>
      <c r="O127" s="256">
        <v>1178.7</v>
      </c>
      <c r="P127" s="256">
        <v>1178.7</v>
      </c>
      <c r="Q127" s="256">
        <v>1178.7</v>
      </c>
      <c r="R127" s="256">
        <v>1178.7</v>
      </c>
      <c r="S127" s="256">
        <f t="shared" si="80"/>
        <v>12292.480000000001</v>
      </c>
      <c r="T127" s="256"/>
      <c r="U127" s="256">
        <f t="shared" ref="U127:U158" si="86">IFERROR(G127/$E127,0)</f>
        <v>2</v>
      </c>
      <c r="V127" s="256">
        <f t="shared" ref="V127:V158" si="87">IFERROR(H127/$E127,0)</f>
        <v>2</v>
      </c>
      <c r="W127" s="256">
        <f t="shared" ref="W127:W158" si="88">IFERROR(I127/$E127,0)</f>
        <v>1.3636301766087047</v>
      </c>
      <c r="X127" s="256">
        <f t="shared" ref="X127:X158" si="89">IFERROR(J127/$E127,0)</f>
        <v>0</v>
      </c>
      <c r="Y127" s="256">
        <f t="shared" ref="Y127:Y158" si="90">IFERROR(K127/$E127,0)</f>
        <v>1.5238030421615001</v>
      </c>
      <c r="Z127" s="256">
        <f t="shared" ref="Z127:Z158" si="91">IFERROR(L127/$E127,0)</f>
        <v>2</v>
      </c>
      <c r="AA127" s="256">
        <f t="shared" ref="AA127:AA158" si="92">IFERROR(M127/$E127,0)</f>
        <v>2</v>
      </c>
      <c r="AB127" s="256">
        <f t="shared" ref="AB127:AB158" si="93">IFERROR(N127/$E127,0)</f>
        <v>2.0054786129921394</v>
      </c>
      <c r="AC127" s="256">
        <f t="shared" ref="AC127:AC158" si="94">IFERROR(O127/$E127,0)</f>
        <v>2.0054786129921394</v>
      </c>
      <c r="AD127" s="256">
        <f t="shared" ref="AD127:AD158" si="95">IFERROR(P127/$E127,0)</f>
        <v>2.0054786129921394</v>
      </c>
      <c r="AE127" s="256">
        <f t="shared" ref="AE127:AE158" si="96">IFERROR(Q127/$E127,0)</f>
        <v>2.0054786129921394</v>
      </c>
      <c r="AF127" s="256">
        <f t="shared" ref="AF127:AF158" si="97">IFERROR(R127/$E127,0)</f>
        <v>2.0054786129921394</v>
      </c>
      <c r="AG127" s="256">
        <f t="shared" ref="AG127:AG158" si="98">AVERAGE(U127:AF127)</f>
        <v>1.7429021903109083</v>
      </c>
      <c r="AI127" s="257"/>
      <c r="AK127" s="300">
        <f t="shared" si="81"/>
        <v>590.48</v>
      </c>
      <c r="AL127" s="288">
        <f t="shared" si="82"/>
        <v>12349.786624017421</v>
      </c>
      <c r="AM127" s="277">
        <f t="shared" si="83"/>
        <v>57.306624017419381</v>
      </c>
      <c r="AN127" s="299">
        <f t="shared" si="84"/>
        <v>4.6619253411372529E-3</v>
      </c>
      <c r="AO127" s="236"/>
      <c r="AP127" s="236"/>
      <c r="AQ127" s="236"/>
      <c r="AR127" s="236"/>
      <c r="AS127" s="236"/>
      <c r="AT127" s="236"/>
    </row>
    <row r="128" spans="1:46" s="235" customFormat="1">
      <c r="A128" s="235" t="str">
        <f t="shared" ref="A128:A159" si="99">$A$1&amp;"Commercial"&amp;C128</f>
        <v>PacificCommercialFL002.0YXX001TEMPC</v>
      </c>
      <c r="B128" s="235">
        <f t="shared" si="85"/>
        <v>1</v>
      </c>
      <c r="C128" s="253" t="s">
        <v>1253</v>
      </c>
      <c r="D128" s="253" t="s">
        <v>1254</v>
      </c>
      <c r="E128" s="254">
        <v>29.78</v>
      </c>
      <c r="F128" s="255"/>
      <c r="G128" s="256">
        <v>89.34</v>
      </c>
      <c r="H128" s="256">
        <v>59.56</v>
      </c>
      <c r="I128" s="256">
        <v>416.91999999999996</v>
      </c>
      <c r="J128" s="256">
        <v>89.34</v>
      </c>
      <c r="K128" s="256">
        <v>178.68</v>
      </c>
      <c r="L128" s="256">
        <v>119.12</v>
      </c>
      <c r="M128" s="256">
        <v>29.78</v>
      </c>
      <c r="N128" s="256">
        <v>29.78</v>
      </c>
      <c r="O128" s="256">
        <v>0</v>
      </c>
      <c r="P128" s="256">
        <v>59.72</v>
      </c>
      <c r="Q128" s="256">
        <v>29.86</v>
      </c>
      <c r="R128" s="256">
        <v>0</v>
      </c>
      <c r="S128" s="256">
        <f t="shared" ref="S128:S159" si="100">SUM(G128:R128)</f>
        <v>1102.0999999999997</v>
      </c>
      <c r="T128" s="256"/>
      <c r="U128" s="256">
        <f t="shared" si="86"/>
        <v>3</v>
      </c>
      <c r="V128" s="256">
        <f t="shared" si="87"/>
        <v>2</v>
      </c>
      <c r="W128" s="256">
        <f t="shared" si="88"/>
        <v>13.999999999999998</v>
      </c>
      <c r="X128" s="256">
        <f t="shared" si="89"/>
        <v>3</v>
      </c>
      <c r="Y128" s="256">
        <f t="shared" si="90"/>
        <v>6</v>
      </c>
      <c r="Z128" s="256">
        <f t="shared" si="91"/>
        <v>4</v>
      </c>
      <c r="AA128" s="256">
        <f t="shared" si="92"/>
        <v>1</v>
      </c>
      <c r="AB128" s="256">
        <f t="shared" si="93"/>
        <v>1</v>
      </c>
      <c r="AC128" s="256">
        <f t="shared" si="94"/>
        <v>0</v>
      </c>
      <c r="AD128" s="256">
        <f t="shared" si="95"/>
        <v>2.0053727333781062</v>
      </c>
      <c r="AE128" s="256">
        <f t="shared" si="96"/>
        <v>1.0026863666890531</v>
      </c>
      <c r="AF128" s="256">
        <f t="shared" si="97"/>
        <v>0</v>
      </c>
      <c r="AG128" s="256">
        <f t="shared" si="98"/>
        <v>3.0840049250055972</v>
      </c>
      <c r="AI128" s="257"/>
      <c r="AK128" s="300">
        <f t="shared" ref="AK128:AK159" si="101">ROUND(E128*(1+$AM$4),2)</f>
        <v>29.92</v>
      </c>
      <c r="AL128" s="288">
        <f t="shared" si="82"/>
        <v>1107.2811282740097</v>
      </c>
      <c r="AM128" s="277">
        <f t="shared" si="83"/>
        <v>5.1811282740100069</v>
      </c>
      <c r="AN128" s="299">
        <f t="shared" si="84"/>
        <v>4.7011417058428666E-3</v>
      </c>
      <c r="AO128" s="236"/>
      <c r="AP128" s="236"/>
      <c r="AQ128" s="236"/>
      <c r="AR128" s="236"/>
      <c r="AS128" s="236"/>
      <c r="AT128" s="236"/>
    </row>
    <row r="129" spans="1:46" s="235" customFormat="1">
      <c r="A129" s="235" t="str">
        <f t="shared" si="99"/>
        <v>PacificCommercialRL002.0YXX001TEMPC</v>
      </c>
      <c r="B129" s="235">
        <f t="shared" si="85"/>
        <v>1</v>
      </c>
      <c r="C129" s="253" t="s">
        <v>1338</v>
      </c>
      <c r="D129" s="253" t="s">
        <v>1254</v>
      </c>
      <c r="E129" s="254">
        <v>29.78</v>
      </c>
      <c r="F129" s="255"/>
      <c r="G129" s="256">
        <v>238.24</v>
      </c>
      <c r="H129" s="256">
        <v>416.92</v>
      </c>
      <c r="I129" s="256">
        <v>878.5100000000001</v>
      </c>
      <c r="J129" s="256">
        <v>893.4</v>
      </c>
      <c r="K129" s="256">
        <v>1280.54</v>
      </c>
      <c r="L129" s="256">
        <v>1161.42</v>
      </c>
      <c r="M129" s="256">
        <v>923.18000000000006</v>
      </c>
      <c r="N129" s="256">
        <v>686.54</v>
      </c>
      <c r="O129" s="256">
        <v>567.34</v>
      </c>
      <c r="P129" s="256">
        <v>746.5</v>
      </c>
      <c r="Q129" s="256">
        <v>686.78</v>
      </c>
      <c r="R129" s="256">
        <v>895.80000000000007</v>
      </c>
      <c r="S129" s="256">
        <f t="shared" si="100"/>
        <v>9375.17</v>
      </c>
      <c r="T129" s="256"/>
      <c r="U129" s="256">
        <f t="shared" si="86"/>
        <v>8</v>
      </c>
      <c r="V129" s="256">
        <f t="shared" si="87"/>
        <v>14</v>
      </c>
      <c r="W129" s="256">
        <f t="shared" si="88"/>
        <v>29.500000000000004</v>
      </c>
      <c r="X129" s="256">
        <f t="shared" si="89"/>
        <v>29.999999999999996</v>
      </c>
      <c r="Y129" s="256">
        <f t="shared" si="90"/>
        <v>43</v>
      </c>
      <c r="Z129" s="256">
        <f t="shared" si="91"/>
        <v>39</v>
      </c>
      <c r="AA129" s="256">
        <f t="shared" si="92"/>
        <v>31</v>
      </c>
      <c r="AB129" s="256">
        <f t="shared" si="93"/>
        <v>23.053727333781058</v>
      </c>
      <c r="AC129" s="256">
        <f t="shared" si="94"/>
        <v>19.051040967092007</v>
      </c>
      <c r="AD129" s="256">
        <f t="shared" si="95"/>
        <v>25.067159167226325</v>
      </c>
      <c r="AE129" s="256">
        <f t="shared" si="96"/>
        <v>23.061786433848219</v>
      </c>
      <c r="AF129" s="256">
        <f t="shared" si="97"/>
        <v>30.080591000671593</v>
      </c>
      <c r="AG129" s="256">
        <f t="shared" si="98"/>
        <v>26.234525408551601</v>
      </c>
      <c r="AI129" s="257"/>
      <c r="AK129" s="300">
        <f t="shared" si="101"/>
        <v>29.92</v>
      </c>
      <c r="AL129" s="288">
        <f t="shared" si="82"/>
        <v>9419.2440026863678</v>
      </c>
      <c r="AM129" s="277">
        <f t="shared" si="83"/>
        <v>44.074002686367749</v>
      </c>
      <c r="AN129" s="299">
        <f t="shared" si="84"/>
        <v>4.7011417058428666E-3</v>
      </c>
      <c r="AO129" s="236"/>
      <c r="AP129" s="236"/>
      <c r="AQ129" s="236"/>
      <c r="AR129" s="236"/>
      <c r="AS129" s="236"/>
      <c r="AT129" s="236"/>
    </row>
    <row r="130" spans="1:46" s="235" customFormat="1">
      <c r="A130" s="235" t="str">
        <f t="shared" si="99"/>
        <v>PacificCommercialFL003.0Y1W001</v>
      </c>
      <c r="B130" s="235">
        <f t="shared" si="85"/>
        <v>1</v>
      </c>
      <c r="C130" s="253" t="s">
        <v>1207</v>
      </c>
      <c r="D130" s="253" t="s">
        <v>1208</v>
      </c>
      <c r="E130" s="254">
        <v>183.8</v>
      </c>
      <c r="F130" s="255"/>
      <c r="G130" s="256">
        <v>35443.479999999996</v>
      </c>
      <c r="H130" s="256">
        <v>35932.9</v>
      </c>
      <c r="I130" s="256">
        <v>35748.21</v>
      </c>
      <c r="J130" s="256">
        <v>36003.359999999993</v>
      </c>
      <c r="K130" s="256">
        <v>36352.380000000005</v>
      </c>
      <c r="L130" s="256">
        <v>34035.78</v>
      </c>
      <c r="M130" s="256">
        <v>35611.25</v>
      </c>
      <c r="N130" s="256">
        <v>35362.93</v>
      </c>
      <c r="O130" s="256">
        <v>35259.670000000006</v>
      </c>
      <c r="P130" s="256">
        <v>36049.07</v>
      </c>
      <c r="Q130" s="256">
        <v>35950.79</v>
      </c>
      <c r="R130" s="256">
        <v>36159.68</v>
      </c>
      <c r="S130" s="256">
        <f t="shared" si="100"/>
        <v>427909.49999999994</v>
      </c>
      <c r="T130" s="256"/>
      <c r="U130" s="256">
        <f t="shared" si="86"/>
        <v>192.83721436343848</v>
      </c>
      <c r="V130" s="256">
        <f t="shared" si="87"/>
        <v>195.5</v>
      </c>
      <c r="W130" s="256">
        <f t="shared" si="88"/>
        <v>194.49515778019585</v>
      </c>
      <c r="X130" s="256">
        <f t="shared" si="89"/>
        <v>195.88335146898797</v>
      </c>
      <c r="Y130" s="256">
        <f t="shared" si="90"/>
        <v>197.78226332970621</v>
      </c>
      <c r="Z130" s="256">
        <f t="shared" si="91"/>
        <v>185.1783460282916</v>
      </c>
      <c r="AA130" s="256">
        <f t="shared" si="92"/>
        <v>193.75</v>
      </c>
      <c r="AB130" s="256">
        <f t="shared" si="93"/>
        <v>192.39896626768225</v>
      </c>
      <c r="AC130" s="256">
        <f t="shared" si="94"/>
        <v>191.83715995647444</v>
      </c>
      <c r="AD130" s="256">
        <f t="shared" si="95"/>
        <v>196.13204570184982</v>
      </c>
      <c r="AE130" s="256">
        <f t="shared" si="96"/>
        <v>195.59733405875951</v>
      </c>
      <c r="AF130" s="256">
        <f t="shared" si="97"/>
        <v>196.73384113166483</v>
      </c>
      <c r="AG130" s="256">
        <f t="shared" si="98"/>
        <v>194.01047334058759</v>
      </c>
      <c r="AI130" s="257"/>
      <c r="AK130" s="300">
        <f t="shared" si="101"/>
        <v>184.66</v>
      </c>
      <c r="AL130" s="288">
        <f t="shared" si="82"/>
        <v>429911.68808487483</v>
      </c>
      <c r="AM130" s="277">
        <f t="shared" si="83"/>
        <v>2002.1880848748842</v>
      </c>
      <c r="AN130" s="299">
        <f t="shared" si="84"/>
        <v>4.6789989118606375E-3</v>
      </c>
      <c r="AO130" s="236"/>
      <c r="AP130" s="236"/>
      <c r="AQ130" s="236"/>
      <c r="AR130" s="236"/>
      <c r="AS130" s="236"/>
      <c r="AT130" s="236"/>
    </row>
    <row r="131" spans="1:46" s="235" customFormat="1">
      <c r="A131" s="235" t="str">
        <f t="shared" si="99"/>
        <v>PacificCommercialFL003.0Y1W001CMP</v>
      </c>
      <c r="B131" s="235">
        <f t="shared" si="85"/>
        <v>1</v>
      </c>
      <c r="C131" s="253" t="s">
        <v>1215</v>
      </c>
      <c r="D131" s="253" t="s">
        <v>1216</v>
      </c>
      <c r="E131" s="254">
        <v>494.05</v>
      </c>
      <c r="F131" s="255"/>
      <c r="G131" s="256">
        <v>0</v>
      </c>
      <c r="H131" s="256">
        <v>0</v>
      </c>
      <c r="I131" s="256">
        <v>0</v>
      </c>
      <c r="J131" s="256">
        <v>0</v>
      </c>
      <c r="K131" s="256">
        <v>0</v>
      </c>
      <c r="L131" s="256">
        <v>0</v>
      </c>
      <c r="M131" s="256">
        <v>0</v>
      </c>
      <c r="N131" s="256">
        <v>0</v>
      </c>
      <c r="O131" s="256">
        <v>0</v>
      </c>
      <c r="P131" s="256">
        <v>0</v>
      </c>
      <c r="Q131" s="256">
        <v>0</v>
      </c>
      <c r="R131" s="256">
        <v>1189</v>
      </c>
      <c r="S131" s="256">
        <f t="shared" si="100"/>
        <v>1189</v>
      </c>
      <c r="T131" s="256"/>
      <c r="U131" s="256">
        <f t="shared" si="86"/>
        <v>0</v>
      </c>
      <c r="V131" s="256">
        <f t="shared" si="87"/>
        <v>0</v>
      </c>
      <c r="W131" s="256">
        <f t="shared" si="88"/>
        <v>0</v>
      </c>
      <c r="X131" s="256">
        <f t="shared" si="89"/>
        <v>0</v>
      </c>
      <c r="Y131" s="256">
        <f t="shared" si="90"/>
        <v>0</v>
      </c>
      <c r="Z131" s="256">
        <f t="shared" si="91"/>
        <v>0</v>
      </c>
      <c r="AA131" s="256">
        <f t="shared" si="92"/>
        <v>0</v>
      </c>
      <c r="AB131" s="256">
        <f t="shared" si="93"/>
        <v>0</v>
      </c>
      <c r="AC131" s="256">
        <f t="shared" si="94"/>
        <v>0</v>
      </c>
      <c r="AD131" s="256">
        <f t="shared" si="95"/>
        <v>0</v>
      </c>
      <c r="AE131" s="256">
        <f t="shared" si="96"/>
        <v>0</v>
      </c>
      <c r="AF131" s="256">
        <f t="shared" si="97"/>
        <v>2.4066390041493775</v>
      </c>
      <c r="AG131" s="256">
        <f t="shared" si="98"/>
        <v>0.20055325034578145</v>
      </c>
      <c r="AI131" s="257"/>
      <c r="AK131" s="300">
        <f t="shared" si="101"/>
        <v>496.35</v>
      </c>
      <c r="AL131" s="288">
        <f t="shared" si="82"/>
        <v>1194.5352697095436</v>
      </c>
      <c r="AM131" s="277">
        <f t="shared" si="83"/>
        <v>5.535269709543627</v>
      </c>
      <c r="AN131" s="299">
        <f t="shared" si="84"/>
        <v>4.6553992510879692E-3</v>
      </c>
      <c r="AO131" s="236"/>
      <c r="AP131" s="236"/>
      <c r="AQ131" s="236"/>
      <c r="AR131" s="236"/>
      <c r="AS131" s="236"/>
      <c r="AT131" s="236"/>
    </row>
    <row r="132" spans="1:46" s="235" customFormat="1">
      <c r="A132" s="235" t="str">
        <f t="shared" si="99"/>
        <v>PacificCommercialFL003.0Y2W001</v>
      </c>
      <c r="B132" s="235">
        <f t="shared" si="85"/>
        <v>1</v>
      </c>
      <c r="C132" s="253" t="s">
        <v>1209</v>
      </c>
      <c r="D132" s="253" t="s">
        <v>1210</v>
      </c>
      <c r="E132" s="254">
        <v>339.76</v>
      </c>
      <c r="F132" s="255"/>
      <c r="G132" s="256">
        <v>12571.119999999999</v>
      </c>
      <c r="H132" s="256">
        <v>13038.29</v>
      </c>
      <c r="I132" s="256">
        <v>11095.119999999999</v>
      </c>
      <c r="J132" s="256">
        <v>10092.76</v>
      </c>
      <c r="K132" s="256">
        <v>9606.44</v>
      </c>
      <c r="L132" s="256">
        <v>10457.07</v>
      </c>
      <c r="M132" s="256">
        <v>11272.48</v>
      </c>
      <c r="N132" s="256">
        <v>12667.030000000002</v>
      </c>
      <c r="O132" s="256">
        <v>12733.29</v>
      </c>
      <c r="P132" s="256">
        <v>12605.529999999999</v>
      </c>
      <c r="Q132" s="256">
        <v>12870.509999999998</v>
      </c>
      <c r="R132" s="256">
        <v>12326.35</v>
      </c>
      <c r="S132" s="256">
        <f t="shared" si="100"/>
        <v>141335.99</v>
      </c>
      <c r="T132" s="256"/>
      <c r="U132" s="256">
        <f t="shared" si="86"/>
        <v>37</v>
      </c>
      <c r="V132" s="256">
        <f t="shared" si="87"/>
        <v>38.375000000000007</v>
      </c>
      <c r="W132" s="256">
        <f t="shared" si="88"/>
        <v>32.655757004944668</v>
      </c>
      <c r="X132" s="256">
        <f t="shared" si="89"/>
        <v>29.705556863668473</v>
      </c>
      <c r="Y132" s="256">
        <f t="shared" si="90"/>
        <v>28.2741935483871</v>
      </c>
      <c r="Z132" s="256">
        <f t="shared" si="91"/>
        <v>30.777813750882977</v>
      </c>
      <c r="AA132" s="256">
        <f t="shared" si="92"/>
        <v>33.177772545326114</v>
      </c>
      <c r="AB132" s="256">
        <f t="shared" si="93"/>
        <v>37.282287497056757</v>
      </c>
      <c r="AC132" s="256">
        <f t="shared" si="94"/>
        <v>37.477307511184371</v>
      </c>
      <c r="AD132" s="256">
        <f t="shared" si="95"/>
        <v>37.101277372262771</v>
      </c>
      <c r="AE132" s="256">
        <f t="shared" si="96"/>
        <v>37.881180833529548</v>
      </c>
      <c r="AF132" s="256">
        <f t="shared" si="97"/>
        <v>36.279579703319996</v>
      </c>
      <c r="AG132" s="256">
        <f t="shared" si="98"/>
        <v>34.665643885880229</v>
      </c>
      <c r="AI132" s="257"/>
      <c r="AK132" s="300">
        <f t="shared" si="101"/>
        <v>341.34</v>
      </c>
      <c r="AL132" s="288">
        <f t="shared" si="82"/>
        <v>141993.25060807628</v>
      </c>
      <c r="AM132" s="277">
        <f t="shared" si="83"/>
        <v>657.26060807629256</v>
      </c>
      <c r="AN132" s="299">
        <f t="shared" si="84"/>
        <v>4.6503414174711094E-3</v>
      </c>
      <c r="AO132" s="236"/>
      <c r="AP132" s="236"/>
      <c r="AQ132" s="236"/>
      <c r="AR132" s="236"/>
      <c r="AS132" s="236"/>
      <c r="AT132" s="236"/>
    </row>
    <row r="133" spans="1:46" s="235" customFormat="1">
      <c r="A133" s="235" t="str">
        <f t="shared" si="99"/>
        <v>PacificCommercialFL003.0Y3W001</v>
      </c>
      <c r="B133" s="235">
        <f t="shared" si="85"/>
        <v>1</v>
      </c>
      <c r="C133" s="253" t="s">
        <v>1211</v>
      </c>
      <c r="D133" s="253" t="s">
        <v>1212</v>
      </c>
      <c r="E133" s="254">
        <v>495.73</v>
      </c>
      <c r="F133" s="255"/>
      <c r="G133" s="256">
        <v>6444.49</v>
      </c>
      <c r="H133" s="256">
        <v>5948.76</v>
      </c>
      <c r="I133" s="256">
        <v>6291.96</v>
      </c>
      <c r="J133" s="256">
        <v>5529.3</v>
      </c>
      <c r="K133" s="256">
        <v>5681.83</v>
      </c>
      <c r="L133" s="256">
        <v>5948.77</v>
      </c>
      <c r="M133" s="256">
        <v>5700.9</v>
      </c>
      <c r="N133" s="256">
        <v>6347.46</v>
      </c>
      <c r="O133" s="256">
        <v>6462.1699999999992</v>
      </c>
      <c r="P133" s="256">
        <v>7456.3499999999995</v>
      </c>
      <c r="Q133" s="256">
        <v>7456.3499999999995</v>
      </c>
      <c r="R133" s="256">
        <v>7265.16</v>
      </c>
      <c r="S133" s="256">
        <f t="shared" si="100"/>
        <v>76533.5</v>
      </c>
      <c r="T133" s="256"/>
      <c r="U133" s="256">
        <f t="shared" si="86"/>
        <v>12.999999999999998</v>
      </c>
      <c r="V133" s="256">
        <f t="shared" si="87"/>
        <v>12</v>
      </c>
      <c r="W133" s="256">
        <f t="shared" si="88"/>
        <v>12.692312347447199</v>
      </c>
      <c r="X133" s="256">
        <f t="shared" si="89"/>
        <v>11.153853912411998</v>
      </c>
      <c r="Y133" s="256">
        <f t="shared" si="90"/>
        <v>11.461541564964799</v>
      </c>
      <c r="Z133" s="256">
        <f t="shared" si="91"/>
        <v>12.000020172271196</v>
      </c>
      <c r="AA133" s="256">
        <f t="shared" si="92"/>
        <v>11.500010086135596</v>
      </c>
      <c r="AB133" s="256">
        <f t="shared" si="93"/>
        <v>12.804268452585076</v>
      </c>
      <c r="AC133" s="256">
        <f t="shared" si="94"/>
        <v>13.03566457547455</v>
      </c>
      <c r="AD133" s="256">
        <f t="shared" si="95"/>
        <v>15.041151433239866</v>
      </c>
      <c r="AE133" s="256">
        <f t="shared" si="96"/>
        <v>15.041151433239866</v>
      </c>
      <c r="AF133" s="256">
        <f t="shared" si="97"/>
        <v>14.655477780243277</v>
      </c>
      <c r="AG133" s="256">
        <f t="shared" si="98"/>
        <v>12.865454313167787</v>
      </c>
      <c r="AI133" s="257"/>
      <c r="AK133" s="300">
        <f t="shared" si="101"/>
        <v>498.04</v>
      </c>
      <c r="AL133" s="288">
        <f t="shared" si="82"/>
        <v>76890.130393561019</v>
      </c>
      <c r="AM133" s="277">
        <f t="shared" si="83"/>
        <v>356.63039356101945</v>
      </c>
      <c r="AN133" s="299">
        <f t="shared" si="84"/>
        <v>4.659794646279229E-3</v>
      </c>
      <c r="AO133" s="236"/>
      <c r="AP133" s="236"/>
      <c r="AQ133" s="236"/>
      <c r="AR133" s="236"/>
      <c r="AS133" s="236"/>
      <c r="AT133" s="236"/>
    </row>
    <row r="134" spans="1:46" s="235" customFormat="1">
      <c r="A134" s="235" t="str">
        <f t="shared" si="99"/>
        <v>PacificCommercialFL003.0Y5W001</v>
      </c>
      <c r="B134" s="235">
        <f t="shared" si="85"/>
        <v>1</v>
      </c>
      <c r="C134" s="253" t="s">
        <v>1213</v>
      </c>
      <c r="D134" s="253" t="s">
        <v>1214</v>
      </c>
      <c r="E134" s="254">
        <v>807.66</v>
      </c>
      <c r="F134" s="255"/>
      <c r="G134" s="256">
        <v>1615.32</v>
      </c>
      <c r="H134" s="256">
        <v>1615.32</v>
      </c>
      <c r="I134" s="256">
        <v>1615.32</v>
      </c>
      <c r="J134" s="256">
        <v>220.28</v>
      </c>
      <c r="K134" s="256">
        <v>0</v>
      </c>
      <c r="L134" s="256">
        <v>0</v>
      </c>
      <c r="M134" s="256">
        <v>0</v>
      </c>
      <c r="N134" s="256">
        <v>617.04</v>
      </c>
      <c r="O134" s="256">
        <v>1619.74</v>
      </c>
      <c r="P134" s="256">
        <v>1619.74</v>
      </c>
      <c r="Q134" s="256">
        <v>1619.74</v>
      </c>
      <c r="R134" s="256">
        <v>985.92</v>
      </c>
      <c r="S134" s="256">
        <f t="shared" si="100"/>
        <v>11528.42</v>
      </c>
      <c r="T134" s="256"/>
      <c r="U134" s="256">
        <f t="shared" si="86"/>
        <v>2</v>
      </c>
      <c r="V134" s="256">
        <f t="shared" si="87"/>
        <v>2</v>
      </c>
      <c r="W134" s="256">
        <f t="shared" si="88"/>
        <v>2</v>
      </c>
      <c r="X134" s="256">
        <f t="shared" si="89"/>
        <v>0.27273852858876263</v>
      </c>
      <c r="Y134" s="256">
        <f t="shared" si="90"/>
        <v>0</v>
      </c>
      <c r="Z134" s="256">
        <f t="shared" si="91"/>
        <v>0</v>
      </c>
      <c r="AA134" s="256">
        <f t="shared" si="92"/>
        <v>0</v>
      </c>
      <c r="AB134" s="256">
        <f t="shared" si="93"/>
        <v>0.76398484510809006</v>
      </c>
      <c r="AC134" s="256">
        <f t="shared" si="94"/>
        <v>2.0054725998563754</v>
      </c>
      <c r="AD134" s="256">
        <f t="shared" si="95"/>
        <v>2.0054725998563754</v>
      </c>
      <c r="AE134" s="256">
        <f t="shared" si="96"/>
        <v>2.0054725998563754</v>
      </c>
      <c r="AF134" s="256">
        <f t="shared" si="97"/>
        <v>1.2207116856102815</v>
      </c>
      <c r="AG134" s="256">
        <f t="shared" si="98"/>
        <v>1.1894877382396882</v>
      </c>
      <c r="AI134" s="257"/>
      <c r="AK134" s="300">
        <f t="shared" si="101"/>
        <v>811.43</v>
      </c>
      <c r="AL134" s="288">
        <f t="shared" si="82"/>
        <v>11582.232425277962</v>
      </c>
      <c r="AM134" s="277">
        <f t="shared" si="83"/>
        <v>53.812425277961665</v>
      </c>
      <c r="AN134" s="299">
        <f t="shared" si="84"/>
        <v>4.6678057598494192E-3</v>
      </c>
      <c r="AO134" s="236"/>
      <c r="AP134" s="236"/>
      <c r="AQ134" s="236"/>
      <c r="AR134" s="236"/>
      <c r="AS134" s="236"/>
      <c r="AT134" s="236"/>
    </row>
    <row r="135" spans="1:46" s="235" customFormat="1" ht="12" customHeight="1">
      <c r="A135" s="235" t="str">
        <f t="shared" si="99"/>
        <v>PacificCommercialFL003.0YXX001TEMPC</v>
      </c>
      <c r="B135" s="235">
        <f t="shared" si="85"/>
        <v>1</v>
      </c>
      <c r="C135" s="253" t="s">
        <v>1255</v>
      </c>
      <c r="D135" s="253" t="s">
        <v>1256</v>
      </c>
      <c r="E135" s="254">
        <v>44.97</v>
      </c>
      <c r="F135" s="255"/>
      <c r="G135" s="256">
        <v>44.97</v>
      </c>
      <c r="H135" s="256">
        <v>0</v>
      </c>
      <c r="I135" s="256">
        <v>0</v>
      </c>
      <c r="J135" s="256">
        <v>0</v>
      </c>
      <c r="K135" s="256">
        <v>0</v>
      </c>
      <c r="L135" s="256">
        <v>0</v>
      </c>
      <c r="M135" s="256">
        <v>0</v>
      </c>
      <c r="N135" s="256">
        <v>0</v>
      </c>
      <c r="O135" s="256">
        <v>0</v>
      </c>
      <c r="P135" s="256">
        <v>0</v>
      </c>
      <c r="Q135" s="256">
        <v>0</v>
      </c>
      <c r="R135" s="256">
        <v>0</v>
      </c>
      <c r="S135" s="256">
        <f t="shared" si="100"/>
        <v>44.97</v>
      </c>
      <c r="T135" s="256"/>
      <c r="U135" s="256">
        <f t="shared" si="86"/>
        <v>1</v>
      </c>
      <c r="V135" s="256">
        <f t="shared" si="87"/>
        <v>0</v>
      </c>
      <c r="W135" s="256">
        <f t="shared" si="88"/>
        <v>0</v>
      </c>
      <c r="X135" s="256">
        <f t="shared" si="89"/>
        <v>0</v>
      </c>
      <c r="Y135" s="256">
        <f t="shared" si="90"/>
        <v>0</v>
      </c>
      <c r="Z135" s="256">
        <f t="shared" si="91"/>
        <v>0</v>
      </c>
      <c r="AA135" s="256">
        <f t="shared" si="92"/>
        <v>0</v>
      </c>
      <c r="AB135" s="256">
        <f t="shared" si="93"/>
        <v>0</v>
      </c>
      <c r="AC135" s="256">
        <f t="shared" si="94"/>
        <v>0</v>
      </c>
      <c r="AD135" s="256">
        <f t="shared" si="95"/>
        <v>0</v>
      </c>
      <c r="AE135" s="256">
        <f t="shared" si="96"/>
        <v>0</v>
      </c>
      <c r="AF135" s="256">
        <f t="shared" si="97"/>
        <v>0</v>
      </c>
      <c r="AG135" s="256">
        <f t="shared" si="98"/>
        <v>8.3333333333333329E-2</v>
      </c>
      <c r="AI135" s="257"/>
      <c r="AK135" s="300">
        <f t="shared" si="101"/>
        <v>45.18</v>
      </c>
      <c r="AL135" s="288">
        <f t="shared" si="82"/>
        <v>45.179999999999993</v>
      </c>
      <c r="AM135" s="277">
        <f t="shared" si="83"/>
        <v>0.20999999999999375</v>
      </c>
      <c r="AN135" s="299">
        <f t="shared" si="84"/>
        <v>4.6697798532355098E-3</v>
      </c>
      <c r="AO135" s="236"/>
      <c r="AP135" s="236"/>
      <c r="AQ135" s="236"/>
      <c r="AR135" s="236"/>
      <c r="AS135" s="236"/>
      <c r="AT135" s="236"/>
    </row>
    <row r="136" spans="1:46" s="235" customFormat="1">
      <c r="A136" s="235" t="str">
        <f t="shared" si="99"/>
        <v>PacificCommercialRL032.0G1W001COMM</v>
      </c>
      <c r="B136" s="235">
        <f t="shared" si="85"/>
        <v>1</v>
      </c>
      <c r="C136" s="253" t="s">
        <v>1311</v>
      </c>
      <c r="D136" s="253" t="s">
        <v>1312</v>
      </c>
      <c r="E136" s="254">
        <v>13.79</v>
      </c>
      <c r="F136" s="255"/>
      <c r="G136" s="256">
        <v>234.42999999999995</v>
      </c>
      <c r="H136" s="256">
        <v>220.64</v>
      </c>
      <c r="I136" s="256">
        <v>220.64</v>
      </c>
      <c r="J136" s="256">
        <v>220.64</v>
      </c>
      <c r="K136" s="256">
        <v>234.43</v>
      </c>
      <c r="L136" s="256">
        <v>234.43</v>
      </c>
      <c r="M136" s="256">
        <v>921.17</v>
      </c>
      <c r="N136" s="256">
        <v>885.12000000000012</v>
      </c>
      <c r="O136" s="256">
        <v>857.46000000000015</v>
      </c>
      <c r="P136" s="256">
        <v>857.46000000000015</v>
      </c>
      <c r="Q136" s="256">
        <v>857.46000000000015</v>
      </c>
      <c r="R136" s="256">
        <v>843.18000000000006</v>
      </c>
      <c r="S136" s="256">
        <f t="shared" si="100"/>
        <v>6587.06</v>
      </c>
      <c r="T136" s="256"/>
      <c r="U136" s="256">
        <f t="shared" si="86"/>
        <v>16.999999999999996</v>
      </c>
      <c r="V136" s="256">
        <f t="shared" si="87"/>
        <v>16</v>
      </c>
      <c r="W136" s="256">
        <f t="shared" si="88"/>
        <v>16</v>
      </c>
      <c r="X136" s="256">
        <f t="shared" si="89"/>
        <v>16</v>
      </c>
      <c r="Y136" s="256">
        <f t="shared" si="90"/>
        <v>17</v>
      </c>
      <c r="Z136" s="256">
        <f t="shared" si="91"/>
        <v>17</v>
      </c>
      <c r="AA136" s="256">
        <f t="shared" si="92"/>
        <v>66.799854967367665</v>
      </c>
      <c r="AB136" s="256">
        <f t="shared" si="93"/>
        <v>64.185641769398131</v>
      </c>
      <c r="AC136" s="256">
        <f t="shared" si="94"/>
        <v>62.179840464104437</v>
      </c>
      <c r="AD136" s="256">
        <f t="shared" si="95"/>
        <v>62.179840464104437</v>
      </c>
      <c r="AE136" s="256">
        <f t="shared" si="96"/>
        <v>62.179840464104437</v>
      </c>
      <c r="AF136" s="256">
        <f t="shared" si="97"/>
        <v>61.144307469180575</v>
      </c>
      <c r="AG136" s="256">
        <f t="shared" si="98"/>
        <v>39.805777133188307</v>
      </c>
      <c r="AI136" s="257"/>
      <c r="AK136" s="300">
        <f t="shared" si="101"/>
        <v>13.85</v>
      </c>
      <c r="AL136" s="288">
        <f t="shared" si="82"/>
        <v>6615.7201595358965</v>
      </c>
      <c r="AM136" s="277">
        <f t="shared" si="83"/>
        <v>28.660159535896128</v>
      </c>
      <c r="AN136" s="299">
        <f t="shared" si="84"/>
        <v>4.3509789702683467E-3</v>
      </c>
      <c r="AO136" s="236"/>
      <c r="AP136" s="236"/>
      <c r="AQ136" s="236"/>
      <c r="AR136" s="236"/>
      <c r="AS136" s="236"/>
      <c r="AT136" s="236"/>
    </row>
    <row r="137" spans="1:46" s="235" customFormat="1">
      <c r="A137" s="235" t="str">
        <f t="shared" si="99"/>
        <v>PacificCommercialRL032.0G1W002COMM</v>
      </c>
      <c r="B137" s="235">
        <f t="shared" si="85"/>
        <v>1</v>
      </c>
      <c r="C137" s="253" t="s">
        <v>1313</v>
      </c>
      <c r="D137" s="253" t="s">
        <v>1314</v>
      </c>
      <c r="E137" s="254">
        <v>21.39</v>
      </c>
      <c r="F137" s="255"/>
      <c r="G137" s="256">
        <v>214.77</v>
      </c>
      <c r="H137" s="256">
        <v>214.77</v>
      </c>
      <c r="I137" s="256">
        <v>214.77</v>
      </c>
      <c r="J137" s="256">
        <v>192.51000000000002</v>
      </c>
      <c r="K137" s="256">
        <v>171.12</v>
      </c>
      <c r="L137" s="256">
        <v>171.12</v>
      </c>
      <c r="M137" s="256">
        <v>0</v>
      </c>
      <c r="N137" s="256">
        <v>0</v>
      </c>
      <c r="O137" s="256">
        <v>0</v>
      </c>
      <c r="P137" s="256">
        <v>0</v>
      </c>
      <c r="Q137" s="256">
        <v>0</v>
      </c>
      <c r="R137" s="256">
        <v>0</v>
      </c>
      <c r="S137" s="256">
        <f t="shared" si="100"/>
        <v>1179.06</v>
      </c>
      <c r="T137" s="256"/>
      <c r="U137" s="256">
        <f t="shared" si="86"/>
        <v>10.040673211781206</v>
      </c>
      <c r="V137" s="256">
        <f t="shared" si="87"/>
        <v>10.040673211781206</v>
      </c>
      <c r="W137" s="256">
        <f t="shared" si="88"/>
        <v>10.040673211781206</v>
      </c>
      <c r="X137" s="256">
        <f t="shared" si="89"/>
        <v>9</v>
      </c>
      <c r="Y137" s="256">
        <f t="shared" si="90"/>
        <v>8</v>
      </c>
      <c r="Z137" s="256">
        <f t="shared" si="91"/>
        <v>8</v>
      </c>
      <c r="AA137" s="256">
        <f t="shared" si="92"/>
        <v>0</v>
      </c>
      <c r="AB137" s="256">
        <f t="shared" si="93"/>
        <v>0</v>
      </c>
      <c r="AC137" s="256">
        <f t="shared" si="94"/>
        <v>0</v>
      </c>
      <c r="AD137" s="256">
        <f t="shared" si="95"/>
        <v>0</v>
      </c>
      <c r="AE137" s="256">
        <f t="shared" si="96"/>
        <v>0</v>
      </c>
      <c r="AF137" s="256">
        <f t="shared" si="97"/>
        <v>0</v>
      </c>
      <c r="AG137" s="256">
        <f t="shared" si="98"/>
        <v>4.5935016362786349</v>
      </c>
      <c r="AI137" s="257"/>
      <c r="AK137" s="300">
        <f t="shared" si="101"/>
        <v>21.49</v>
      </c>
      <c r="AL137" s="288">
        <f t="shared" si="82"/>
        <v>1184.5722019635343</v>
      </c>
      <c r="AM137" s="277">
        <f t="shared" si="83"/>
        <v>5.5122019635343804</v>
      </c>
      <c r="AN137" s="299">
        <f t="shared" si="84"/>
        <v>4.6750818139316436E-3</v>
      </c>
      <c r="AO137" s="236"/>
      <c r="AP137" s="236"/>
      <c r="AQ137" s="236"/>
      <c r="AR137" s="236"/>
      <c r="AS137" s="236"/>
      <c r="AT137" s="236"/>
    </row>
    <row r="138" spans="1:46" s="235" customFormat="1" ht="15" customHeight="1">
      <c r="A138" s="235" t="str">
        <f t="shared" si="99"/>
        <v>PacificCommercialRL032.0G1W003COMM</v>
      </c>
      <c r="B138" s="235">
        <f t="shared" si="85"/>
        <v>1</v>
      </c>
      <c r="C138" s="253" t="s">
        <v>1315</v>
      </c>
      <c r="D138" s="253" t="s">
        <v>1316</v>
      </c>
      <c r="E138" s="254">
        <v>32.090000000000003</v>
      </c>
      <c r="F138" s="255"/>
      <c r="G138" s="256">
        <v>97.56</v>
      </c>
      <c r="H138" s="256">
        <v>97.56</v>
      </c>
      <c r="I138" s="256">
        <v>97.56</v>
      </c>
      <c r="J138" s="256">
        <v>97.56</v>
      </c>
      <c r="K138" s="256">
        <v>97.56</v>
      </c>
      <c r="L138" s="256">
        <v>97.56</v>
      </c>
      <c r="M138" s="256">
        <v>0</v>
      </c>
      <c r="N138" s="256">
        <v>0</v>
      </c>
      <c r="O138" s="256">
        <v>0</v>
      </c>
      <c r="P138" s="256">
        <v>0</v>
      </c>
      <c r="Q138" s="256">
        <v>0</v>
      </c>
      <c r="R138" s="256">
        <v>0</v>
      </c>
      <c r="S138" s="256">
        <f t="shared" si="100"/>
        <v>585.36</v>
      </c>
      <c r="T138" s="256"/>
      <c r="U138" s="256">
        <f t="shared" si="86"/>
        <v>3.0401994390775942</v>
      </c>
      <c r="V138" s="256">
        <f t="shared" si="87"/>
        <v>3.0401994390775942</v>
      </c>
      <c r="W138" s="256">
        <f t="shared" si="88"/>
        <v>3.0401994390775942</v>
      </c>
      <c r="X138" s="256">
        <f t="shared" si="89"/>
        <v>3.0401994390775942</v>
      </c>
      <c r="Y138" s="256">
        <f t="shared" si="90"/>
        <v>3.0401994390775942</v>
      </c>
      <c r="Z138" s="256">
        <f t="shared" si="91"/>
        <v>3.0401994390775942</v>
      </c>
      <c r="AA138" s="256">
        <f t="shared" si="92"/>
        <v>0</v>
      </c>
      <c r="AB138" s="256">
        <f t="shared" si="93"/>
        <v>0</v>
      </c>
      <c r="AC138" s="256">
        <f t="shared" si="94"/>
        <v>0</v>
      </c>
      <c r="AD138" s="256">
        <f t="shared" si="95"/>
        <v>0</v>
      </c>
      <c r="AE138" s="256">
        <f t="shared" si="96"/>
        <v>0</v>
      </c>
      <c r="AF138" s="256">
        <f t="shared" si="97"/>
        <v>0</v>
      </c>
      <c r="AG138" s="256">
        <f t="shared" si="98"/>
        <v>1.5200997195387969</v>
      </c>
      <c r="AK138" s="300">
        <f t="shared" si="101"/>
        <v>32.24</v>
      </c>
      <c r="AL138" s="288">
        <f t="shared" si="82"/>
        <v>588.09617949516974</v>
      </c>
      <c r="AM138" s="277">
        <f t="shared" si="83"/>
        <v>2.736179495169722</v>
      </c>
      <c r="AN138" s="299">
        <f t="shared" si="84"/>
        <v>4.6743533811155679E-3</v>
      </c>
      <c r="AO138" s="236"/>
      <c r="AP138" s="236"/>
      <c r="AQ138" s="236"/>
      <c r="AR138" s="236"/>
      <c r="AS138" s="236"/>
      <c r="AT138" s="236"/>
    </row>
    <row r="139" spans="1:46" s="235" customFormat="1" ht="15" customHeight="1">
      <c r="A139" s="235" t="str">
        <f t="shared" si="99"/>
        <v>PacificCommercialRL032.0G1W004COMM</v>
      </c>
      <c r="B139" s="235">
        <f t="shared" si="85"/>
        <v>1</v>
      </c>
      <c r="C139" s="253" t="s">
        <v>1317</v>
      </c>
      <c r="D139" s="253" t="s">
        <v>1318</v>
      </c>
      <c r="E139" s="254">
        <v>42.78</v>
      </c>
      <c r="F139" s="255"/>
      <c r="G139" s="256">
        <v>345.7</v>
      </c>
      <c r="H139" s="256">
        <v>345.7</v>
      </c>
      <c r="I139" s="256">
        <v>345.7</v>
      </c>
      <c r="J139" s="256">
        <v>301.19</v>
      </c>
      <c r="K139" s="256">
        <v>301.19</v>
      </c>
      <c r="L139" s="256">
        <v>301.19</v>
      </c>
      <c r="M139" s="256">
        <v>0</v>
      </c>
      <c r="N139" s="256">
        <v>0</v>
      </c>
      <c r="O139" s="256">
        <v>0</v>
      </c>
      <c r="P139" s="256">
        <v>0</v>
      </c>
      <c r="Q139" s="256">
        <v>0</v>
      </c>
      <c r="R139" s="256">
        <v>0</v>
      </c>
      <c r="S139" s="256">
        <f t="shared" si="100"/>
        <v>1940.67</v>
      </c>
      <c r="T139" s="256"/>
      <c r="U139" s="256">
        <f t="shared" si="86"/>
        <v>8.0808789153810192</v>
      </c>
      <c r="V139" s="256">
        <f t="shared" si="87"/>
        <v>8.0808789153810192</v>
      </c>
      <c r="W139" s="256">
        <f t="shared" si="88"/>
        <v>8.0808789153810192</v>
      </c>
      <c r="X139" s="256">
        <f t="shared" si="89"/>
        <v>7.0404394576905096</v>
      </c>
      <c r="Y139" s="256">
        <f t="shared" si="90"/>
        <v>7.0404394576905096</v>
      </c>
      <c r="Z139" s="256">
        <f t="shared" si="91"/>
        <v>7.0404394576905096</v>
      </c>
      <c r="AA139" s="256">
        <f t="shared" si="92"/>
        <v>0</v>
      </c>
      <c r="AB139" s="256">
        <f t="shared" si="93"/>
        <v>0</v>
      </c>
      <c r="AC139" s="256">
        <f t="shared" si="94"/>
        <v>0</v>
      </c>
      <c r="AD139" s="256">
        <f t="shared" si="95"/>
        <v>0</v>
      </c>
      <c r="AE139" s="256">
        <f t="shared" si="96"/>
        <v>0</v>
      </c>
      <c r="AF139" s="256">
        <f t="shared" si="97"/>
        <v>0</v>
      </c>
      <c r="AG139" s="256">
        <f t="shared" si="98"/>
        <v>3.7803295932678824</v>
      </c>
      <c r="AK139" s="300">
        <f t="shared" si="101"/>
        <v>42.98</v>
      </c>
      <c r="AL139" s="288">
        <f t="shared" si="82"/>
        <v>1949.742791023843</v>
      </c>
      <c r="AM139" s="277">
        <f t="shared" si="83"/>
        <v>9.0727910238429104</v>
      </c>
      <c r="AN139" s="299">
        <f t="shared" si="84"/>
        <v>4.6750818139316436E-3</v>
      </c>
      <c r="AO139" s="236"/>
      <c r="AP139" s="236"/>
      <c r="AQ139" s="236"/>
      <c r="AR139" s="236"/>
      <c r="AS139" s="236"/>
      <c r="AT139" s="236"/>
    </row>
    <row r="140" spans="1:46" s="235" customFormat="1" ht="15" customHeight="1">
      <c r="A140" s="235" t="str">
        <f t="shared" si="99"/>
        <v>PacificCommercialRL032.0G1W005COMM</v>
      </c>
      <c r="B140" s="235">
        <f t="shared" si="85"/>
        <v>1</v>
      </c>
      <c r="C140" s="253" t="s">
        <v>1319</v>
      </c>
      <c r="D140" s="253" t="s">
        <v>1320</v>
      </c>
      <c r="E140" s="254">
        <v>53.48</v>
      </c>
      <c r="F140" s="255"/>
      <c r="G140" s="256">
        <v>0</v>
      </c>
      <c r="H140" s="256">
        <v>0</v>
      </c>
      <c r="I140" s="256">
        <v>0</v>
      </c>
      <c r="J140" s="256">
        <v>0</v>
      </c>
      <c r="K140" s="256">
        <v>0</v>
      </c>
      <c r="L140" s="256">
        <v>0</v>
      </c>
      <c r="M140" s="256">
        <v>0</v>
      </c>
      <c r="N140" s="256">
        <v>0</v>
      </c>
      <c r="O140" s="256">
        <v>0</v>
      </c>
      <c r="P140" s="256">
        <v>0</v>
      </c>
      <c r="Q140" s="256">
        <v>0</v>
      </c>
      <c r="R140" s="256">
        <v>0</v>
      </c>
      <c r="S140" s="256">
        <f t="shared" si="100"/>
        <v>0</v>
      </c>
      <c r="T140" s="256"/>
      <c r="U140" s="256">
        <f t="shared" si="86"/>
        <v>0</v>
      </c>
      <c r="V140" s="256">
        <f t="shared" si="87"/>
        <v>0</v>
      </c>
      <c r="W140" s="256">
        <f t="shared" si="88"/>
        <v>0</v>
      </c>
      <c r="X140" s="256">
        <f t="shared" si="89"/>
        <v>0</v>
      </c>
      <c r="Y140" s="256">
        <f t="shared" si="90"/>
        <v>0</v>
      </c>
      <c r="Z140" s="256">
        <f t="shared" si="91"/>
        <v>0</v>
      </c>
      <c r="AA140" s="256">
        <f t="shared" si="92"/>
        <v>0</v>
      </c>
      <c r="AB140" s="256">
        <f t="shared" si="93"/>
        <v>0</v>
      </c>
      <c r="AC140" s="256">
        <f t="shared" si="94"/>
        <v>0</v>
      </c>
      <c r="AD140" s="256">
        <f t="shared" si="95"/>
        <v>0</v>
      </c>
      <c r="AE140" s="256">
        <f t="shared" si="96"/>
        <v>0</v>
      </c>
      <c r="AF140" s="256">
        <f t="shared" si="97"/>
        <v>0</v>
      </c>
      <c r="AG140" s="256">
        <f t="shared" si="98"/>
        <v>0</v>
      </c>
      <c r="AK140" s="300">
        <f t="shared" si="101"/>
        <v>53.73</v>
      </c>
      <c r="AL140" s="288">
        <f t="shared" si="82"/>
        <v>0</v>
      </c>
      <c r="AM140" s="277">
        <f t="shared" si="83"/>
        <v>0</v>
      </c>
      <c r="AN140" s="299">
        <f t="shared" si="84"/>
        <v>4.6746447270007482E-3</v>
      </c>
      <c r="AO140" s="236"/>
      <c r="AP140" s="236"/>
      <c r="AQ140" s="236"/>
      <c r="AR140" s="236"/>
      <c r="AS140" s="236"/>
      <c r="AT140" s="236"/>
    </row>
    <row r="141" spans="1:46" s="235" customFormat="1" ht="15" customHeight="1">
      <c r="A141" s="235" t="str">
        <f t="shared" si="99"/>
        <v>PacificCommercialRL035.0G1W001COMM</v>
      </c>
      <c r="B141" s="235">
        <f t="shared" si="85"/>
        <v>1</v>
      </c>
      <c r="C141" s="253" t="s">
        <v>1321</v>
      </c>
      <c r="D141" s="253" t="s">
        <v>1322</v>
      </c>
      <c r="E141" s="254">
        <v>14.21</v>
      </c>
      <c r="F141" s="255"/>
      <c r="G141" s="256">
        <v>170.52</v>
      </c>
      <c r="H141" s="256">
        <v>170.52</v>
      </c>
      <c r="I141" s="256">
        <v>174.07000000000002</v>
      </c>
      <c r="J141" s="256">
        <v>184.73000000000002</v>
      </c>
      <c r="K141" s="256">
        <v>184.73000000000002</v>
      </c>
      <c r="L141" s="256">
        <v>184.73000000000002</v>
      </c>
      <c r="M141" s="256">
        <v>184.73000000000002</v>
      </c>
      <c r="N141" s="256">
        <v>185.25</v>
      </c>
      <c r="O141" s="256">
        <v>185.25</v>
      </c>
      <c r="P141" s="256">
        <v>185.25</v>
      </c>
      <c r="Q141" s="256">
        <v>185.25</v>
      </c>
      <c r="R141" s="256">
        <v>185.25</v>
      </c>
      <c r="S141" s="256">
        <f t="shared" si="100"/>
        <v>2180.2800000000002</v>
      </c>
      <c r="T141" s="256"/>
      <c r="U141" s="256">
        <f t="shared" si="86"/>
        <v>12</v>
      </c>
      <c r="V141" s="256">
        <f t="shared" si="87"/>
        <v>12</v>
      </c>
      <c r="W141" s="256">
        <f t="shared" si="88"/>
        <v>12.249824067558059</v>
      </c>
      <c r="X141" s="256">
        <f t="shared" si="89"/>
        <v>13</v>
      </c>
      <c r="Y141" s="256">
        <f t="shared" si="90"/>
        <v>13</v>
      </c>
      <c r="Z141" s="256">
        <f t="shared" si="91"/>
        <v>13</v>
      </c>
      <c r="AA141" s="256">
        <f t="shared" si="92"/>
        <v>13</v>
      </c>
      <c r="AB141" s="256">
        <f t="shared" si="93"/>
        <v>13.036593947923997</v>
      </c>
      <c r="AC141" s="256">
        <f t="shared" si="94"/>
        <v>13.036593947923997</v>
      </c>
      <c r="AD141" s="256">
        <f t="shared" si="95"/>
        <v>13.036593947923997</v>
      </c>
      <c r="AE141" s="256">
        <f t="shared" si="96"/>
        <v>13.036593947923997</v>
      </c>
      <c r="AF141" s="256">
        <f t="shared" si="97"/>
        <v>13.036593947923997</v>
      </c>
      <c r="AG141" s="256">
        <f t="shared" si="98"/>
        <v>12.786066150598167</v>
      </c>
      <c r="AK141" s="300">
        <f t="shared" si="101"/>
        <v>14.28</v>
      </c>
      <c r="AL141" s="288">
        <f t="shared" si="82"/>
        <v>2191.0202955665018</v>
      </c>
      <c r="AM141" s="277">
        <f t="shared" si="83"/>
        <v>10.740295566501572</v>
      </c>
      <c r="AN141" s="299">
        <f t="shared" si="84"/>
        <v>4.9261083743841316E-3</v>
      </c>
      <c r="AO141" s="236"/>
      <c r="AP141" s="236"/>
      <c r="AQ141" s="236"/>
      <c r="AR141" s="236"/>
      <c r="AS141" s="236"/>
      <c r="AT141" s="236"/>
    </row>
    <row r="142" spans="1:46" s="235" customFormat="1">
      <c r="A142" s="235" t="str">
        <f t="shared" si="99"/>
        <v>PacificCommercialSL035.0G1W001COMM</v>
      </c>
      <c r="B142" s="235">
        <f t="shared" si="85"/>
        <v>1</v>
      </c>
      <c r="C142" s="253" t="s">
        <v>1323</v>
      </c>
      <c r="D142" s="253" t="s">
        <v>1322</v>
      </c>
      <c r="E142" s="254">
        <v>14.21</v>
      </c>
      <c r="F142" s="255"/>
      <c r="G142" s="256">
        <v>25331.45</v>
      </c>
      <c r="H142" s="256">
        <v>25468.85</v>
      </c>
      <c r="I142" s="256">
        <v>32206.969999999998</v>
      </c>
      <c r="J142" s="256">
        <v>27547.019999999997</v>
      </c>
      <c r="K142" s="256">
        <v>27318.16</v>
      </c>
      <c r="L142" s="256">
        <v>27455.84</v>
      </c>
      <c r="M142" s="256">
        <v>27496.36</v>
      </c>
      <c r="N142" s="256">
        <v>27329.309999999998</v>
      </c>
      <c r="O142" s="256">
        <v>28495.73</v>
      </c>
      <c r="P142" s="256">
        <v>28479.95</v>
      </c>
      <c r="Q142" s="256">
        <v>28547.82</v>
      </c>
      <c r="R142" s="256">
        <v>26528.809999999998</v>
      </c>
      <c r="S142" s="256">
        <f t="shared" si="100"/>
        <v>332206.27</v>
      </c>
      <c r="T142" s="256"/>
      <c r="U142" s="256">
        <f t="shared" si="86"/>
        <v>1782.6495425756509</v>
      </c>
      <c r="V142" s="256">
        <f t="shared" si="87"/>
        <v>1792.3187895847993</v>
      </c>
      <c r="W142" s="256">
        <f t="shared" si="88"/>
        <v>2266.5003518648837</v>
      </c>
      <c r="X142" s="256">
        <f t="shared" si="89"/>
        <v>1938.5657987332861</v>
      </c>
      <c r="Y142" s="256">
        <f t="shared" si="90"/>
        <v>1922.4602392681209</v>
      </c>
      <c r="Z142" s="256">
        <f t="shared" si="91"/>
        <v>1932.149190710767</v>
      </c>
      <c r="AA142" s="256">
        <f t="shared" si="92"/>
        <v>1935.0007037297678</v>
      </c>
      <c r="AB142" s="256">
        <f t="shared" si="93"/>
        <v>1923.2448979591834</v>
      </c>
      <c r="AC142" s="256">
        <f t="shared" si="94"/>
        <v>2005.3293455313158</v>
      </c>
      <c r="AD142" s="256">
        <f t="shared" si="95"/>
        <v>2004.2188599577762</v>
      </c>
      <c r="AE142" s="256">
        <f t="shared" si="96"/>
        <v>2008.9950738916255</v>
      </c>
      <c r="AF142" s="256">
        <f t="shared" si="97"/>
        <v>1866.9113300492609</v>
      </c>
      <c r="AG142" s="256">
        <f t="shared" si="98"/>
        <v>1948.195343654703</v>
      </c>
      <c r="AI142" s="257"/>
      <c r="AK142" s="300">
        <f t="shared" si="101"/>
        <v>14.28</v>
      </c>
      <c r="AL142" s="288">
        <f t="shared" si="82"/>
        <v>333842.7540886699</v>
      </c>
      <c r="AM142" s="277">
        <f t="shared" si="83"/>
        <v>1636.4840886698803</v>
      </c>
      <c r="AN142" s="299">
        <f t="shared" si="84"/>
        <v>4.9261083743841316E-3</v>
      </c>
      <c r="AO142" s="236"/>
      <c r="AP142" s="236"/>
      <c r="AQ142" s="236"/>
      <c r="AR142" s="236"/>
      <c r="AS142" s="236"/>
      <c r="AT142" s="236"/>
    </row>
    <row r="143" spans="1:46" s="235" customFormat="1">
      <c r="A143" s="235" t="str">
        <f t="shared" si="99"/>
        <v>PacificCommercialRL003.0Y1W001</v>
      </c>
      <c r="B143" s="235">
        <f t="shared" si="85"/>
        <v>1</v>
      </c>
      <c r="C143" s="253" t="s">
        <v>1306</v>
      </c>
      <c r="D143" s="253" t="s">
        <v>1307</v>
      </c>
      <c r="E143" s="254">
        <v>183.8</v>
      </c>
      <c r="F143" s="255"/>
      <c r="G143" s="256">
        <v>183.8</v>
      </c>
      <c r="H143" s="256">
        <v>183.8</v>
      </c>
      <c r="I143" s="256">
        <v>183.8</v>
      </c>
      <c r="J143" s="256">
        <v>183.8</v>
      </c>
      <c r="K143" s="256">
        <v>183.8</v>
      </c>
      <c r="L143" s="256">
        <v>183.8</v>
      </c>
      <c r="M143" s="256">
        <v>183.8</v>
      </c>
      <c r="N143" s="256">
        <v>184.3</v>
      </c>
      <c r="O143" s="256">
        <v>184.3</v>
      </c>
      <c r="P143" s="256">
        <v>184.3</v>
      </c>
      <c r="Q143" s="256">
        <v>184.3</v>
      </c>
      <c r="R143" s="256">
        <v>184.3</v>
      </c>
      <c r="S143" s="256">
        <f t="shared" si="100"/>
        <v>2208.1</v>
      </c>
      <c r="T143" s="256"/>
      <c r="U143" s="256">
        <f t="shared" si="86"/>
        <v>1</v>
      </c>
      <c r="V143" s="256">
        <f t="shared" si="87"/>
        <v>1</v>
      </c>
      <c r="W143" s="256">
        <f t="shared" si="88"/>
        <v>1</v>
      </c>
      <c r="X143" s="256">
        <f t="shared" si="89"/>
        <v>1</v>
      </c>
      <c r="Y143" s="256">
        <f t="shared" si="90"/>
        <v>1</v>
      </c>
      <c r="Z143" s="256">
        <f t="shared" si="91"/>
        <v>1</v>
      </c>
      <c r="AA143" s="256">
        <f t="shared" si="92"/>
        <v>1</v>
      </c>
      <c r="AB143" s="256">
        <f t="shared" si="93"/>
        <v>1.0027203482045701</v>
      </c>
      <c r="AC143" s="256">
        <f t="shared" si="94"/>
        <v>1.0027203482045701</v>
      </c>
      <c r="AD143" s="256">
        <f t="shared" si="95"/>
        <v>1.0027203482045701</v>
      </c>
      <c r="AE143" s="256">
        <f t="shared" si="96"/>
        <v>1.0027203482045701</v>
      </c>
      <c r="AF143" s="256">
        <f t="shared" si="97"/>
        <v>1.0027203482045701</v>
      </c>
      <c r="AG143" s="256">
        <f t="shared" si="98"/>
        <v>1.0011334784185706</v>
      </c>
      <c r="AI143" s="257"/>
      <c r="AK143" s="300">
        <f t="shared" si="101"/>
        <v>184.66</v>
      </c>
      <c r="AL143" s="288">
        <f t="shared" si="82"/>
        <v>2218.4316974972789</v>
      </c>
      <c r="AM143" s="277">
        <f t="shared" si="83"/>
        <v>10.331697497279038</v>
      </c>
      <c r="AN143" s="299">
        <f t="shared" si="84"/>
        <v>4.6789989118606375E-3</v>
      </c>
      <c r="AO143" s="236"/>
      <c r="AP143" s="236"/>
      <c r="AQ143" s="236"/>
      <c r="AR143" s="236"/>
      <c r="AS143" s="236"/>
      <c r="AT143" s="236"/>
    </row>
    <row r="144" spans="1:46" s="235" customFormat="1">
      <c r="A144" s="235" t="str">
        <f t="shared" si="99"/>
        <v>PacificCommercialFL004.0Y1W001</v>
      </c>
      <c r="B144" s="235">
        <f t="shared" si="85"/>
        <v>1</v>
      </c>
      <c r="C144" s="253" t="s">
        <v>1217</v>
      </c>
      <c r="D144" s="253" t="s">
        <v>1218</v>
      </c>
      <c r="E144" s="254">
        <v>237.81</v>
      </c>
      <c r="F144" s="255"/>
      <c r="G144" s="256">
        <v>28005.57</v>
      </c>
      <c r="H144" s="256">
        <v>27675.15</v>
      </c>
      <c r="I144" s="256">
        <v>27241.140000000003</v>
      </c>
      <c r="J144" s="256">
        <v>25540.809999999998</v>
      </c>
      <c r="K144" s="256">
        <v>26289.910000000003</v>
      </c>
      <c r="L144" s="256">
        <v>26575.27</v>
      </c>
      <c r="M144" s="256">
        <v>26703.780000000002</v>
      </c>
      <c r="N144" s="256">
        <v>27542.760000000002</v>
      </c>
      <c r="O144" s="256">
        <v>27471.74</v>
      </c>
      <c r="P144" s="256">
        <v>27280.97</v>
      </c>
      <c r="Q144" s="256">
        <v>27225.33</v>
      </c>
      <c r="R144" s="256">
        <v>27137.89</v>
      </c>
      <c r="S144" s="256">
        <f t="shared" si="100"/>
        <v>324690.32</v>
      </c>
      <c r="T144" s="256"/>
      <c r="U144" s="256">
        <f t="shared" si="86"/>
        <v>117.76447584205879</v>
      </c>
      <c r="V144" s="256">
        <f t="shared" si="87"/>
        <v>116.37504730667339</v>
      </c>
      <c r="W144" s="256">
        <f t="shared" si="88"/>
        <v>114.55001892266937</v>
      </c>
      <c r="X144" s="256">
        <f t="shared" si="89"/>
        <v>107.40006728060214</v>
      </c>
      <c r="Y144" s="256">
        <f t="shared" si="90"/>
        <v>110.55006097304572</v>
      </c>
      <c r="Z144" s="256">
        <f t="shared" si="91"/>
        <v>111.75001051259409</v>
      </c>
      <c r="AA144" s="256">
        <f t="shared" si="92"/>
        <v>112.29039989907911</v>
      </c>
      <c r="AB144" s="256">
        <f t="shared" si="93"/>
        <v>115.81834237416426</v>
      </c>
      <c r="AC144" s="256">
        <f t="shared" si="94"/>
        <v>115.51970060132038</v>
      </c>
      <c r="AD144" s="256">
        <f t="shared" si="95"/>
        <v>114.71750557167488</v>
      </c>
      <c r="AE144" s="256">
        <f t="shared" si="96"/>
        <v>114.48353727765864</v>
      </c>
      <c r="AF144" s="256">
        <f t="shared" si="97"/>
        <v>114.11584878684664</v>
      </c>
      <c r="AG144" s="256">
        <f t="shared" si="98"/>
        <v>113.77791794569892</v>
      </c>
      <c r="AI144" s="257"/>
      <c r="AK144" s="300">
        <f t="shared" si="101"/>
        <v>238.92</v>
      </c>
      <c r="AL144" s="288">
        <f t="shared" si="82"/>
        <v>326205.84186703665</v>
      </c>
      <c r="AM144" s="277">
        <f t="shared" si="83"/>
        <v>1515.5218670366448</v>
      </c>
      <c r="AN144" s="299">
        <f t="shared" si="84"/>
        <v>4.6675917749463237E-3</v>
      </c>
      <c r="AO144" s="236"/>
      <c r="AP144" s="236"/>
      <c r="AQ144" s="236"/>
      <c r="AR144" s="236"/>
      <c r="AS144" s="236"/>
      <c r="AT144" s="236"/>
    </row>
    <row r="145" spans="1:46" s="235" customFormat="1">
      <c r="A145" s="235" t="str">
        <f t="shared" si="99"/>
        <v>PacificCommercialRL004.0Y1W001</v>
      </c>
      <c r="B145" s="235">
        <f t="shared" si="85"/>
        <v>1</v>
      </c>
      <c r="C145" s="253" t="s">
        <v>1308</v>
      </c>
      <c r="D145" s="253" t="s">
        <v>1218</v>
      </c>
      <c r="E145" s="254">
        <v>237.81</v>
      </c>
      <c r="F145" s="255"/>
      <c r="G145" s="256">
        <v>237.81</v>
      </c>
      <c r="H145" s="256">
        <v>237.81</v>
      </c>
      <c r="I145" s="256">
        <v>237.81</v>
      </c>
      <c r="J145" s="256">
        <v>237.81</v>
      </c>
      <c r="K145" s="256">
        <v>237.81</v>
      </c>
      <c r="L145" s="256">
        <v>237.81</v>
      </c>
      <c r="M145" s="256">
        <v>237.81</v>
      </c>
      <c r="N145" s="256">
        <v>238.47</v>
      </c>
      <c r="O145" s="256">
        <v>238.47</v>
      </c>
      <c r="P145" s="256">
        <v>238.47</v>
      </c>
      <c r="Q145" s="256">
        <v>238.47</v>
      </c>
      <c r="R145" s="256">
        <v>238.47</v>
      </c>
      <c r="S145" s="256">
        <f t="shared" si="100"/>
        <v>2857.0199999999991</v>
      </c>
      <c r="T145" s="256"/>
      <c r="U145" s="256">
        <f t="shared" si="86"/>
        <v>1</v>
      </c>
      <c r="V145" s="256">
        <f t="shared" si="87"/>
        <v>1</v>
      </c>
      <c r="W145" s="256">
        <f t="shared" si="88"/>
        <v>1</v>
      </c>
      <c r="X145" s="256">
        <f t="shared" si="89"/>
        <v>1</v>
      </c>
      <c r="Y145" s="256">
        <f t="shared" si="90"/>
        <v>1</v>
      </c>
      <c r="Z145" s="256">
        <f t="shared" si="91"/>
        <v>1</v>
      </c>
      <c r="AA145" s="256">
        <f t="shared" si="92"/>
        <v>1</v>
      </c>
      <c r="AB145" s="256">
        <f t="shared" si="93"/>
        <v>1.0027753248391573</v>
      </c>
      <c r="AC145" s="256">
        <f t="shared" si="94"/>
        <v>1.0027753248391573</v>
      </c>
      <c r="AD145" s="256">
        <f t="shared" si="95"/>
        <v>1.0027753248391573</v>
      </c>
      <c r="AE145" s="256">
        <f t="shared" si="96"/>
        <v>1.0027753248391573</v>
      </c>
      <c r="AF145" s="256">
        <f t="shared" si="97"/>
        <v>1.0027753248391573</v>
      </c>
      <c r="AG145" s="256">
        <f t="shared" si="98"/>
        <v>1.0011563853496492</v>
      </c>
      <c r="AI145" s="257"/>
      <c r="AK145" s="300">
        <f t="shared" si="101"/>
        <v>238.92</v>
      </c>
      <c r="AL145" s="288">
        <f t="shared" si="82"/>
        <v>2870.355403052858</v>
      </c>
      <c r="AM145" s="277">
        <f t="shared" si="83"/>
        <v>13.335403052858965</v>
      </c>
      <c r="AN145" s="299">
        <f t="shared" si="84"/>
        <v>4.6675917749463237E-3</v>
      </c>
      <c r="AO145" s="236"/>
      <c r="AP145" s="236"/>
      <c r="AQ145" s="236"/>
      <c r="AR145" s="236"/>
      <c r="AS145" s="236"/>
      <c r="AT145" s="236"/>
    </row>
    <row r="146" spans="1:46" s="235" customFormat="1">
      <c r="A146" s="235" t="str">
        <f t="shared" si="99"/>
        <v>PacificCommercialFL004.0Y1W001CMP</v>
      </c>
      <c r="B146" s="235">
        <f t="shared" si="85"/>
        <v>1</v>
      </c>
      <c r="C146" s="253" t="s">
        <v>1219</v>
      </c>
      <c r="D146" s="253" t="s">
        <v>1220</v>
      </c>
      <c r="E146" s="254">
        <v>613</v>
      </c>
      <c r="F146" s="255"/>
      <c r="G146" s="256">
        <v>1839</v>
      </c>
      <c r="H146" s="256">
        <v>1839</v>
      </c>
      <c r="I146" s="256">
        <v>1839</v>
      </c>
      <c r="J146" s="256">
        <v>1839</v>
      </c>
      <c r="K146" s="256">
        <v>1839</v>
      </c>
      <c r="L146" s="256">
        <v>1839</v>
      </c>
      <c r="M146" s="256">
        <v>1839</v>
      </c>
      <c r="N146" s="256">
        <v>1844.04</v>
      </c>
      <c r="O146" s="256">
        <v>1844.04</v>
      </c>
      <c r="P146" s="256">
        <v>1844.04</v>
      </c>
      <c r="Q146" s="256">
        <v>1844.04</v>
      </c>
      <c r="R146" s="256">
        <v>1844.04</v>
      </c>
      <c r="S146" s="256">
        <f t="shared" si="100"/>
        <v>22093.200000000004</v>
      </c>
      <c r="T146" s="256"/>
      <c r="U146" s="256">
        <f t="shared" si="86"/>
        <v>3</v>
      </c>
      <c r="V146" s="256">
        <f t="shared" si="87"/>
        <v>3</v>
      </c>
      <c r="W146" s="256">
        <f t="shared" si="88"/>
        <v>3</v>
      </c>
      <c r="X146" s="256">
        <f t="shared" si="89"/>
        <v>3</v>
      </c>
      <c r="Y146" s="256">
        <f t="shared" si="90"/>
        <v>3</v>
      </c>
      <c r="Z146" s="256">
        <f t="shared" si="91"/>
        <v>3</v>
      </c>
      <c r="AA146" s="256">
        <f t="shared" si="92"/>
        <v>3</v>
      </c>
      <c r="AB146" s="256">
        <f t="shared" si="93"/>
        <v>3.0082218597063619</v>
      </c>
      <c r="AC146" s="256">
        <f t="shared" si="94"/>
        <v>3.0082218597063619</v>
      </c>
      <c r="AD146" s="256">
        <f t="shared" si="95"/>
        <v>3.0082218597063619</v>
      </c>
      <c r="AE146" s="256">
        <f t="shared" si="96"/>
        <v>3.0082218597063619</v>
      </c>
      <c r="AF146" s="256">
        <f t="shared" si="97"/>
        <v>3.0082218597063619</v>
      </c>
      <c r="AG146" s="256">
        <f t="shared" si="98"/>
        <v>3.0034257748776501</v>
      </c>
      <c r="AI146" s="257"/>
      <c r="AK146" s="300">
        <f t="shared" si="101"/>
        <v>615.86</v>
      </c>
      <c r="AL146" s="288">
        <f t="shared" si="82"/>
        <v>22196.277572593794</v>
      </c>
      <c r="AM146" s="277">
        <f t="shared" si="83"/>
        <v>103.07757259378923</v>
      </c>
      <c r="AN146" s="299">
        <f t="shared" si="84"/>
        <v>4.6655791190864824E-3</v>
      </c>
      <c r="AO146" s="236"/>
      <c r="AP146" s="236"/>
      <c r="AQ146" s="236"/>
      <c r="AR146" s="236"/>
      <c r="AS146" s="236"/>
      <c r="AT146" s="236"/>
    </row>
    <row r="147" spans="1:46" s="235" customFormat="1">
      <c r="A147" s="235" t="str">
        <f t="shared" si="99"/>
        <v>PacificCommercialFL004.0Y2W001CMP</v>
      </c>
      <c r="B147" s="235">
        <f t="shared" si="85"/>
        <v>1</v>
      </c>
      <c r="C147" s="253" t="s">
        <v>1221</v>
      </c>
      <c r="D147" s="253" t="s">
        <v>1222</v>
      </c>
      <c r="E147" s="254">
        <v>1226</v>
      </c>
      <c r="F147" s="255"/>
      <c r="G147" s="256">
        <v>4904</v>
      </c>
      <c r="H147" s="256">
        <v>4904</v>
      </c>
      <c r="I147" s="256">
        <v>4904</v>
      </c>
      <c r="J147" s="256">
        <v>4904</v>
      </c>
      <c r="K147" s="256">
        <v>4904</v>
      </c>
      <c r="L147" s="256">
        <v>4904</v>
      </c>
      <c r="M147" s="256">
        <v>4904</v>
      </c>
      <c r="N147" s="256">
        <v>4917.3999999999996</v>
      </c>
      <c r="O147" s="256">
        <v>4917.3999999999996</v>
      </c>
      <c r="P147" s="256">
        <v>4917.3999999999996</v>
      </c>
      <c r="Q147" s="256">
        <v>7376.1</v>
      </c>
      <c r="R147" s="256">
        <v>7376.1</v>
      </c>
      <c r="S147" s="256">
        <f t="shared" si="100"/>
        <v>63832.4</v>
      </c>
      <c r="T147" s="256"/>
      <c r="U147" s="256">
        <f t="shared" si="86"/>
        <v>4</v>
      </c>
      <c r="V147" s="256">
        <f t="shared" si="87"/>
        <v>4</v>
      </c>
      <c r="W147" s="256">
        <f t="shared" si="88"/>
        <v>4</v>
      </c>
      <c r="X147" s="256">
        <f t="shared" si="89"/>
        <v>4</v>
      </c>
      <c r="Y147" s="256">
        <f t="shared" si="90"/>
        <v>4</v>
      </c>
      <c r="Z147" s="256">
        <f t="shared" si="91"/>
        <v>4</v>
      </c>
      <c r="AA147" s="256">
        <f t="shared" si="92"/>
        <v>4</v>
      </c>
      <c r="AB147" s="256">
        <f t="shared" si="93"/>
        <v>4.010929853181076</v>
      </c>
      <c r="AC147" s="256">
        <f t="shared" si="94"/>
        <v>4.010929853181076</v>
      </c>
      <c r="AD147" s="256">
        <f t="shared" si="95"/>
        <v>4.010929853181076</v>
      </c>
      <c r="AE147" s="256">
        <f t="shared" si="96"/>
        <v>6.0163947797716153</v>
      </c>
      <c r="AF147" s="256">
        <f t="shared" si="97"/>
        <v>6.0163947797716153</v>
      </c>
      <c r="AG147" s="256">
        <f t="shared" si="98"/>
        <v>4.3387982599238715</v>
      </c>
      <c r="AI147" s="257"/>
      <c r="AK147" s="300">
        <f t="shared" si="101"/>
        <v>1231.72</v>
      </c>
      <c r="AL147" s="288">
        <f t="shared" si="82"/>
        <v>64130.215112561171</v>
      </c>
      <c r="AM147" s="277">
        <f t="shared" si="83"/>
        <v>297.81511256116937</v>
      </c>
      <c r="AN147" s="299">
        <f t="shared" si="84"/>
        <v>4.6655791190864824E-3</v>
      </c>
      <c r="AO147" s="236"/>
      <c r="AP147" s="236"/>
      <c r="AQ147" s="236"/>
      <c r="AR147" s="236"/>
      <c r="AS147" s="236"/>
      <c r="AT147" s="236"/>
    </row>
    <row r="148" spans="1:46" s="235" customFormat="1" ht="12" customHeight="1">
      <c r="A148" s="235" t="str">
        <f t="shared" si="99"/>
        <v>PacificCommercialFL004.0Y2W001</v>
      </c>
      <c r="B148" s="235">
        <f t="shared" si="85"/>
        <v>1</v>
      </c>
      <c r="C148" s="253" t="s">
        <v>1223</v>
      </c>
      <c r="D148" s="253" t="s">
        <v>1224</v>
      </c>
      <c r="E148" s="254">
        <v>435.48</v>
      </c>
      <c r="F148" s="255"/>
      <c r="G148" s="256">
        <v>24870.75</v>
      </c>
      <c r="H148" s="256">
        <v>24822.36</v>
      </c>
      <c r="I148" s="256">
        <v>24290.11</v>
      </c>
      <c r="J148" s="256">
        <v>23243.75</v>
      </c>
      <c r="K148" s="256">
        <v>23987.69</v>
      </c>
      <c r="L148" s="256">
        <v>24096.55</v>
      </c>
      <c r="M148" s="256">
        <v>24919.129999999997</v>
      </c>
      <c r="N148" s="256">
        <v>25472.409999999996</v>
      </c>
      <c r="O148" s="256">
        <v>25297.75</v>
      </c>
      <c r="P148" s="256">
        <v>25423.899999999998</v>
      </c>
      <c r="Q148" s="256">
        <v>25084.269999999997</v>
      </c>
      <c r="R148" s="256">
        <v>25103.67</v>
      </c>
      <c r="S148" s="256">
        <f t="shared" si="100"/>
        <v>296612.33999999997</v>
      </c>
      <c r="T148" s="256"/>
      <c r="U148" s="256">
        <f t="shared" si="86"/>
        <v>57.111118765500137</v>
      </c>
      <c r="V148" s="256">
        <f t="shared" si="87"/>
        <v>57</v>
      </c>
      <c r="W148" s="256">
        <f t="shared" si="88"/>
        <v>55.777785432166802</v>
      </c>
      <c r="X148" s="256">
        <f t="shared" si="89"/>
        <v>53.375011481583535</v>
      </c>
      <c r="Y148" s="256">
        <f t="shared" si="90"/>
        <v>55.083333333333329</v>
      </c>
      <c r="Z148" s="256">
        <f t="shared" si="91"/>
        <v>55.333310370166252</v>
      </c>
      <c r="AA148" s="256">
        <f t="shared" si="92"/>
        <v>57.222214567833184</v>
      </c>
      <c r="AB148" s="256">
        <f t="shared" si="93"/>
        <v>58.492720676035624</v>
      </c>
      <c r="AC148" s="256">
        <f t="shared" si="94"/>
        <v>58.091645999816294</v>
      </c>
      <c r="AD148" s="256">
        <f t="shared" si="95"/>
        <v>58.381326352530536</v>
      </c>
      <c r="AE148" s="256">
        <f t="shared" si="96"/>
        <v>57.601428308992368</v>
      </c>
      <c r="AF148" s="256">
        <f t="shared" si="97"/>
        <v>57.645976853127578</v>
      </c>
      <c r="AG148" s="256">
        <f t="shared" si="98"/>
        <v>56.75965601175713</v>
      </c>
      <c r="AI148" s="257"/>
      <c r="AK148" s="300">
        <f t="shared" si="101"/>
        <v>437.51</v>
      </c>
      <c r="AL148" s="288">
        <f t="shared" si="82"/>
        <v>297995.00522044633</v>
      </c>
      <c r="AM148" s="277">
        <f t="shared" si="83"/>
        <v>1382.6652204463608</v>
      </c>
      <c r="AN148" s="299">
        <f t="shared" si="84"/>
        <v>4.6615229172406831E-3</v>
      </c>
      <c r="AO148" s="236"/>
      <c r="AP148" s="236"/>
      <c r="AQ148" s="236"/>
      <c r="AR148" s="236"/>
      <c r="AS148" s="236"/>
      <c r="AT148" s="236"/>
    </row>
    <row r="149" spans="1:46" s="235" customFormat="1">
      <c r="A149" s="235" t="str">
        <f t="shared" si="99"/>
        <v>PacificCommercialFL004.0Y3W001</v>
      </c>
      <c r="B149" s="235">
        <f t="shared" si="85"/>
        <v>1</v>
      </c>
      <c r="C149" s="253" t="s">
        <v>1225</v>
      </c>
      <c r="D149" s="253" t="s">
        <v>1226</v>
      </c>
      <c r="E149" s="254">
        <v>633.14</v>
      </c>
      <c r="F149" s="255"/>
      <c r="G149" s="256">
        <v>8773.51</v>
      </c>
      <c r="H149" s="256">
        <v>8547.4000000000015</v>
      </c>
      <c r="I149" s="256">
        <v>7597.68</v>
      </c>
      <c r="J149" s="256">
        <v>6526.21</v>
      </c>
      <c r="K149" s="256">
        <v>6331.4</v>
      </c>
      <c r="L149" s="256">
        <v>6331.4</v>
      </c>
      <c r="M149" s="256">
        <v>6150.5199999999995</v>
      </c>
      <c r="N149" s="256">
        <v>6495.31</v>
      </c>
      <c r="O149" s="256">
        <v>7374.38</v>
      </c>
      <c r="P149" s="256">
        <v>7618.56</v>
      </c>
      <c r="Q149" s="256">
        <v>7618.56</v>
      </c>
      <c r="R149" s="256">
        <v>7227.87</v>
      </c>
      <c r="S149" s="256">
        <f t="shared" si="100"/>
        <v>86592.799999999988</v>
      </c>
      <c r="T149" s="256"/>
      <c r="U149" s="256">
        <f t="shared" si="86"/>
        <v>13.857140600814986</v>
      </c>
      <c r="V149" s="256">
        <f t="shared" si="87"/>
        <v>13.500015794295104</v>
      </c>
      <c r="W149" s="256">
        <f t="shared" si="88"/>
        <v>12</v>
      </c>
      <c r="X149" s="256">
        <f t="shared" si="89"/>
        <v>10.307688662854977</v>
      </c>
      <c r="Y149" s="256">
        <f t="shared" si="90"/>
        <v>10</v>
      </c>
      <c r="Z149" s="256">
        <f t="shared" si="91"/>
        <v>10</v>
      </c>
      <c r="AA149" s="256">
        <f t="shared" si="92"/>
        <v>9.7143127902201716</v>
      </c>
      <c r="AB149" s="256">
        <f t="shared" si="93"/>
        <v>10.258884290994093</v>
      </c>
      <c r="AC149" s="256">
        <f t="shared" si="94"/>
        <v>11.647313390403387</v>
      </c>
      <c r="AD149" s="256">
        <f t="shared" si="95"/>
        <v>12.032978488170073</v>
      </c>
      <c r="AE149" s="256">
        <f t="shared" si="96"/>
        <v>12.032978488170073</v>
      </c>
      <c r="AF149" s="256">
        <f t="shared" si="97"/>
        <v>11.415911172884353</v>
      </c>
      <c r="AG149" s="256">
        <f t="shared" si="98"/>
        <v>11.397268639900602</v>
      </c>
      <c r="AI149" s="257"/>
      <c r="AK149" s="300">
        <f t="shared" si="101"/>
        <v>636.09</v>
      </c>
      <c r="AL149" s="288">
        <f t="shared" si="82"/>
        <v>86996.263309852497</v>
      </c>
      <c r="AM149" s="277">
        <f t="shared" si="83"/>
        <v>403.46330985250825</v>
      </c>
      <c r="AN149" s="299">
        <f t="shared" si="84"/>
        <v>4.6593170546799217E-3</v>
      </c>
      <c r="AO149" s="236"/>
      <c r="AP149" s="236"/>
      <c r="AQ149" s="236"/>
      <c r="AR149" s="236"/>
      <c r="AS149" s="236"/>
      <c r="AT149" s="236"/>
    </row>
    <row r="150" spans="1:46" s="235" customFormat="1">
      <c r="A150" s="235" t="str">
        <f t="shared" si="99"/>
        <v>PacificCommercialFL004.0Y4W001</v>
      </c>
      <c r="B150" s="235">
        <f t="shared" si="85"/>
        <v>1</v>
      </c>
      <c r="C150" s="253" t="s">
        <v>1227</v>
      </c>
      <c r="D150" s="253" t="s">
        <v>1228</v>
      </c>
      <c r="E150" s="254">
        <v>830.81</v>
      </c>
      <c r="F150" s="255"/>
      <c r="G150" s="256">
        <v>830.81</v>
      </c>
      <c r="H150" s="256">
        <v>830.81</v>
      </c>
      <c r="I150" s="256">
        <v>830.81</v>
      </c>
      <c r="J150" s="256">
        <v>830.81</v>
      </c>
      <c r="K150" s="256">
        <v>1661.62</v>
      </c>
      <c r="L150" s="256">
        <v>1661.62</v>
      </c>
      <c r="M150" s="256">
        <v>1661.62</v>
      </c>
      <c r="N150" s="256">
        <v>1666.16</v>
      </c>
      <c r="O150" s="256">
        <v>1138.54</v>
      </c>
      <c r="P150" s="256">
        <v>1666.16</v>
      </c>
      <c r="Q150" s="256">
        <v>1274.1199999999999</v>
      </c>
      <c r="R150" s="256">
        <v>1666.16</v>
      </c>
      <c r="S150" s="256">
        <f t="shared" si="100"/>
        <v>15719.239999999998</v>
      </c>
      <c r="T150" s="256"/>
      <c r="U150" s="256">
        <f t="shared" si="86"/>
        <v>1</v>
      </c>
      <c r="V150" s="256">
        <f t="shared" si="87"/>
        <v>1</v>
      </c>
      <c r="W150" s="256">
        <f t="shared" si="88"/>
        <v>1</v>
      </c>
      <c r="X150" s="256">
        <f t="shared" si="89"/>
        <v>1</v>
      </c>
      <c r="Y150" s="256">
        <f t="shared" si="90"/>
        <v>2</v>
      </c>
      <c r="Z150" s="256">
        <f t="shared" si="91"/>
        <v>2</v>
      </c>
      <c r="AA150" s="256">
        <f t="shared" si="92"/>
        <v>2</v>
      </c>
      <c r="AB150" s="256">
        <f t="shared" si="93"/>
        <v>2.0054645466472483</v>
      </c>
      <c r="AC150" s="256">
        <f t="shared" si="94"/>
        <v>1.3703975638232568</v>
      </c>
      <c r="AD150" s="256">
        <f t="shared" si="95"/>
        <v>2.0054645466472483</v>
      </c>
      <c r="AE150" s="256">
        <f t="shared" si="96"/>
        <v>1.533587703566399</v>
      </c>
      <c r="AF150" s="256">
        <f t="shared" si="97"/>
        <v>2.0054645466472483</v>
      </c>
      <c r="AG150" s="256">
        <f t="shared" si="98"/>
        <v>1.576698242277617</v>
      </c>
      <c r="AI150" s="257"/>
      <c r="AK150" s="300">
        <f t="shared" si="101"/>
        <v>834.68</v>
      </c>
      <c r="AL150" s="288">
        <f t="shared" si="82"/>
        <v>15792.461866371377</v>
      </c>
      <c r="AM150" s="277">
        <f t="shared" si="83"/>
        <v>73.221866371379292</v>
      </c>
      <c r="AN150" s="299">
        <f t="shared" si="84"/>
        <v>4.6581047411562264E-3</v>
      </c>
      <c r="AO150" s="236"/>
      <c r="AP150" s="236"/>
      <c r="AQ150" s="236"/>
      <c r="AR150" s="236"/>
      <c r="AS150" s="236"/>
      <c r="AT150" s="236"/>
    </row>
    <row r="151" spans="1:46" s="235" customFormat="1" ht="12" customHeight="1">
      <c r="A151" s="235" t="str">
        <f t="shared" si="99"/>
        <v>PacificCommercialFL004.0Y5W001</v>
      </c>
      <c r="B151" s="235">
        <f t="shared" si="85"/>
        <v>1</v>
      </c>
      <c r="C151" s="253" t="s">
        <v>1229</v>
      </c>
      <c r="D151" s="253" t="s">
        <v>1230</v>
      </c>
      <c r="E151" s="254">
        <v>1028.47</v>
      </c>
      <c r="F151" s="255"/>
      <c r="G151" s="256">
        <v>4113.88</v>
      </c>
      <c r="H151" s="256">
        <v>4113.88</v>
      </c>
      <c r="I151" s="256">
        <v>4113.88</v>
      </c>
      <c r="J151" s="256">
        <v>4113.88</v>
      </c>
      <c r="K151" s="256">
        <v>4113.88</v>
      </c>
      <c r="L151" s="256">
        <v>4113.88</v>
      </c>
      <c r="M151" s="256">
        <v>4113.88</v>
      </c>
      <c r="N151" s="256">
        <v>4125.16</v>
      </c>
      <c r="O151" s="256">
        <v>4125.16</v>
      </c>
      <c r="P151" s="256">
        <v>4125.16</v>
      </c>
      <c r="Q151" s="256">
        <v>4125.16</v>
      </c>
      <c r="R151" s="256">
        <v>4125.16</v>
      </c>
      <c r="S151" s="256">
        <f t="shared" si="100"/>
        <v>49422.960000000021</v>
      </c>
      <c r="T151" s="256"/>
      <c r="U151" s="256">
        <f t="shared" si="86"/>
        <v>4</v>
      </c>
      <c r="V151" s="256">
        <f t="shared" si="87"/>
        <v>4</v>
      </c>
      <c r="W151" s="256">
        <f t="shared" si="88"/>
        <v>4</v>
      </c>
      <c r="X151" s="256">
        <f t="shared" si="89"/>
        <v>4</v>
      </c>
      <c r="Y151" s="256">
        <f t="shared" si="90"/>
        <v>4</v>
      </c>
      <c r="Z151" s="256">
        <f t="shared" si="91"/>
        <v>4</v>
      </c>
      <c r="AA151" s="256">
        <f t="shared" si="92"/>
        <v>4</v>
      </c>
      <c r="AB151" s="256">
        <f t="shared" si="93"/>
        <v>4.010967748208504</v>
      </c>
      <c r="AC151" s="256">
        <f t="shared" si="94"/>
        <v>4.010967748208504</v>
      </c>
      <c r="AD151" s="256">
        <f t="shared" si="95"/>
        <v>4.010967748208504</v>
      </c>
      <c r="AE151" s="256">
        <f t="shared" si="96"/>
        <v>4.010967748208504</v>
      </c>
      <c r="AF151" s="256">
        <f t="shared" si="97"/>
        <v>4.010967748208504</v>
      </c>
      <c r="AG151" s="256">
        <f t="shared" si="98"/>
        <v>4.0045698950868749</v>
      </c>
      <c r="AI151" s="257"/>
      <c r="AK151" s="300">
        <f t="shared" si="101"/>
        <v>1033.26</v>
      </c>
      <c r="AL151" s="288">
        <f t="shared" si="82"/>
        <v>49653.142677569573</v>
      </c>
      <c r="AM151" s="277">
        <f t="shared" si="83"/>
        <v>230.18267756955174</v>
      </c>
      <c r="AN151" s="299">
        <f t="shared" si="84"/>
        <v>4.6574037161997567E-3</v>
      </c>
      <c r="AO151" s="236"/>
      <c r="AP151" s="236"/>
      <c r="AQ151" s="236"/>
      <c r="AR151" s="236"/>
      <c r="AS151" s="236"/>
      <c r="AT151" s="236"/>
    </row>
    <row r="152" spans="1:46" s="235" customFormat="1">
      <c r="A152" s="235" t="str">
        <f t="shared" si="99"/>
        <v>PacificCommercialFL004.0YXX001TEMPC</v>
      </c>
      <c r="B152" s="235">
        <f t="shared" si="85"/>
        <v>1</v>
      </c>
      <c r="C152" s="253" t="s">
        <v>1257</v>
      </c>
      <c r="D152" s="253" t="s">
        <v>1258</v>
      </c>
      <c r="E152" s="254">
        <v>55.88</v>
      </c>
      <c r="F152" s="255"/>
      <c r="G152" s="256">
        <v>0</v>
      </c>
      <c r="H152" s="256">
        <v>0</v>
      </c>
      <c r="I152" s="256">
        <v>0</v>
      </c>
      <c r="J152" s="256">
        <v>0</v>
      </c>
      <c r="K152" s="256">
        <v>0</v>
      </c>
      <c r="L152" s="256">
        <v>0</v>
      </c>
      <c r="M152" s="256">
        <v>0</v>
      </c>
      <c r="N152" s="256">
        <v>112.06</v>
      </c>
      <c r="O152" s="256">
        <v>112.06</v>
      </c>
      <c r="P152" s="256">
        <v>112.06</v>
      </c>
      <c r="Q152" s="256">
        <v>0</v>
      </c>
      <c r="R152" s="256">
        <v>0</v>
      </c>
      <c r="S152" s="256">
        <f t="shared" si="100"/>
        <v>336.18</v>
      </c>
      <c r="T152" s="256"/>
      <c r="U152" s="256">
        <f t="shared" si="86"/>
        <v>0</v>
      </c>
      <c r="V152" s="256">
        <f t="shared" si="87"/>
        <v>0</v>
      </c>
      <c r="W152" s="256">
        <f t="shared" si="88"/>
        <v>0</v>
      </c>
      <c r="X152" s="256">
        <f t="shared" si="89"/>
        <v>0</v>
      </c>
      <c r="Y152" s="256">
        <f t="shared" si="90"/>
        <v>0</v>
      </c>
      <c r="Z152" s="256">
        <f t="shared" si="91"/>
        <v>0</v>
      </c>
      <c r="AA152" s="256">
        <f t="shared" si="92"/>
        <v>0</v>
      </c>
      <c r="AB152" s="256">
        <f t="shared" si="93"/>
        <v>2.0053686471009304</v>
      </c>
      <c r="AC152" s="256">
        <f t="shared" si="94"/>
        <v>2.0053686471009304</v>
      </c>
      <c r="AD152" s="256">
        <f t="shared" si="95"/>
        <v>2.0053686471009304</v>
      </c>
      <c r="AE152" s="256">
        <f t="shared" si="96"/>
        <v>0</v>
      </c>
      <c r="AF152" s="256">
        <f t="shared" si="97"/>
        <v>0</v>
      </c>
      <c r="AG152" s="256">
        <f t="shared" si="98"/>
        <v>0.50134216177523261</v>
      </c>
      <c r="AI152" s="257"/>
      <c r="AK152" s="300">
        <f t="shared" si="101"/>
        <v>56.14</v>
      </c>
      <c r="AL152" s="288">
        <f t="shared" si="82"/>
        <v>337.74418754473868</v>
      </c>
      <c r="AM152" s="277">
        <f t="shared" si="83"/>
        <v>1.5641875447386724</v>
      </c>
      <c r="AN152" s="299">
        <f t="shared" si="84"/>
        <v>4.6528274874731209E-3</v>
      </c>
      <c r="AO152" s="236"/>
      <c r="AP152" s="236"/>
      <c r="AQ152" s="236"/>
      <c r="AR152" s="236"/>
      <c r="AS152" s="236"/>
      <c r="AT152" s="236"/>
    </row>
    <row r="153" spans="1:46" s="235" customFormat="1">
      <c r="A153" s="235" t="str">
        <f t="shared" si="99"/>
        <v>PacificCommercialFL005.0Y1W001</v>
      </c>
      <c r="B153" s="235">
        <f t="shared" si="85"/>
        <v>1</v>
      </c>
      <c r="C153" s="253" t="s">
        <v>1231</v>
      </c>
      <c r="D153" s="253" t="s">
        <v>1232</v>
      </c>
      <c r="E153" s="254">
        <v>287.11</v>
      </c>
      <c r="F153" s="255"/>
      <c r="G153" s="256">
        <v>13494.170000000002</v>
      </c>
      <c r="H153" s="256">
        <v>12632.84</v>
      </c>
      <c r="I153" s="256">
        <v>12862.529999999999</v>
      </c>
      <c r="J153" s="256">
        <v>12561.06</v>
      </c>
      <c r="K153" s="256">
        <v>13063.51</v>
      </c>
      <c r="L153" s="256">
        <v>12919.95</v>
      </c>
      <c r="M153" s="256">
        <v>13278.84</v>
      </c>
      <c r="N153" s="256">
        <v>13314.92</v>
      </c>
      <c r="O153" s="256">
        <v>14092.210000000001</v>
      </c>
      <c r="P153" s="256">
        <v>15891.529999999999</v>
      </c>
      <c r="Q153" s="256">
        <v>15598.84</v>
      </c>
      <c r="R153" s="256">
        <v>16697.62</v>
      </c>
      <c r="S153" s="256">
        <f t="shared" si="100"/>
        <v>166408.01999999999</v>
      </c>
      <c r="T153" s="256"/>
      <c r="U153" s="256">
        <f t="shared" si="86"/>
        <v>47.000000000000007</v>
      </c>
      <c r="V153" s="256">
        <f t="shared" si="87"/>
        <v>44</v>
      </c>
      <c r="W153" s="256">
        <f t="shared" si="88"/>
        <v>44.800006965971221</v>
      </c>
      <c r="X153" s="256">
        <f t="shared" si="89"/>
        <v>43.74999129253596</v>
      </c>
      <c r="Y153" s="256">
        <f t="shared" si="90"/>
        <v>45.500017414928074</v>
      </c>
      <c r="Z153" s="256">
        <f t="shared" si="91"/>
        <v>45</v>
      </c>
      <c r="AA153" s="256">
        <f t="shared" si="92"/>
        <v>46.250008707464033</v>
      </c>
      <c r="AB153" s="256">
        <f t="shared" si="93"/>
        <v>46.375674828462955</v>
      </c>
      <c r="AC153" s="256">
        <f t="shared" si="94"/>
        <v>49.082964717355715</v>
      </c>
      <c r="AD153" s="256">
        <f t="shared" si="95"/>
        <v>55.349970394622261</v>
      </c>
      <c r="AE153" s="256">
        <f t="shared" si="96"/>
        <v>54.330535334889063</v>
      </c>
      <c r="AF153" s="256">
        <f t="shared" si="97"/>
        <v>58.157570269234782</v>
      </c>
      <c r="AG153" s="256">
        <f t="shared" si="98"/>
        <v>48.299728327122011</v>
      </c>
      <c r="AI153" s="257"/>
      <c r="AK153" s="300">
        <f t="shared" si="101"/>
        <v>288.45</v>
      </c>
      <c r="AL153" s="288">
        <f t="shared" si="82"/>
        <v>167184.67963150013</v>
      </c>
      <c r="AM153" s="277">
        <f t="shared" si="83"/>
        <v>776.65963150013704</v>
      </c>
      <c r="AN153" s="299">
        <f t="shared" si="84"/>
        <v>4.6672007244609208E-3</v>
      </c>
      <c r="AO153" s="236"/>
      <c r="AP153" s="236"/>
      <c r="AQ153" s="236"/>
      <c r="AR153" s="236"/>
      <c r="AS153" s="236"/>
      <c r="AT153" s="236"/>
    </row>
    <row r="154" spans="1:46" s="235" customFormat="1">
      <c r="A154" s="235" t="str">
        <f t="shared" si="99"/>
        <v>PacificCommercialFL005.0Y2W001</v>
      </c>
      <c r="B154" s="235">
        <f t="shared" si="85"/>
        <v>1</v>
      </c>
      <c r="C154" s="253" t="s">
        <v>1233</v>
      </c>
      <c r="D154" s="253" t="s">
        <v>1234</v>
      </c>
      <c r="E154" s="254">
        <v>525.21</v>
      </c>
      <c r="F154" s="255"/>
      <c r="G154" s="256">
        <v>10504.2</v>
      </c>
      <c r="H154" s="256">
        <v>10504.2</v>
      </c>
      <c r="I154" s="256">
        <v>10095.709999999999</v>
      </c>
      <c r="J154" s="256">
        <v>10037.35</v>
      </c>
      <c r="K154" s="256">
        <v>11029.41</v>
      </c>
      <c r="L154" s="256">
        <v>10655.92</v>
      </c>
      <c r="M154" s="256">
        <v>10504.2</v>
      </c>
      <c r="N154" s="256">
        <v>10533</v>
      </c>
      <c r="O154" s="256">
        <v>10533</v>
      </c>
      <c r="P154" s="256">
        <v>10533</v>
      </c>
      <c r="Q154" s="256">
        <v>10641.679999999998</v>
      </c>
      <c r="R154" s="256">
        <v>11059.65</v>
      </c>
      <c r="S154" s="256">
        <f t="shared" si="100"/>
        <v>126631.31999999998</v>
      </c>
      <c r="T154" s="256"/>
      <c r="U154" s="256">
        <f t="shared" si="86"/>
        <v>20</v>
      </c>
      <c r="V154" s="256">
        <f t="shared" si="87"/>
        <v>20</v>
      </c>
      <c r="W154" s="256">
        <f t="shared" si="88"/>
        <v>19.222234915557582</v>
      </c>
      <c r="X154" s="256">
        <f t="shared" si="89"/>
        <v>19.111117457778793</v>
      </c>
      <c r="Y154" s="256">
        <f t="shared" si="90"/>
        <v>21</v>
      </c>
      <c r="Z154" s="256">
        <f t="shared" si="91"/>
        <v>20.288874926219986</v>
      </c>
      <c r="AA154" s="256">
        <f t="shared" si="92"/>
        <v>20</v>
      </c>
      <c r="AB154" s="256">
        <f t="shared" si="93"/>
        <v>20.054835208773632</v>
      </c>
      <c r="AC154" s="256">
        <f t="shared" si="94"/>
        <v>20.054835208773632</v>
      </c>
      <c r="AD154" s="256">
        <f t="shared" si="95"/>
        <v>20.054835208773632</v>
      </c>
      <c r="AE154" s="256">
        <f t="shared" si="96"/>
        <v>20.261761961881909</v>
      </c>
      <c r="AF154" s="256">
        <f t="shared" si="97"/>
        <v>21.057576969212313</v>
      </c>
      <c r="AG154" s="256">
        <f t="shared" si="98"/>
        <v>20.092172654747621</v>
      </c>
      <c r="AI154" s="257"/>
      <c r="AK154" s="300">
        <f t="shared" si="101"/>
        <v>527.66</v>
      </c>
      <c r="AL154" s="288">
        <f t="shared" si="82"/>
        <v>127222.02987604955</v>
      </c>
      <c r="AM154" s="277">
        <f t="shared" si="83"/>
        <v>590.7098760495719</v>
      </c>
      <c r="AN154" s="299">
        <f t="shared" si="84"/>
        <v>4.6648007463679893E-3</v>
      </c>
      <c r="AO154" s="236"/>
      <c r="AP154" s="236"/>
      <c r="AQ154" s="236"/>
      <c r="AR154" s="236"/>
      <c r="AS154" s="236"/>
      <c r="AT154" s="236"/>
    </row>
    <row r="155" spans="1:46" s="235" customFormat="1">
      <c r="A155" s="235" t="str">
        <f t="shared" si="99"/>
        <v>PacificCommercialFL005.0Y3W001</v>
      </c>
      <c r="B155" s="235">
        <f t="shared" si="85"/>
        <v>1</v>
      </c>
      <c r="C155" s="253" t="s">
        <v>1235</v>
      </c>
      <c r="D155" s="253" t="s">
        <v>1236</v>
      </c>
      <c r="E155" s="254">
        <v>763.32</v>
      </c>
      <c r="F155" s="255"/>
      <c r="G155" s="256">
        <v>4579.92</v>
      </c>
      <c r="H155" s="256">
        <v>5216.0200000000004</v>
      </c>
      <c r="I155" s="256">
        <v>4286.34</v>
      </c>
      <c r="J155" s="256">
        <v>3170.71</v>
      </c>
      <c r="K155" s="256">
        <v>3422.63</v>
      </c>
      <c r="L155" s="256">
        <v>2289.96</v>
      </c>
      <c r="M155" s="256">
        <v>2289.96</v>
      </c>
      <c r="N155" s="256">
        <v>2885.01</v>
      </c>
      <c r="O155" s="256">
        <v>3061.64</v>
      </c>
      <c r="P155" s="256">
        <v>3061.64</v>
      </c>
      <c r="Q155" s="256">
        <v>3061.64</v>
      </c>
      <c r="R155" s="256">
        <v>2472.86</v>
      </c>
      <c r="S155" s="256">
        <f t="shared" si="100"/>
        <v>39798.33</v>
      </c>
      <c r="T155" s="256"/>
      <c r="U155" s="256">
        <f t="shared" si="86"/>
        <v>6</v>
      </c>
      <c r="V155" s="256">
        <f t="shared" si="87"/>
        <v>6.833333333333333</v>
      </c>
      <c r="W155" s="256">
        <f t="shared" si="88"/>
        <v>5.6153906618456215</v>
      </c>
      <c r="X155" s="256">
        <f t="shared" si="89"/>
        <v>4.1538411151286487</v>
      </c>
      <c r="Y155" s="256">
        <f t="shared" si="90"/>
        <v>4.4838730807525025</v>
      </c>
      <c r="Z155" s="256">
        <f t="shared" si="91"/>
        <v>3</v>
      </c>
      <c r="AA155" s="256">
        <f t="shared" si="92"/>
        <v>3</v>
      </c>
      <c r="AB155" s="256">
        <f t="shared" si="93"/>
        <v>3.7795551013991511</v>
      </c>
      <c r="AC155" s="256">
        <f t="shared" si="94"/>
        <v>4.0109521563695427</v>
      </c>
      <c r="AD155" s="256">
        <f t="shared" si="95"/>
        <v>4.0109521563695427</v>
      </c>
      <c r="AE155" s="256">
        <f t="shared" si="96"/>
        <v>4.0109521563695427</v>
      </c>
      <c r="AF155" s="256">
        <f t="shared" si="97"/>
        <v>3.23961117224755</v>
      </c>
      <c r="AG155" s="256">
        <f t="shared" si="98"/>
        <v>4.3448717444846192</v>
      </c>
      <c r="AI155" s="257"/>
      <c r="AK155" s="300">
        <f t="shared" si="101"/>
        <v>766.88</v>
      </c>
      <c r="AL155" s="288">
        <f t="shared" si="82"/>
        <v>39983.942920924375</v>
      </c>
      <c r="AM155" s="277">
        <f t="shared" si="83"/>
        <v>185.61292092437361</v>
      </c>
      <c r="AN155" s="299">
        <f t="shared" si="84"/>
        <v>4.6638369229156122E-3</v>
      </c>
      <c r="AO155" s="236"/>
      <c r="AP155" s="236"/>
      <c r="AQ155" s="236"/>
      <c r="AR155" s="236"/>
      <c r="AS155" s="236"/>
      <c r="AT155" s="236"/>
    </row>
    <row r="156" spans="1:46" s="235" customFormat="1">
      <c r="A156" s="235" t="str">
        <f t="shared" si="99"/>
        <v>PacificCommercialFL005.0Y4W001</v>
      </c>
      <c r="B156" s="235">
        <f t="shared" si="85"/>
        <v>1</v>
      </c>
      <c r="C156" s="253" t="s">
        <v>1237</v>
      </c>
      <c r="D156" s="253" t="s">
        <v>1238</v>
      </c>
      <c r="E156" s="254">
        <v>1001.43</v>
      </c>
      <c r="F156" s="255"/>
      <c r="G156" s="256">
        <v>0</v>
      </c>
      <c r="H156" s="256">
        <v>0</v>
      </c>
      <c r="I156" s="256">
        <v>0</v>
      </c>
      <c r="J156" s="256">
        <v>0</v>
      </c>
      <c r="K156" s="256">
        <v>471.26</v>
      </c>
      <c r="L156" s="256">
        <v>1001.43</v>
      </c>
      <c r="M156" s="256">
        <v>1001.43</v>
      </c>
      <c r="N156" s="256">
        <v>1004.17</v>
      </c>
      <c r="O156" s="256">
        <v>2008.34</v>
      </c>
      <c r="P156" s="256">
        <v>2008.34</v>
      </c>
      <c r="Q156" s="256">
        <v>2008.34</v>
      </c>
      <c r="R156" s="256">
        <v>2008.34</v>
      </c>
      <c r="S156" s="256">
        <f t="shared" si="100"/>
        <v>11511.65</v>
      </c>
      <c r="T156" s="256"/>
      <c r="U156" s="256">
        <f t="shared" si="86"/>
        <v>0</v>
      </c>
      <c r="V156" s="256">
        <f t="shared" si="87"/>
        <v>0</v>
      </c>
      <c r="W156" s="256">
        <f t="shared" si="88"/>
        <v>0</v>
      </c>
      <c r="X156" s="256">
        <f t="shared" si="89"/>
        <v>0</v>
      </c>
      <c r="Y156" s="256">
        <f t="shared" si="90"/>
        <v>0.47058706050348004</v>
      </c>
      <c r="Z156" s="256">
        <f t="shared" si="91"/>
        <v>1</v>
      </c>
      <c r="AA156" s="256">
        <f t="shared" si="92"/>
        <v>1</v>
      </c>
      <c r="AB156" s="256">
        <f t="shared" si="93"/>
        <v>1.0027360873950251</v>
      </c>
      <c r="AC156" s="256">
        <f t="shared" si="94"/>
        <v>2.0054721747900501</v>
      </c>
      <c r="AD156" s="256">
        <f t="shared" si="95"/>
        <v>2.0054721747900501</v>
      </c>
      <c r="AE156" s="256">
        <f t="shared" si="96"/>
        <v>2.0054721747900501</v>
      </c>
      <c r="AF156" s="256">
        <f t="shared" si="97"/>
        <v>2.0054721747900501</v>
      </c>
      <c r="AG156" s="256">
        <f t="shared" si="98"/>
        <v>0.95793432058822547</v>
      </c>
      <c r="AI156" s="257"/>
      <c r="AK156" s="300">
        <f t="shared" si="101"/>
        <v>1006.1</v>
      </c>
      <c r="AL156" s="288">
        <f t="shared" si="82"/>
        <v>11565.332639325763</v>
      </c>
      <c r="AM156" s="277">
        <f t="shared" si="83"/>
        <v>53.682639325763375</v>
      </c>
      <c r="AN156" s="299">
        <f t="shared" si="84"/>
        <v>4.6633314360465267E-3</v>
      </c>
      <c r="AO156" s="236"/>
      <c r="AP156" s="236"/>
      <c r="AQ156" s="236"/>
      <c r="AR156" s="236"/>
      <c r="AS156" s="236"/>
      <c r="AT156" s="236"/>
    </row>
    <row r="157" spans="1:46" s="235" customFormat="1">
      <c r="A157" s="235" t="str">
        <f t="shared" si="99"/>
        <v>PacificCommercialFL005.0Y5W001</v>
      </c>
      <c r="B157" s="235">
        <f t="shared" si="85"/>
        <v>1</v>
      </c>
      <c r="C157" s="253" t="s">
        <v>1239</v>
      </c>
      <c r="D157" s="253" t="s">
        <v>1240</v>
      </c>
      <c r="E157" s="254">
        <v>1239.53</v>
      </c>
      <c r="F157" s="255"/>
      <c r="G157" s="256">
        <v>0</v>
      </c>
      <c r="H157" s="256">
        <v>0</v>
      </c>
      <c r="I157" s="256">
        <v>0</v>
      </c>
      <c r="J157" s="256">
        <v>0</v>
      </c>
      <c r="K157" s="256">
        <v>0</v>
      </c>
      <c r="L157" s="256">
        <v>0</v>
      </c>
      <c r="M157" s="256">
        <v>0</v>
      </c>
      <c r="N157" s="256">
        <v>0</v>
      </c>
      <c r="O157" s="256">
        <v>0</v>
      </c>
      <c r="P157" s="256">
        <v>0</v>
      </c>
      <c r="Q157" s="256">
        <v>0</v>
      </c>
      <c r="R157" s="256">
        <v>0</v>
      </c>
      <c r="S157" s="256">
        <f t="shared" si="100"/>
        <v>0</v>
      </c>
      <c r="T157" s="256"/>
      <c r="U157" s="256">
        <f t="shared" si="86"/>
        <v>0</v>
      </c>
      <c r="V157" s="256">
        <f t="shared" si="87"/>
        <v>0</v>
      </c>
      <c r="W157" s="256">
        <f t="shared" si="88"/>
        <v>0</v>
      </c>
      <c r="X157" s="256">
        <f t="shared" si="89"/>
        <v>0</v>
      </c>
      <c r="Y157" s="256">
        <f t="shared" si="90"/>
        <v>0</v>
      </c>
      <c r="Z157" s="256">
        <f t="shared" si="91"/>
        <v>0</v>
      </c>
      <c r="AA157" s="256">
        <f t="shared" si="92"/>
        <v>0</v>
      </c>
      <c r="AB157" s="256">
        <f t="shared" si="93"/>
        <v>0</v>
      </c>
      <c r="AC157" s="256">
        <f t="shared" si="94"/>
        <v>0</v>
      </c>
      <c r="AD157" s="256">
        <f t="shared" si="95"/>
        <v>0</v>
      </c>
      <c r="AE157" s="256">
        <f t="shared" si="96"/>
        <v>0</v>
      </c>
      <c r="AF157" s="256">
        <f t="shared" si="97"/>
        <v>0</v>
      </c>
      <c r="AG157" s="256">
        <f t="shared" si="98"/>
        <v>0</v>
      </c>
      <c r="AI157" s="257"/>
      <c r="AK157" s="300">
        <f t="shared" si="101"/>
        <v>1245.31</v>
      </c>
      <c r="AL157" s="288">
        <f t="shared" si="82"/>
        <v>0</v>
      </c>
      <c r="AM157" s="277">
        <f t="shared" si="83"/>
        <v>0</v>
      </c>
      <c r="AN157" s="299">
        <f t="shared" si="84"/>
        <v>4.6630577718973906E-3</v>
      </c>
      <c r="AO157" s="236"/>
      <c r="AP157" s="236"/>
      <c r="AQ157" s="236"/>
      <c r="AR157" s="236"/>
      <c r="AS157" s="236"/>
      <c r="AT157" s="236"/>
    </row>
    <row r="158" spans="1:46" s="235" customFormat="1">
      <c r="A158" s="235" t="str">
        <f t="shared" si="99"/>
        <v>PacificCommercialFL005.0YXX001TEMPC</v>
      </c>
      <c r="B158" s="235">
        <f t="shared" si="85"/>
        <v>1</v>
      </c>
      <c r="C158" s="253" t="s">
        <v>1259</v>
      </c>
      <c r="D158" s="253" t="s">
        <v>1260</v>
      </c>
      <c r="E158" s="254">
        <v>66.239999999999995</v>
      </c>
      <c r="F158" s="255"/>
      <c r="G158" s="256">
        <v>0</v>
      </c>
      <c r="H158" s="256">
        <v>0</v>
      </c>
      <c r="I158" s="256">
        <v>66.239999999999995</v>
      </c>
      <c r="J158" s="256">
        <v>66.239999999999995</v>
      </c>
      <c r="K158" s="256">
        <v>331.2</v>
      </c>
      <c r="L158" s="256">
        <v>331.2</v>
      </c>
      <c r="M158" s="256">
        <v>264.95999999999998</v>
      </c>
      <c r="N158" s="256">
        <v>265.68</v>
      </c>
      <c r="O158" s="256">
        <v>199.26</v>
      </c>
      <c r="P158" s="256">
        <v>0</v>
      </c>
      <c r="Q158" s="256">
        <v>0</v>
      </c>
      <c r="R158" s="256">
        <v>0</v>
      </c>
      <c r="S158" s="256">
        <f t="shared" si="100"/>
        <v>1524.78</v>
      </c>
      <c r="T158" s="256"/>
      <c r="U158" s="256">
        <f t="shared" si="86"/>
        <v>0</v>
      </c>
      <c r="V158" s="256">
        <f t="shared" si="87"/>
        <v>0</v>
      </c>
      <c r="W158" s="256">
        <f t="shared" si="88"/>
        <v>1</v>
      </c>
      <c r="X158" s="256">
        <f t="shared" si="89"/>
        <v>1</v>
      </c>
      <c r="Y158" s="256">
        <f t="shared" si="90"/>
        <v>5</v>
      </c>
      <c r="Z158" s="256">
        <f t="shared" si="91"/>
        <v>5</v>
      </c>
      <c r="AA158" s="256">
        <f t="shared" si="92"/>
        <v>4</v>
      </c>
      <c r="AB158" s="256">
        <f t="shared" si="93"/>
        <v>4.0108695652173916</v>
      </c>
      <c r="AC158" s="256">
        <f t="shared" si="94"/>
        <v>3.0081521739130435</v>
      </c>
      <c r="AD158" s="256">
        <f t="shared" si="95"/>
        <v>0</v>
      </c>
      <c r="AE158" s="256">
        <f t="shared" si="96"/>
        <v>0</v>
      </c>
      <c r="AF158" s="256">
        <f t="shared" si="97"/>
        <v>0</v>
      </c>
      <c r="AG158" s="256">
        <f t="shared" si="98"/>
        <v>1.9182518115942029</v>
      </c>
      <c r="AI158" s="257"/>
      <c r="AK158" s="300">
        <f t="shared" si="101"/>
        <v>66.55</v>
      </c>
      <c r="AL158" s="288">
        <f t="shared" si="82"/>
        <v>1531.9158967391304</v>
      </c>
      <c r="AM158" s="277">
        <f t="shared" si="83"/>
        <v>7.1358967391304304</v>
      </c>
      <c r="AN158" s="299">
        <f t="shared" si="84"/>
        <v>4.6799516908212907E-3</v>
      </c>
      <c r="AO158" s="236"/>
      <c r="AP158" s="236"/>
      <c r="AQ158" s="236"/>
      <c r="AR158" s="236"/>
      <c r="AS158" s="236"/>
      <c r="AT158" s="236"/>
    </row>
    <row r="159" spans="1:46" s="235" customFormat="1">
      <c r="A159" s="235" t="str">
        <f t="shared" si="99"/>
        <v>PacificCommercialFL006.0Y1W001</v>
      </c>
      <c r="B159" s="235">
        <f t="shared" ref="B159:B190" si="102">COUNTIF(C:C,C159)</f>
        <v>1</v>
      </c>
      <c r="C159" s="253" t="s">
        <v>1241</v>
      </c>
      <c r="D159" s="253" t="s">
        <v>1242</v>
      </c>
      <c r="E159" s="254">
        <v>324.16000000000003</v>
      </c>
      <c r="F159" s="255"/>
      <c r="G159" s="256">
        <v>58446.049999999996</v>
      </c>
      <c r="H159" s="256">
        <v>60028.57</v>
      </c>
      <c r="I159" s="256">
        <v>58766.55</v>
      </c>
      <c r="J159" s="256">
        <v>57997.62</v>
      </c>
      <c r="K159" s="256">
        <v>59700.340000000004</v>
      </c>
      <c r="L159" s="256">
        <v>57052.160000000003</v>
      </c>
      <c r="M159" s="256">
        <v>57343.900000000009</v>
      </c>
      <c r="N159" s="256">
        <v>58166.53</v>
      </c>
      <c r="O159" s="256">
        <v>58330.22</v>
      </c>
      <c r="P159" s="256">
        <v>62490.869999999995</v>
      </c>
      <c r="Q159" s="256">
        <v>63038.049999999996</v>
      </c>
      <c r="R159" s="256">
        <v>62755.61</v>
      </c>
      <c r="S159" s="256">
        <f t="shared" si="100"/>
        <v>714116.47000000009</v>
      </c>
      <c r="T159" s="256"/>
      <c r="U159" s="256">
        <f t="shared" ref="U159:U190" si="103">IFERROR(G159/$E159,0)</f>
        <v>180.30000616979268</v>
      </c>
      <c r="V159" s="256">
        <f t="shared" ref="V159:V190" si="104">IFERROR(H159/$E159,0)</f>
        <v>185.18191633761103</v>
      </c>
      <c r="W159" s="256">
        <f t="shared" ref="W159:W190" si="105">IFERROR(I159/$E159,0)</f>
        <v>181.28871544916089</v>
      </c>
      <c r="X159" s="256">
        <f t="shared" ref="X159:X190" si="106">IFERROR(J159/$E159,0)</f>
        <v>178.916646100691</v>
      </c>
      <c r="Y159" s="256">
        <f t="shared" ref="Y159:Y190" si="107">IFERROR(K159/$E159,0)</f>
        <v>184.16936080947679</v>
      </c>
      <c r="Z159" s="256">
        <f t="shared" ref="Z159:Z190" si="108">IFERROR(L159/$E159,0)</f>
        <v>176</v>
      </c>
      <c r="AA159" s="256">
        <f t="shared" ref="AA159:AA190" si="109">IFERROR(M159/$E159,0)</f>
        <v>176.89998766041461</v>
      </c>
      <c r="AB159" s="256">
        <f t="shared" ref="AB159:AB190" si="110">IFERROR(N159/$E159,0)</f>
        <v>179.43771594274432</v>
      </c>
      <c r="AC159" s="256">
        <f t="shared" ref="AC159:AC190" si="111">IFERROR(O159/$E159,0)</f>
        <v>179.94268262586377</v>
      </c>
      <c r="AD159" s="256">
        <f t="shared" ref="AD159:AD190" si="112">IFERROR(P159/$E159,0)</f>
        <v>192.77785661401774</v>
      </c>
      <c r="AE159" s="256">
        <f t="shared" ref="AE159:AE190" si="113">IFERROR(Q159/$E159,0)</f>
        <v>194.46585019743333</v>
      </c>
      <c r="AF159" s="256">
        <f t="shared" ref="AF159:AF190" si="114">IFERROR(R159/$E159,0)</f>
        <v>193.59455207305032</v>
      </c>
      <c r="AG159" s="256">
        <f t="shared" ref="AG159:AG190" si="115">AVERAGE(U159:AF159)</f>
        <v>183.58127416502137</v>
      </c>
      <c r="AI159" s="257"/>
      <c r="AK159" s="300">
        <f t="shared" si="101"/>
        <v>325.67</v>
      </c>
      <c r="AL159" s="288">
        <f t="shared" si="82"/>
        <v>717442.96268787014</v>
      </c>
      <c r="AM159" s="277">
        <f t="shared" si="83"/>
        <v>3326.4926878700498</v>
      </c>
      <c r="AN159" s="299">
        <f t="shared" si="84"/>
        <v>4.6581934846988858E-3</v>
      </c>
      <c r="AO159" s="236"/>
      <c r="AP159" s="236"/>
      <c r="AQ159" s="236"/>
      <c r="AR159" s="236"/>
      <c r="AS159" s="236"/>
      <c r="AT159" s="236"/>
    </row>
    <row r="160" spans="1:46" s="235" customFormat="1">
      <c r="A160" s="235" t="str">
        <f t="shared" ref="A160:A191" si="116">$A$1&amp;"Commercial"&amp;C160</f>
        <v>PacificCommercialRL006.0Y1W001</v>
      </c>
      <c r="B160" s="235">
        <f t="shared" si="102"/>
        <v>1</v>
      </c>
      <c r="C160" s="253" t="s">
        <v>1309</v>
      </c>
      <c r="D160" s="253" t="s">
        <v>1242</v>
      </c>
      <c r="E160" s="254">
        <v>324.16000000000003</v>
      </c>
      <c r="F160" s="255"/>
      <c r="G160" s="256">
        <v>324.16000000000003</v>
      </c>
      <c r="H160" s="256">
        <v>324.16000000000003</v>
      </c>
      <c r="I160" s="256">
        <v>518.66</v>
      </c>
      <c r="J160" s="256">
        <v>324.16000000000003</v>
      </c>
      <c r="K160" s="256">
        <v>324.16000000000003</v>
      </c>
      <c r="L160" s="256">
        <v>324.16000000000003</v>
      </c>
      <c r="M160" s="256">
        <v>324.16000000000003</v>
      </c>
      <c r="N160" s="256">
        <v>325.05</v>
      </c>
      <c r="O160" s="256">
        <v>325.05</v>
      </c>
      <c r="P160" s="256">
        <v>325.05</v>
      </c>
      <c r="Q160" s="256">
        <v>975.15</v>
      </c>
      <c r="R160" s="256">
        <v>765.45</v>
      </c>
      <c r="S160" s="256">
        <f t="shared" ref="S160:S191" si="117">SUM(G160:R160)</f>
        <v>5179.37</v>
      </c>
      <c r="T160" s="256"/>
      <c r="U160" s="256">
        <f t="shared" si="103"/>
        <v>1</v>
      </c>
      <c r="V160" s="256">
        <f t="shared" si="104"/>
        <v>1</v>
      </c>
      <c r="W160" s="256">
        <f t="shared" si="105"/>
        <v>1.6000123395853898</v>
      </c>
      <c r="X160" s="256">
        <f t="shared" si="106"/>
        <v>1</v>
      </c>
      <c r="Y160" s="256">
        <f t="shared" si="107"/>
        <v>1</v>
      </c>
      <c r="Z160" s="256">
        <f t="shared" si="108"/>
        <v>1</v>
      </c>
      <c r="AA160" s="256">
        <f t="shared" si="109"/>
        <v>1</v>
      </c>
      <c r="AB160" s="256">
        <f t="shared" si="110"/>
        <v>1.0027455577492597</v>
      </c>
      <c r="AC160" s="256">
        <f t="shared" si="111"/>
        <v>1.0027455577492597</v>
      </c>
      <c r="AD160" s="256">
        <f t="shared" si="112"/>
        <v>1.0027455577492597</v>
      </c>
      <c r="AE160" s="256">
        <f t="shared" si="113"/>
        <v>3.0082366732477785</v>
      </c>
      <c r="AF160" s="256">
        <f t="shared" si="114"/>
        <v>2.3613339091806513</v>
      </c>
      <c r="AG160" s="256">
        <f t="shared" si="115"/>
        <v>1.3314849662717998</v>
      </c>
      <c r="AI160" s="257"/>
      <c r="AK160" s="300">
        <f t="shared" ref="AK160:AK191" si="118">ROUND(E160*(1+$AM$4),2)</f>
        <v>325.67</v>
      </c>
      <c r="AL160" s="288">
        <f t="shared" ref="AL160:AL223" si="119">AK160*AG160*12</f>
        <v>5203.4965075888449</v>
      </c>
      <c r="AM160" s="277">
        <f t="shared" ref="AM160:AM223" si="120">AL160-S160</f>
        <v>24.126507588845016</v>
      </c>
      <c r="AN160" s="299">
        <f t="shared" ref="AN160:AN223" si="121">IFERROR((AK160-E160)/E160,0)</f>
        <v>4.6581934846988858E-3</v>
      </c>
      <c r="AO160" s="236"/>
      <c r="AP160" s="236"/>
      <c r="AQ160" s="236"/>
      <c r="AR160" s="236"/>
      <c r="AS160" s="236"/>
      <c r="AT160" s="236"/>
    </row>
    <row r="161" spans="1:46" s="235" customFormat="1" ht="12" customHeight="1">
      <c r="A161" s="235" t="str">
        <f t="shared" si="116"/>
        <v>PacificCommercialFL006.0Y2W001</v>
      </c>
      <c r="B161" s="235">
        <f t="shared" si="102"/>
        <v>1</v>
      </c>
      <c r="C161" s="253" t="s">
        <v>1243</v>
      </c>
      <c r="D161" s="253" t="s">
        <v>1244</v>
      </c>
      <c r="E161" s="254">
        <v>597.78</v>
      </c>
      <c r="F161" s="255"/>
      <c r="G161" s="256">
        <v>59339.61</v>
      </c>
      <c r="H161" s="256">
        <v>60375.779999999992</v>
      </c>
      <c r="I161" s="256">
        <v>53363.12</v>
      </c>
      <c r="J161" s="256">
        <v>45788.289999999994</v>
      </c>
      <c r="K161" s="256">
        <v>48880.859999999993</v>
      </c>
      <c r="L161" s="256">
        <v>44174.039999999994</v>
      </c>
      <c r="M161" s="256">
        <v>52139.700000000004</v>
      </c>
      <c r="N161" s="256">
        <v>50949.86</v>
      </c>
      <c r="O161" s="256">
        <v>48618.81</v>
      </c>
      <c r="P161" s="256">
        <v>50971.34</v>
      </c>
      <c r="Q161" s="256">
        <v>52148.67</v>
      </c>
      <c r="R161" s="256">
        <v>52627.78</v>
      </c>
      <c r="S161" s="256">
        <f t="shared" si="117"/>
        <v>619377.86</v>
      </c>
      <c r="T161" s="256"/>
      <c r="U161" s="256">
        <f t="shared" si="103"/>
        <v>99.266636555254451</v>
      </c>
      <c r="V161" s="256">
        <f t="shared" si="104"/>
        <v>100.99999999999999</v>
      </c>
      <c r="W161" s="256">
        <f t="shared" si="105"/>
        <v>89.268827996921956</v>
      </c>
      <c r="X161" s="256">
        <f t="shared" si="106"/>
        <v>76.5972264043628</v>
      </c>
      <c r="Y161" s="256">
        <f t="shared" si="107"/>
        <v>81.770651410217795</v>
      </c>
      <c r="Z161" s="256">
        <f t="shared" si="108"/>
        <v>73.896818227441528</v>
      </c>
      <c r="AA161" s="256">
        <f t="shared" si="109"/>
        <v>87.222222222222229</v>
      </c>
      <c r="AB161" s="256">
        <f t="shared" si="110"/>
        <v>85.231790959884918</v>
      </c>
      <c r="AC161" s="256">
        <f t="shared" si="111"/>
        <v>81.332279433905455</v>
      </c>
      <c r="AD161" s="256">
        <f t="shared" si="112"/>
        <v>85.26772391180701</v>
      </c>
      <c r="AE161" s="256">
        <f t="shared" si="113"/>
        <v>87.237227742647804</v>
      </c>
      <c r="AF161" s="256">
        <f t="shared" si="114"/>
        <v>88.038709893271772</v>
      </c>
      <c r="AG161" s="256">
        <f t="shared" si="115"/>
        <v>86.344176229828136</v>
      </c>
      <c r="AI161" s="257"/>
      <c r="AK161" s="300">
        <f t="shared" si="118"/>
        <v>600.57000000000005</v>
      </c>
      <c r="AL161" s="288">
        <f t="shared" si="119"/>
        <v>622268.66302017472</v>
      </c>
      <c r="AM161" s="277">
        <f t="shared" si="120"/>
        <v>2890.8030201747315</v>
      </c>
      <c r="AN161" s="299">
        <f t="shared" si="121"/>
        <v>4.6672688949113009E-3</v>
      </c>
      <c r="AO161" s="236"/>
      <c r="AP161" s="236"/>
      <c r="AQ161" s="236"/>
      <c r="AR161" s="236"/>
      <c r="AS161" s="236"/>
      <c r="AT161" s="236"/>
    </row>
    <row r="162" spans="1:46" s="235" customFormat="1">
      <c r="A162" s="235" t="str">
        <f t="shared" si="116"/>
        <v>PacificCommercialRL006.0Y2W001</v>
      </c>
      <c r="B162" s="235">
        <f t="shared" si="102"/>
        <v>1</v>
      </c>
      <c r="C162" s="253" t="s">
        <v>1310</v>
      </c>
      <c r="D162" s="253" t="s">
        <v>1244</v>
      </c>
      <c r="E162" s="254">
        <v>597.78</v>
      </c>
      <c r="F162" s="255"/>
      <c r="G162" s="256">
        <v>0</v>
      </c>
      <c r="H162" s="256">
        <v>0</v>
      </c>
      <c r="I162" s="256">
        <v>0</v>
      </c>
      <c r="J162" s="256">
        <v>0</v>
      </c>
      <c r="K162" s="256">
        <v>0</v>
      </c>
      <c r="L162" s="256">
        <v>0</v>
      </c>
      <c r="M162" s="256">
        <v>0</v>
      </c>
      <c r="N162" s="256">
        <v>0</v>
      </c>
      <c r="O162" s="256">
        <v>0</v>
      </c>
      <c r="P162" s="256">
        <v>0</v>
      </c>
      <c r="Q162" s="256">
        <v>0</v>
      </c>
      <c r="R162" s="256">
        <v>0</v>
      </c>
      <c r="S162" s="256">
        <f t="shared" si="117"/>
        <v>0</v>
      </c>
      <c r="T162" s="256"/>
      <c r="U162" s="256">
        <f t="shared" si="103"/>
        <v>0</v>
      </c>
      <c r="V162" s="256">
        <f t="shared" si="104"/>
        <v>0</v>
      </c>
      <c r="W162" s="256">
        <f t="shared" si="105"/>
        <v>0</v>
      </c>
      <c r="X162" s="256">
        <f t="shared" si="106"/>
        <v>0</v>
      </c>
      <c r="Y162" s="256">
        <f t="shared" si="107"/>
        <v>0</v>
      </c>
      <c r="Z162" s="256">
        <f t="shared" si="108"/>
        <v>0</v>
      </c>
      <c r="AA162" s="256">
        <f t="shared" si="109"/>
        <v>0</v>
      </c>
      <c r="AB162" s="256">
        <f t="shared" si="110"/>
        <v>0</v>
      </c>
      <c r="AC162" s="256">
        <f t="shared" si="111"/>
        <v>0</v>
      </c>
      <c r="AD162" s="256">
        <f t="shared" si="112"/>
        <v>0</v>
      </c>
      <c r="AE162" s="256">
        <f t="shared" si="113"/>
        <v>0</v>
      </c>
      <c r="AF162" s="256">
        <f t="shared" si="114"/>
        <v>0</v>
      </c>
      <c r="AG162" s="256">
        <f t="shared" si="115"/>
        <v>0</v>
      </c>
      <c r="AI162" s="257"/>
      <c r="AK162" s="300">
        <f t="shared" si="118"/>
        <v>600.57000000000005</v>
      </c>
      <c r="AL162" s="288">
        <f t="shared" si="119"/>
        <v>0</v>
      </c>
      <c r="AM162" s="277">
        <f t="shared" si="120"/>
        <v>0</v>
      </c>
      <c r="AN162" s="299">
        <f t="shared" si="121"/>
        <v>4.6672688949113009E-3</v>
      </c>
      <c r="AO162" s="236"/>
      <c r="AP162" s="236"/>
      <c r="AQ162" s="236"/>
      <c r="AR162" s="236"/>
      <c r="AS162" s="236"/>
      <c r="AT162" s="236"/>
    </row>
    <row r="163" spans="1:46" s="235" customFormat="1" ht="15" customHeight="1">
      <c r="A163" s="235" t="str">
        <f t="shared" si="116"/>
        <v>PacificCommercialFL006.0Y3W001</v>
      </c>
      <c r="B163" s="235">
        <f t="shared" si="102"/>
        <v>1</v>
      </c>
      <c r="C163" s="253" t="s">
        <v>1245</v>
      </c>
      <c r="D163" s="253" t="s">
        <v>1246</v>
      </c>
      <c r="E163" s="254">
        <v>871.39</v>
      </c>
      <c r="F163" s="255"/>
      <c r="G163" s="256">
        <v>33673</v>
      </c>
      <c r="H163" s="256">
        <v>33185.439999999995</v>
      </c>
      <c r="I163" s="256">
        <v>30386.21</v>
      </c>
      <c r="J163" s="256">
        <v>24935.16</v>
      </c>
      <c r="K163" s="256">
        <v>33514.999999999993</v>
      </c>
      <c r="L163" s="256">
        <v>28518.289999999997</v>
      </c>
      <c r="M163" s="256">
        <v>26515.159999999996</v>
      </c>
      <c r="N163" s="256">
        <v>28363.940000000002</v>
      </c>
      <c r="O163" s="256">
        <v>35152.44</v>
      </c>
      <c r="P163" s="256">
        <v>35622.93</v>
      </c>
      <c r="Q163" s="256">
        <v>34749.160000000003</v>
      </c>
      <c r="R163" s="256">
        <v>31428.880000000001</v>
      </c>
      <c r="S163" s="256">
        <f t="shared" si="117"/>
        <v>376045.61</v>
      </c>
      <c r="T163" s="256"/>
      <c r="U163" s="256">
        <f t="shared" si="103"/>
        <v>38.642857962565557</v>
      </c>
      <c r="V163" s="256">
        <f t="shared" si="104"/>
        <v>38.083338114965741</v>
      </c>
      <c r="W163" s="256">
        <f t="shared" si="105"/>
        <v>34.870964780408315</v>
      </c>
      <c r="X163" s="256">
        <f t="shared" si="106"/>
        <v>28.615384615384617</v>
      </c>
      <c r="Y163" s="256">
        <f t="shared" si="107"/>
        <v>38.461538461538453</v>
      </c>
      <c r="Z163" s="256">
        <f t="shared" si="108"/>
        <v>32.72735514522774</v>
      </c>
      <c r="AA163" s="256">
        <f t="shared" si="109"/>
        <v>30.428579625655559</v>
      </c>
      <c r="AB163" s="256">
        <f t="shared" si="110"/>
        <v>32.550224354192729</v>
      </c>
      <c r="AC163" s="256">
        <f t="shared" si="111"/>
        <v>40.340651143575208</v>
      </c>
      <c r="AD163" s="256">
        <f t="shared" si="112"/>
        <v>40.88058159951342</v>
      </c>
      <c r="AE163" s="256">
        <f t="shared" si="113"/>
        <v>39.877850331080232</v>
      </c>
      <c r="AF163" s="256">
        <f t="shared" si="114"/>
        <v>36.067524300255911</v>
      </c>
      <c r="AG163" s="256">
        <f t="shared" si="115"/>
        <v>35.962237536196959</v>
      </c>
      <c r="AK163" s="300">
        <f t="shared" si="118"/>
        <v>875.45</v>
      </c>
      <c r="AL163" s="288">
        <f t="shared" si="119"/>
        <v>377797.69021276355</v>
      </c>
      <c r="AM163" s="277">
        <f t="shared" si="120"/>
        <v>1752.0802127635689</v>
      </c>
      <c r="AN163" s="299">
        <f t="shared" si="121"/>
        <v>4.6592226213292088E-3</v>
      </c>
      <c r="AO163" s="236"/>
      <c r="AP163" s="236"/>
      <c r="AQ163" s="236"/>
      <c r="AR163" s="236"/>
      <c r="AS163" s="236"/>
      <c r="AT163" s="236"/>
    </row>
    <row r="164" spans="1:46" s="235" customFormat="1">
      <c r="A164" s="235" t="str">
        <f t="shared" si="116"/>
        <v>PacificCommercialFL006.0Y4W001</v>
      </c>
      <c r="B164" s="235">
        <f t="shared" si="102"/>
        <v>1</v>
      </c>
      <c r="C164" s="253" t="s">
        <v>1247</v>
      </c>
      <c r="D164" s="253" t="s">
        <v>1248</v>
      </c>
      <c r="E164" s="254">
        <v>1145</v>
      </c>
      <c r="F164" s="255"/>
      <c r="G164" s="256">
        <v>6997.22</v>
      </c>
      <c r="H164" s="256">
        <v>6870</v>
      </c>
      <c r="I164" s="256">
        <v>6233.88</v>
      </c>
      <c r="J164" s="256">
        <v>5343.33</v>
      </c>
      <c r="K164" s="256">
        <v>3989.03</v>
      </c>
      <c r="L164" s="256">
        <v>4508.4400000000005</v>
      </c>
      <c r="M164" s="256">
        <v>4580</v>
      </c>
      <c r="N164" s="256">
        <v>4592.5600000000004</v>
      </c>
      <c r="O164" s="256">
        <v>4592.5600000000004</v>
      </c>
      <c r="P164" s="256">
        <v>4592.5600000000004</v>
      </c>
      <c r="Q164" s="256">
        <v>4322.41</v>
      </c>
      <c r="R164" s="256">
        <v>4592.5600000000004</v>
      </c>
      <c r="S164" s="256">
        <f t="shared" si="117"/>
        <v>61214.549999999988</v>
      </c>
      <c r="T164" s="256"/>
      <c r="U164" s="256">
        <f t="shared" si="103"/>
        <v>6.111109170305677</v>
      </c>
      <c r="V164" s="256">
        <f t="shared" si="104"/>
        <v>6</v>
      </c>
      <c r="W164" s="256">
        <f t="shared" si="105"/>
        <v>5.4444366812227072</v>
      </c>
      <c r="X164" s="256">
        <f t="shared" si="106"/>
        <v>4.6666637554585151</v>
      </c>
      <c r="Y164" s="256">
        <f t="shared" si="107"/>
        <v>3.4838689956331881</v>
      </c>
      <c r="Z164" s="256">
        <f t="shared" si="108"/>
        <v>3.9375021834061141</v>
      </c>
      <c r="AA164" s="256">
        <f t="shared" si="109"/>
        <v>4</v>
      </c>
      <c r="AB164" s="256">
        <f t="shared" si="110"/>
        <v>4.0109694323144112</v>
      </c>
      <c r="AC164" s="256">
        <f t="shared" si="111"/>
        <v>4.0109694323144112</v>
      </c>
      <c r="AD164" s="256">
        <f t="shared" si="112"/>
        <v>4.0109694323144112</v>
      </c>
      <c r="AE164" s="256">
        <f t="shared" si="113"/>
        <v>3.7750305676855893</v>
      </c>
      <c r="AF164" s="256">
        <f t="shared" si="114"/>
        <v>4.0109694323144112</v>
      </c>
      <c r="AG164" s="256">
        <f t="shared" si="115"/>
        <v>4.455207423580787</v>
      </c>
      <c r="AI164" s="257"/>
      <c r="AK164" s="300">
        <f t="shared" si="118"/>
        <v>1150.3399999999999</v>
      </c>
      <c r="AL164" s="288">
        <f t="shared" si="119"/>
        <v>61500.039691703067</v>
      </c>
      <c r="AM164" s="277">
        <f t="shared" si="120"/>
        <v>285.48969170307828</v>
      </c>
      <c r="AN164" s="299">
        <f t="shared" si="121"/>
        <v>4.6637554585152122E-3</v>
      </c>
      <c r="AO164" s="236"/>
      <c r="AP164" s="236"/>
      <c r="AQ164" s="236"/>
      <c r="AR164" s="236"/>
      <c r="AS164" s="236"/>
      <c r="AT164" s="236"/>
    </row>
    <row r="165" spans="1:46" s="235" customFormat="1">
      <c r="A165" s="235" t="str">
        <f t="shared" si="116"/>
        <v>PacificCommercialFL006.0Y5W001</v>
      </c>
      <c r="B165" s="235">
        <f t="shared" si="102"/>
        <v>1</v>
      </c>
      <c r="C165" s="253" t="s">
        <v>1249</v>
      </c>
      <c r="D165" s="253" t="s">
        <v>1250</v>
      </c>
      <c r="E165" s="254">
        <v>1418.61</v>
      </c>
      <c r="F165" s="255"/>
      <c r="G165" s="256">
        <v>2837.22</v>
      </c>
      <c r="H165" s="256">
        <v>2127.92</v>
      </c>
      <c r="I165" s="256">
        <v>1418.61</v>
      </c>
      <c r="J165" s="256">
        <v>1418.61</v>
      </c>
      <c r="K165" s="256">
        <v>1418.61</v>
      </c>
      <c r="L165" s="256">
        <v>1418.61</v>
      </c>
      <c r="M165" s="256">
        <v>2063.4299999999998</v>
      </c>
      <c r="N165" s="256">
        <v>2845</v>
      </c>
      <c r="O165" s="256">
        <v>2327.7200000000003</v>
      </c>
      <c r="P165" s="256">
        <v>2780.3599999999997</v>
      </c>
      <c r="Q165" s="256">
        <v>2845</v>
      </c>
      <c r="R165" s="256">
        <v>2845</v>
      </c>
      <c r="S165" s="256">
        <f t="shared" si="117"/>
        <v>26346.09</v>
      </c>
      <c r="T165" s="256"/>
      <c r="U165" s="256">
        <f t="shared" si="103"/>
        <v>2</v>
      </c>
      <c r="V165" s="256">
        <f t="shared" si="104"/>
        <v>1.5000035245768748</v>
      </c>
      <c r="W165" s="256">
        <f t="shared" si="105"/>
        <v>1</v>
      </c>
      <c r="X165" s="256">
        <f t="shared" si="106"/>
        <v>1</v>
      </c>
      <c r="Y165" s="256">
        <f t="shared" si="107"/>
        <v>1</v>
      </c>
      <c r="Z165" s="256">
        <f t="shared" si="108"/>
        <v>1</v>
      </c>
      <c r="AA165" s="256">
        <f t="shared" si="109"/>
        <v>1.4545435320489775</v>
      </c>
      <c r="AB165" s="256">
        <f t="shared" si="110"/>
        <v>2.0054842416167942</v>
      </c>
      <c r="AC165" s="256">
        <f t="shared" si="111"/>
        <v>1.6408456164837415</v>
      </c>
      <c r="AD165" s="256">
        <f t="shared" si="112"/>
        <v>1.9599185117826603</v>
      </c>
      <c r="AE165" s="256">
        <f t="shared" si="113"/>
        <v>2.0054842416167942</v>
      </c>
      <c r="AF165" s="256">
        <f t="shared" si="114"/>
        <v>2.0054842416167942</v>
      </c>
      <c r="AG165" s="256">
        <f t="shared" si="115"/>
        <v>1.5476469924785532</v>
      </c>
      <c r="AI165" s="257"/>
      <c r="AK165" s="300">
        <f t="shared" si="118"/>
        <v>1425.22</v>
      </c>
      <c r="AL165" s="288">
        <f t="shared" si="119"/>
        <v>26468.849359443404</v>
      </c>
      <c r="AM165" s="277">
        <f t="shared" si="120"/>
        <v>122.75935944340381</v>
      </c>
      <c r="AN165" s="299">
        <f t="shared" si="121"/>
        <v>4.6594906281501808E-3</v>
      </c>
      <c r="AO165" s="236"/>
      <c r="AP165" s="236"/>
      <c r="AQ165" s="236"/>
      <c r="AR165" s="236"/>
      <c r="AS165" s="236"/>
      <c r="AT165" s="236"/>
    </row>
    <row r="166" spans="1:46" s="235" customFormat="1">
      <c r="A166" s="235" t="str">
        <f t="shared" si="116"/>
        <v>PacificCommercialFL006.0YXX001TEMPC</v>
      </c>
      <c r="B166" s="235">
        <f t="shared" si="102"/>
        <v>1</v>
      </c>
      <c r="C166" s="253" t="s">
        <v>1261</v>
      </c>
      <c r="D166" s="253" t="s">
        <v>1262</v>
      </c>
      <c r="E166" s="254">
        <v>76.489999999999995</v>
      </c>
      <c r="F166" s="255"/>
      <c r="G166" s="256">
        <v>0</v>
      </c>
      <c r="H166" s="256">
        <v>0</v>
      </c>
      <c r="I166" s="256">
        <v>0</v>
      </c>
      <c r="J166" s="256">
        <v>458.94</v>
      </c>
      <c r="K166" s="256">
        <v>917.88</v>
      </c>
      <c r="L166" s="256">
        <v>1835.76</v>
      </c>
      <c r="M166" s="256">
        <v>994.37</v>
      </c>
      <c r="N166" s="256">
        <v>996.68</v>
      </c>
      <c r="O166" s="256">
        <v>1150.5</v>
      </c>
      <c r="P166" s="256">
        <v>0</v>
      </c>
      <c r="Q166" s="256">
        <v>0</v>
      </c>
      <c r="R166" s="256">
        <v>76.7</v>
      </c>
      <c r="S166" s="256">
        <f t="shared" si="117"/>
        <v>6430.83</v>
      </c>
      <c r="T166" s="256"/>
      <c r="U166" s="256">
        <f t="shared" si="103"/>
        <v>0</v>
      </c>
      <c r="V166" s="256">
        <f t="shared" si="104"/>
        <v>0</v>
      </c>
      <c r="W166" s="256">
        <f t="shared" si="105"/>
        <v>0</v>
      </c>
      <c r="X166" s="256">
        <f t="shared" si="106"/>
        <v>6</v>
      </c>
      <c r="Y166" s="256">
        <f t="shared" si="107"/>
        <v>12</v>
      </c>
      <c r="Z166" s="256">
        <f t="shared" si="108"/>
        <v>24</v>
      </c>
      <c r="AA166" s="256">
        <f t="shared" si="109"/>
        <v>13.000000000000002</v>
      </c>
      <c r="AB166" s="256">
        <f t="shared" si="110"/>
        <v>13.03020002614721</v>
      </c>
      <c r="AC166" s="256">
        <f t="shared" si="111"/>
        <v>15.041181853837104</v>
      </c>
      <c r="AD166" s="256">
        <f t="shared" si="112"/>
        <v>0</v>
      </c>
      <c r="AE166" s="256">
        <f t="shared" si="113"/>
        <v>0</v>
      </c>
      <c r="AF166" s="256">
        <f t="shared" si="114"/>
        <v>1.0027454569224736</v>
      </c>
      <c r="AG166" s="256">
        <f t="shared" si="115"/>
        <v>7.0061772780755653</v>
      </c>
      <c r="AI166" s="257"/>
      <c r="AK166" s="300">
        <f t="shared" si="118"/>
        <v>76.849999999999994</v>
      </c>
      <c r="AL166" s="288">
        <f t="shared" si="119"/>
        <v>6461.0966858412858</v>
      </c>
      <c r="AM166" s="277">
        <f t="shared" si="120"/>
        <v>30.266685841285835</v>
      </c>
      <c r="AN166" s="299">
        <f t="shared" si="121"/>
        <v>4.7064975813831799E-3</v>
      </c>
      <c r="AO166" s="236"/>
      <c r="AP166" s="236"/>
      <c r="AQ166" s="236"/>
      <c r="AR166" s="236"/>
      <c r="AS166" s="236"/>
      <c r="AT166" s="236"/>
    </row>
    <row r="167" spans="1:46" s="235" customFormat="1">
      <c r="A167" s="235" t="str">
        <f t="shared" si="116"/>
        <v>PacificCommercialSL065.0G1W001COMM</v>
      </c>
      <c r="B167" s="235">
        <f t="shared" si="102"/>
        <v>1</v>
      </c>
      <c r="C167" s="253" t="s">
        <v>1324</v>
      </c>
      <c r="D167" s="253" t="s">
        <v>1325</v>
      </c>
      <c r="E167" s="254">
        <v>21</v>
      </c>
      <c r="F167" s="255"/>
      <c r="G167" s="256">
        <v>6913.88</v>
      </c>
      <c r="H167" s="256">
        <v>7014</v>
      </c>
      <c r="I167" s="256">
        <v>7093.8</v>
      </c>
      <c r="J167" s="256">
        <v>7071.75</v>
      </c>
      <c r="K167" s="256">
        <v>9818.18</v>
      </c>
      <c r="L167" s="256">
        <v>9667.35</v>
      </c>
      <c r="M167" s="256">
        <v>9804.9</v>
      </c>
      <c r="N167" s="256">
        <v>9981.35</v>
      </c>
      <c r="O167" s="256">
        <v>9995.0500000000011</v>
      </c>
      <c r="P167" s="256">
        <v>10005.879999999999</v>
      </c>
      <c r="Q167" s="256">
        <v>9839.0099999999984</v>
      </c>
      <c r="R167" s="256">
        <v>9867.32</v>
      </c>
      <c r="S167" s="256">
        <f t="shared" si="117"/>
        <v>107072.47</v>
      </c>
      <c r="T167" s="256"/>
      <c r="U167" s="256">
        <f t="shared" si="103"/>
        <v>329.23238095238094</v>
      </c>
      <c r="V167" s="256">
        <f t="shared" si="104"/>
        <v>334</v>
      </c>
      <c r="W167" s="256">
        <f t="shared" si="105"/>
        <v>337.8</v>
      </c>
      <c r="X167" s="256">
        <f t="shared" si="106"/>
        <v>336.75</v>
      </c>
      <c r="Y167" s="256">
        <f t="shared" si="107"/>
        <v>467.53238095238095</v>
      </c>
      <c r="Z167" s="256">
        <f t="shared" si="108"/>
        <v>460.35</v>
      </c>
      <c r="AA167" s="256">
        <f t="shared" si="109"/>
        <v>466.9</v>
      </c>
      <c r="AB167" s="256">
        <f t="shared" si="110"/>
        <v>475.30238095238099</v>
      </c>
      <c r="AC167" s="256">
        <f t="shared" si="111"/>
        <v>475.95476190476194</v>
      </c>
      <c r="AD167" s="256">
        <f t="shared" si="112"/>
        <v>476.47047619047618</v>
      </c>
      <c r="AE167" s="256">
        <f t="shared" si="113"/>
        <v>468.52428571428561</v>
      </c>
      <c r="AF167" s="256">
        <f t="shared" si="114"/>
        <v>469.87238095238092</v>
      </c>
      <c r="AG167" s="256">
        <f t="shared" si="115"/>
        <v>424.89075396825393</v>
      </c>
      <c r="AI167" s="257"/>
      <c r="AK167" s="300">
        <f t="shared" si="118"/>
        <v>21.1</v>
      </c>
      <c r="AL167" s="288">
        <f t="shared" si="119"/>
        <v>107582.3389047619</v>
      </c>
      <c r="AM167" s="277">
        <f t="shared" si="120"/>
        <v>509.86890476189728</v>
      </c>
      <c r="AN167" s="299">
        <f t="shared" si="121"/>
        <v>4.76190476190483E-3</v>
      </c>
      <c r="AO167" s="236"/>
      <c r="AP167" s="236"/>
      <c r="AQ167" s="236"/>
      <c r="AR167" s="236"/>
      <c r="AS167" s="236"/>
      <c r="AT167" s="236"/>
    </row>
    <row r="168" spans="1:46" s="235" customFormat="1">
      <c r="A168" s="235" t="str">
        <f t="shared" si="116"/>
        <v>PacificCommercialSL065.0G2W001COMM</v>
      </c>
      <c r="B168" s="235">
        <f t="shared" si="102"/>
        <v>1</v>
      </c>
      <c r="C168" s="253" t="s">
        <v>1326</v>
      </c>
      <c r="D168" s="253" t="s">
        <v>1327</v>
      </c>
      <c r="E168" s="254">
        <v>42</v>
      </c>
      <c r="F168" s="255"/>
      <c r="G168" s="256">
        <v>0</v>
      </c>
      <c r="H168" s="256">
        <v>0</v>
      </c>
      <c r="I168" s="256">
        <v>0</v>
      </c>
      <c r="J168" s="256">
        <v>0</v>
      </c>
      <c r="K168" s="256">
        <v>0</v>
      </c>
      <c r="L168" s="256">
        <v>0</v>
      </c>
      <c r="M168" s="256">
        <v>0</v>
      </c>
      <c r="N168" s="256">
        <v>0</v>
      </c>
      <c r="O168" s="256">
        <v>0</v>
      </c>
      <c r="P168" s="256">
        <v>0</v>
      </c>
      <c r="Q168" s="256">
        <v>0</v>
      </c>
      <c r="R168" s="256">
        <v>0</v>
      </c>
      <c r="S168" s="256">
        <f t="shared" si="117"/>
        <v>0</v>
      </c>
      <c r="T168" s="256"/>
      <c r="U168" s="256">
        <f t="shared" si="103"/>
        <v>0</v>
      </c>
      <c r="V168" s="256">
        <f t="shared" si="104"/>
        <v>0</v>
      </c>
      <c r="W168" s="256">
        <f t="shared" si="105"/>
        <v>0</v>
      </c>
      <c r="X168" s="256">
        <f t="shared" si="106"/>
        <v>0</v>
      </c>
      <c r="Y168" s="256">
        <f t="shared" si="107"/>
        <v>0</v>
      </c>
      <c r="Z168" s="256">
        <f t="shared" si="108"/>
        <v>0</v>
      </c>
      <c r="AA168" s="256">
        <f t="shared" si="109"/>
        <v>0</v>
      </c>
      <c r="AB168" s="256">
        <f t="shared" si="110"/>
        <v>0</v>
      </c>
      <c r="AC168" s="256">
        <f t="shared" si="111"/>
        <v>0</v>
      </c>
      <c r="AD168" s="256">
        <f t="shared" si="112"/>
        <v>0</v>
      </c>
      <c r="AE168" s="256">
        <f t="shared" si="113"/>
        <v>0</v>
      </c>
      <c r="AF168" s="256">
        <f t="shared" si="114"/>
        <v>0</v>
      </c>
      <c r="AG168" s="256">
        <f t="shared" si="115"/>
        <v>0</v>
      </c>
      <c r="AI168" s="257"/>
      <c r="AK168" s="300">
        <f t="shared" si="118"/>
        <v>42.2</v>
      </c>
      <c r="AL168" s="288">
        <f t="shared" si="119"/>
        <v>0</v>
      </c>
      <c r="AM168" s="277">
        <f t="shared" si="120"/>
        <v>0</v>
      </c>
      <c r="AN168" s="299">
        <f t="shared" si="121"/>
        <v>4.76190476190483E-3</v>
      </c>
      <c r="AO168" s="236"/>
      <c r="AP168" s="236"/>
      <c r="AQ168" s="236"/>
      <c r="AR168" s="236"/>
      <c r="AS168" s="236"/>
      <c r="AT168" s="236"/>
    </row>
    <row r="169" spans="1:46" s="235" customFormat="1">
      <c r="A169" s="235" t="str">
        <f t="shared" si="116"/>
        <v>PacificCommercialSL095.0G1W001COMM</v>
      </c>
      <c r="B169" s="235">
        <f t="shared" si="102"/>
        <v>1</v>
      </c>
      <c r="C169" s="253" t="s">
        <v>1328</v>
      </c>
      <c r="D169" s="253" t="s">
        <v>1329</v>
      </c>
      <c r="E169" s="254">
        <v>28.1</v>
      </c>
      <c r="F169" s="255"/>
      <c r="G169" s="256">
        <v>11457.67</v>
      </c>
      <c r="H169" s="256">
        <v>11734.25</v>
      </c>
      <c r="I169" s="256">
        <v>11494.099999999999</v>
      </c>
      <c r="J169" s="256">
        <v>11164.619999999999</v>
      </c>
      <c r="K169" s="256">
        <v>11443.77</v>
      </c>
      <c r="L169" s="256">
        <v>11617.98</v>
      </c>
      <c r="M169" s="256">
        <v>11571.98</v>
      </c>
      <c r="N169" s="256">
        <v>12032.439999999999</v>
      </c>
      <c r="O169" s="256">
        <v>11988.85</v>
      </c>
      <c r="P169" s="256">
        <v>11785.609999999999</v>
      </c>
      <c r="Q169" s="256">
        <v>11718.599999999999</v>
      </c>
      <c r="R169" s="256">
        <v>11798.510000000002</v>
      </c>
      <c r="S169" s="256">
        <f t="shared" si="117"/>
        <v>139808.38</v>
      </c>
      <c r="T169" s="256"/>
      <c r="U169" s="256">
        <f t="shared" si="103"/>
        <v>407.7462633451957</v>
      </c>
      <c r="V169" s="256">
        <f t="shared" si="104"/>
        <v>417.58896797153022</v>
      </c>
      <c r="W169" s="256">
        <f t="shared" si="105"/>
        <v>409.04270462633446</v>
      </c>
      <c r="X169" s="256">
        <f t="shared" si="106"/>
        <v>397.31743772241987</v>
      </c>
      <c r="Y169" s="256">
        <f t="shared" si="107"/>
        <v>407.25160142348756</v>
      </c>
      <c r="Z169" s="256">
        <f t="shared" si="108"/>
        <v>413.4512455516014</v>
      </c>
      <c r="AA169" s="256">
        <f t="shared" si="109"/>
        <v>411.81423487544481</v>
      </c>
      <c r="AB169" s="256">
        <f t="shared" si="110"/>
        <v>428.20071174377216</v>
      </c>
      <c r="AC169" s="256">
        <f t="shared" si="111"/>
        <v>426.64946619217079</v>
      </c>
      <c r="AD169" s="256">
        <f t="shared" si="112"/>
        <v>419.41672597864761</v>
      </c>
      <c r="AE169" s="256">
        <f t="shared" si="113"/>
        <v>417.0320284697508</v>
      </c>
      <c r="AF169" s="256">
        <f t="shared" si="114"/>
        <v>419.87580071174381</v>
      </c>
      <c r="AG169" s="256">
        <f t="shared" si="115"/>
        <v>414.61559905100825</v>
      </c>
      <c r="AI169" s="257"/>
      <c r="AK169" s="300">
        <f t="shared" si="118"/>
        <v>28.23</v>
      </c>
      <c r="AL169" s="288">
        <f t="shared" si="119"/>
        <v>140455.18033451954</v>
      </c>
      <c r="AM169" s="277">
        <f t="shared" si="120"/>
        <v>646.80033451953204</v>
      </c>
      <c r="AN169" s="299">
        <f t="shared" si="121"/>
        <v>4.6263345195729179E-3</v>
      </c>
      <c r="AO169" s="236"/>
      <c r="AP169" s="236"/>
      <c r="AQ169" s="236"/>
      <c r="AR169" s="236"/>
      <c r="AS169" s="236"/>
      <c r="AT169" s="236"/>
    </row>
    <row r="170" spans="1:46" s="235" customFormat="1">
      <c r="A170" s="235" t="str">
        <f t="shared" si="116"/>
        <v>PacificCommercialSL095.0G2W001COMM</v>
      </c>
      <c r="B170" s="235">
        <f t="shared" si="102"/>
        <v>1</v>
      </c>
      <c r="C170" s="253" t="s">
        <v>1330</v>
      </c>
      <c r="D170" s="253" t="s">
        <v>1331</v>
      </c>
      <c r="E170" s="254">
        <v>56.2</v>
      </c>
      <c r="F170" s="255"/>
      <c r="G170" s="256">
        <v>1180.2</v>
      </c>
      <c r="H170" s="256">
        <v>1180.2</v>
      </c>
      <c r="I170" s="256">
        <v>1180.2</v>
      </c>
      <c r="J170" s="256">
        <v>1180.2</v>
      </c>
      <c r="K170" s="256">
        <v>1180.2</v>
      </c>
      <c r="L170" s="256">
        <v>1180.2</v>
      </c>
      <c r="M170" s="256">
        <v>1180.2</v>
      </c>
      <c r="N170" s="256">
        <v>1171.46</v>
      </c>
      <c r="O170" s="256">
        <v>1183.98</v>
      </c>
      <c r="P170" s="256">
        <v>1183.98</v>
      </c>
      <c r="Q170" s="256">
        <v>1183.98</v>
      </c>
      <c r="R170" s="256">
        <v>1183.98</v>
      </c>
      <c r="S170" s="256">
        <f t="shared" si="117"/>
        <v>14168.779999999999</v>
      </c>
      <c r="T170" s="256"/>
      <c r="U170" s="256">
        <f t="shared" si="103"/>
        <v>21</v>
      </c>
      <c r="V170" s="256">
        <f t="shared" si="104"/>
        <v>21</v>
      </c>
      <c r="W170" s="256">
        <f t="shared" si="105"/>
        <v>21</v>
      </c>
      <c r="X170" s="256">
        <f t="shared" si="106"/>
        <v>21</v>
      </c>
      <c r="Y170" s="256">
        <f t="shared" si="107"/>
        <v>21</v>
      </c>
      <c r="Z170" s="256">
        <f t="shared" si="108"/>
        <v>21</v>
      </c>
      <c r="AA170" s="256">
        <f t="shared" si="109"/>
        <v>21</v>
      </c>
      <c r="AB170" s="256">
        <f t="shared" si="110"/>
        <v>20.844483985765123</v>
      </c>
      <c r="AC170" s="256">
        <f t="shared" si="111"/>
        <v>21.067259786476868</v>
      </c>
      <c r="AD170" s="256">
        <f t="shared" si="112"/>
        <v>21.067259786476868</v>
      </c>
      <c r="AE170" s="256">
        <f t="shared" si="113"/>
        <v>21.067259786476868</v>
      </c>
      <c r="AF170" s="256">
        <f t="shared" si="114"/>
        <v>21.067259786476868</v>
      </c>
      <c r="AG170" s="256">
        <f t="shared" si="115"/>
        <v>21.00946026097272</v>
      </c>
      <c r="AI170" s="257"/>
      <c r="AK170" s="300">
        <f t="shared" si="118"/>
        <v>56.46</v>
      </c>
      <c r="AL170" s="288">
        <f t="shared" si="119"/>
        <v>14234.329516014237</v>
      </c>
      <c r="AM170" s="277">
        <f t="shared" si="120"/>
        <v>65.549516014238179</v>
      </c>
      <c r="AN170" s="299">
        <f t="shared" si="121"/>
        <v>4.6263345195729179E-3</v>
      </c>
      <c r="AO170" s="236"/>
      <c r="AP170" s="236"/>
      <c r="AQ170" s="236"/>
      <c r="AR170" s="236"/>
      <c r="AS170" s="236"/>
      <c r="AT170" s="236"/>
    </row>
    <row r="171" spans="1:46" s="235" customFormat="1">
      <c r="A171" s="235" t="str">
        <f t="shared" si="116"/>
        <v>PacificCommercialSL095.0G3W001COMM</v>
      </c>
      <c r="B171" s="235">
        <f t="shared" si="102"/>
        <v>1</v>
      </c>
      <c r="C171" s="253" t="s">
        <v>1332</v>
      </c>
      <c r="D171" s="253" t="s">
        <v>1333</v>
      </c>
      <c r="E171" s="254">
        <v>84.31</v>
      </c>
      <c r="F171" s="255"/>
      <c r="G171" s="256">
        <v>0</v>
      </c>
      <c r="H171" s="256">
        <v>0</v>
      </c>
      <c r="I171" s="256">
        <v>0</v>
      </c>
      <c r="J171" s="256">
        <v>0</v>
      </c>
      <c r="K171" s="256">
        <v>0</v>
      </c>
      <c r="L171" s="256">
        <v>0</v>
      </c>
      <c r="M171" s="256">
        <v>0</v>
      </c>
      <c r="N171" s="256">
        <v>0</v>
      </c>
      <c r="O171" s="256">
        <v>0</v>
      </c>
      <c r="P171" s="256">
        <v>0</v>
      </c>
      <c r="Q171" s="256">
        <v>0</v>
      </c>
      <c r="R171" s="256">
        <v>0</v>
      </c>
      <c r="S171" s="256">
        <f t="shared" si="117"/>
        <v>0</v>
      </c>
      <c r="T171" s="256"/>
      <c r="U171" s="256">
        <f t="shared" si="103"/>
        <v>0</v>
      </c>
      <c r="V171" s="256">
        <f t="shared" si="104"/>
        <v>0</v>
      </c>
      <c r="W171" s="256">
        <f t="shared" si="105"/>
        <v>0</v>
      </c>
      <c r="X171" s="256">
        <f t="shared" si="106"/>
        <v>0</v>
      </c>
      <c r="Y171" s="256">
        <f t="shared" si="107"/>
        <v>0</v>
      </c>
      <c r="Z171" s="256">
        <f t="shared" si="108"/>
        <v>0</v>
      </c>
      <c r="AA171" s="256">
        <f t="shared" si="109"/>
        <v>0</v>
      </c>
      <c r="AB171" s="256">
        <f t="shared" si="110"/>
        <v>0</v>
      </c>
      <c r="AC171" s="256">
        <f t="shared" si="111"/>
        <v>0</v>
      </c>
      <c r="AD171" s="256">
        <f t="shared" si="112"/>
        <v>0</v>
      </c>
      <c r="AE171" s="256">
        <f t="shared" si="113"/>
        <v>0</v>
      </c>
      <c r="AF171" s="256">
        <f t="shared" si="114"/>
        <v>0</v>
      </c>
      <c r="AG171" s="256">
        <f t="shared" si="115"/>
        <v>0</v>
      </c>
      <c r="AI171" s="257"/>
      <c r="AK171" s="300">
        <f t="shared" si="118"/>
        <v>84.7</v>
      </c>
      <c r="AL171" s="288">
        <f t="shared" si="119"/>
        <v>0</v>
      </c>
      <c r="AM171" s="277">
        <f t="shared" si="120"/>
        <v>0</v>
      </c>
      <c r="AN171" s="299">
        <f t="shared" si="121"/>
        <v>4.6257857905349373E-3</v>
      </c>
      <c r="AO171" s="236"/>
      <c r="AP171" s="236"/>
      <c r="AQ171" s="236"/>
      <c r="AR171" s="236"/>
      <c r="AS171" s="236"/>
      <c r="AT171" s="236"/>
    </row>
    <row r="172" spans="1:46" s="235" customFormat="1">
      <c r="A172" s="235" t="str">
        <f t="shared" si="116"/>
        <v>PacificCommercialACCESS-COMM</v>
      </c>
      <c r="B172" s="235">
        <f t="shared" si="102"/>
        <v>1</v>
      </c>
      <c r="C172" s="253" t="s">
        <v>1079</v>
      </c>
      <c r="D172" s="253" t="s">
        <v>1080</v>
      </c>
      <c r="E172" s="254">
        <v>12.3</v>
      </c>
      <c r="F172" s="255"/>
      <c r="G172" s="256">
        <v>6354.5499999999993</v>
      </c>
      <c r="H172" s="256">
        <v>6285.3399999999992</v>
      </c>
      <c r="I172" s="256">
        <v>5957.96</v>
      </c>
      <c r="J172" s="256">
        <v>5627.9699999999993</v>
      </c>
      <c r="K172" s="256">
        <v>5772.72</v>
      </c>
      <c r="L172" s="256">
        <v>6009.02</v>
      </c>
      <c r="M172" s="256">
        <v>6061.32</v>
      </c>
      <c r="N172" s="256">
        <v>6129.5400000000009</v>
      </c>
      <c r="O172" s="256">
        <v>6199.79</v>
      </c>
      <c r="P172" s="256">
        <v>6378.66</v>
      </c>
      <c r="Q172" s="256">
        <v>6418.4100000000008</v>
      </c>
      <c r="R172" s="256">
        <v>6286.1299999999992</v>
      </c>
      <c r="S172" s="256">
        <f t="shared" si="117"/>
        <v>73481.41</v>
      </c>
      <c r="T172" s="256"/>
      <c r="U172" s="256">
        <f t="shared" si="103"/>
        <v>516.63008130081289</v>
      </c>
      <c r="V172" s="256">
        <f t="shared" si="104"/>
        <v>511.00325203252021</v>
      </c>
      <c r="W172" s="256">
        <f t="shared" si="105"/>
        <v>484.38699186991869</v>
      </c>
      <c r="X172" s="256">
        <f t="shared" si="106"/>
        <v>457.5585365853658</v>
      </c>
      <c r="Y172" s="256">
        <f t="shared" si="107"/>
        <v>469.32682926829267</v>
      </c>
      <c r="Z172" s="256">
        <f t="shared" si="108"/>
        <v>488.53821138211384</v>
      </c>
      <c r="AA172" s="256">
        <f t="shared" si="109"/>
        <v>492.79024390243899</v>
      </c>
      <c r="AB172" s="256">
        <f t="shared" si="110"/>
        <v>498.33658536585369</v>
      </c>
      <c r="AC172" s="256">
        <f t="shared" si="111"/>
        <v>504.04796747967475</v>
      </c>
      <c r="AD172" s="256">
        <f t="shared" si="112"/>
        <v>518.59024390243894</v>
      </c>
      <c r="AE172" s="256">
        <f t="shared" si="113"/>
        <v>521.82195121951224</v>
      </c>
      <c r="AF172" s="256">
        <f t="shared" si="114"/>
        <v>511.06747967479663</v>
      </c>
      <c r="AG172" s="256">
        <f t="shared" si="115"/>
        <v>497.84153116531155</v>
      </c>
      <c r="AI172" s="257"/>
      <c r="AK172" s="300">
        <f t="shared" si="118"/>
        <v>12.36</v>
      </c>
      <c r="AL172" s="288">
        <f t="shared" si="119"/>
        <v>73839.855902438998</v>
      </c>
      <c r="AM172" s="277">
        <f t="shared" si="120"/>
        <v>358.44590243899438</v>
      </c>
      <c r="AN172" s="299">
        <f t="shared" si="121"/>
        <v>4.8780487804877008E-3</v>
      </c>
      <c r="AO172" s="236"/>
      <c r="AP172" s="236"/>
      <c r="AQ172" s="236"/>
      <c r="AR172" s="236"/>
      <c r="AS172" s="236"/>
      <c r="AT172" s="236"/>
    </row>
    <row r="173" spans="1:46" s="235" customFormat="1">
      <c r="A173" s="235" t="str">
        <f t="shared" si="116"/>
        <v>PacificCommercialADJ-COMM</v>
      </c>
      <c r="B173" s="235">
        <f t="shared" si="102"/>
        <v>1</v>
      </c>
      <c r="C173" s="253" t="s">
        <v>1081</v>
      </c>
      <c r="D173" s="253" t="s">
        <v>1082</v>
      </c>
      <c r="E173" s="254">
        <v>0</v>
      </c>
      <c r="F173" s="255"/>
      <c r="G173" s="256">
        <v>0</v>
      </c>
      <c r="H173" s="256">
        <v>0</v>
      </c>
      <c r="I173" s="256">
        <v>0</v>
      </c>
      <c r="J173" s="256">
        <v>0</v>
      </c>
      <c r="K173" s="256">
        <v>0</v>
      </c>
      <c r="L173" s="256">
        <v>0</v>
      </c>
      <c r="M173" s="256">
        <v>0</v>
      </c>
      <c r="N173" s="256">
        <v>0</v>
      </c>
      <c r="O173" s="256">
        <v>0</v>
      </c>
      <c r="P173" s="256">
        <v>0</v>
      </c>
      <c r="Q173" s="256">
        <v>0</v>
      </c>
      <c r="R173" s="256">
        <v>0</v>
      </c>
      <c r="S173" s="256">
        <f t="shared" si="117"/>
        <v>0</v>
      </c>
      <c r="T173" s="256"/>
      <c r="U173" s="256">
        <f t="shared" si="103"/>
        <v>0</v>
      </c>
      <c r="V173" s="256">
        <f t="shared" si="104"/>
        <v>0</v>
      </c>
      <c r="W173" s="256">
        <f t="shared" si="105"/>
        <v>0</v>
      </c>
      <c r="X173" s="256">
        <f t="shared" si="106"/>
        <v>0</v>
      </c>
      <c r="Y173" s="256">
        <f t="shared" si="107"/>
        <v>0</v>
      </c>
      <c r="Z173" s="256">
        <f t="shared" si="108"/>
        <v>0</v>
      </c>
      <c r="AA173" s="256">
        <f t="shared" si="109"/>
        <v>0</v>
      </c>
      <c r="AB173" s="256">
        <f t="shared" si="110"/>
        <v>0</v>
      </c>
      <c r="AC173" s="256">
        <f t="shared" si="111"/>
        <v>0</v>
      </c>
      <c r="AD173" s="256">
        <f t="shared" si="112"/>
        <v>0</v>
      </c>
      <c r="AE173" s="256">
        <f t="shared" si="113"/>
        <v>0</v>
      </c>
      <c r="AF173" s="256">
        <f t="shared" si="114"/>
        <v>0</v>
      </c>
      <c r="AG173" s="256">
        <f t="shared" si="115"/>
        <v>0</v>
      </c>
      <c r="AI173" s="257"/>
      <c r="AK173" s="300">
        <f t="shared" si="118"/>
        <v>0</v>
      </c>
      <c r="AL173" s="288">
        <f t="shared" si="119"/>
        <v>0</v>
      </c>
      <c r="AM173" s="277">
        <f t="shared" si="120"/>
        <v>0</v>
      </c>
      <c r="AN173" s="299">
        <f t="shared" si="121"/>
        <v>0</v>
      </c>
      <c r="AO173" s="236"/>
      <c r="AP173" s="236"/>
      <c r="AQ173" s="236"/>
      <c r="AR173" s="236"/>
      <c r="AS173" s="236"/>
      <c r="AT173" s="236"/>
    </row>
    <row r="174" spans="1:46" s="235" customFormat="1">
      <c r="A174" s="235" t="str">
        <f t="shared" si="116"/>
        <v>PacificCommercialADJTAX-COMM</v>
      </c>
      <c r="B174" s="235">
        <f t="shared" si="102"/>
        <v>1</v>
      </c>
      <c r="C174" s="253" t="s">
        <v>1083</v>
      </c>
      <c r="D174" s="253" t="s">
        <v>1084</v>
      </c>
      <c r="E174" s="254">
        <v>0</v>
      </c>
      <c r="F174" s="255"/>
      <c r="G174" s="256">
        <v>-103.23</v>
      </c>
      <c r="H174" s="256">
        <v>0</v>
      </c>
      <c r="I174" s="256">
        <v>0</v>
      </c>
      <c r="J174" s="256">
        <v>0</v>
      </c>
      <c r="K174" s="256">
        <v>0</v>
      </c>
      <c r="L174" s="256">
        <v>0</v>
      </c>
      <c r="M174" s="256">
        <v>0</v>
      </c>
      <c r="N174" s="256">
        <v>0</v>
      </c>
      <c r="O174" s="256">
        <v>0</v>
      </c>
      <c r="P174" s="256">
        <v>0</v>
      </c>
      <c r="Q174" s="256">
        <v>0</v>
      </c>
      <c r="R174" s="256">
        <v>0</v>
      </c>
      <c r="S174" s="256">
        <f t="shared" si="117"/>
        <v>-103.23</v>
      </c>
      <c r="T174" s="256"/>
      <c r="U174" s="256">
        <f t="shared" si="103"/>
        <v>0</v>
      </c>
      <c r="V174" s="256">
        <f t="shared" si="104"/>
        <v>0</v>
      </c>
      <c r="W174" s="256">
        <f t="shared" si="105"/>
        <v>0</v>
      </c>
      <c r="X174" s="256">
        <f t="shared" si="106"/>
        <v>0</v>
      </c>
      <c r="Y174" s="256">
        <f t="shared" si="107"/>
        <v>0</v>
      </c>
      <c r="Z174" s="256">
        <f t="shared" si="108"/>
        <v>0</v>
      </c>
      <c r="AA174" s="256">
        <f t="shared" si="109"/>
        <v>0</v>
      </c>
      <c r="AB174" s="256">
        <f t="shared" si="110"/>
        <v>0</v>
      </c>
      <c r="AC174" s="256">
        <f t="shared" si="111"/>
        <v>0</v>
      </c>
      <c r="AD174" s="256">
        <f t="shared" si="112"/>
        <v>0</v>
      </c>
      <c r="AE174" s="256">
        <f t="shared" si="113"/>
        <v>0</v>
      </c>
      <c r="AF174" s="256">
        <f t="shared" si="114"/>
        <v>0</v>
      </c>
      <c r="AG174" s="256">
        <f t="shared" si="115"/>
        <v>0</v>
      </c>
      <c r="AI174" s="257"/>
      <c r="AK174" s="300">
        <f t="shared" si="118"/>
        <v>0</v>
      </c>
      <c r="AL174" s="288">
        <f t="shared" si="119"/>
        <v>0</v>
      </c>
      <c r="AM174" s="277">
        <f t="shared" si="120"/>
        <v>103.23</v>
      </c>
      <c r="AN174" s="299">
        <f t="shared" si="121"/>
        <v>0</v>
      </c>
      <c r="AO174" s="236"/>
      <c r="AP174" s="236"/>
      <c r="AQ174" s="236"/>
      <c r="AR174" s="236"/>
      <c r="AS174" s="236"/>
      <c r="AT174" s="236"/>
    </row>
    <row r="175" spans="1:46" s="235" customFormat="1">
      <c r="A175" s="235" t="str">
        <f t="shared" si="116"/>
        <v>PacificCommercialAPPLIANCEC</v>
      </c>
      <c r="B175" s="235">
        <f t="shared" si="102"/>
        <v>1</v>
      </c>
      <c r="C175" s="253" t="s">
        <v>1085</v>
      </c>
      <c r="D175" s="253" t="s">
        <v>1086</v>
      </c>
      <c r="E175" s="254">
        <v>0</v>
      </c>
      <c r="F175" s="255"/>
      <c r="G175" s="256">
        <v>0</v>
      </c>
      <c r="H175" s="256">
        <v>0</v>
      </c>
      <c r="I175" s="256">
        <v>0</v>
      </c>
      <c r="J175" s="256">
        <v>0</v>
      </c>
      <c r="K175" s="256">
        <v>0</v>
      </c>
      <c r="L175" s="256">
        <v>0</v>
      </c>
      <c r="M175" s="256">
        <v>0</v>
      </c>
      <c r="N175" s="256">
        <v>0</v>
      </c>
      <c r="O175" s="256">
        <v>0</v>
      </c>
      <c r="P175" s="256">
        <v>0</v>
      </c>
      <c r="Q175" s="256">
        <v>0</v>
      </c>
      <c r="R175" s="256">
        <v>0</v>
      </c>
      <c r="S175" s="256">
        <f t="shared" si="117"/>
        <v>0</v>
      </c>
      <c r="T175" s="256"/>
      <c r="U175" s="256">
        <f t="shared" si="103"/>
        <v>0</v>
      </c>
      <c r="V175" s="256">
        <f t="shared" si="104"/>
        <v>0</v>
      </c>
      <c r="W175" s="256">
        <f t="shared" si="105"/>
        <v>0</v>
      </c>
      <c r="X175" s="256">
        <f t="shared" si="106"/>
        <v>0</v>
      </c>
      <c r="Y175" s="256">
        <f t="shared" si="107"/>
        <v>0</v>
      </c>
      <c r="Z175" s="256">
        <f t="shared" si="108"/>
        <v>0</v>
      </c>
      <c r="AA175" s="256">
        <f t="shared" si="109"/>
        <v>0</v>
      </c>
      <c r="AB175" s="256">
        <f t="shared" si="110"/>
        <v>0</v>
      </c>
      <c r="AC175" s="256">
        <f t="shared" si="111"/>
        <v>0</v>
      </c>
      <c r="AD175" s="256">
        <f t="shared" si="112"/>
        <v>0</v>
      </c>
      <c r="AE175" s="256">
        <f t="shared" si="113"/>
        <v>0</v>
      </c>
      <c r="AF175" s="256">
        <f t="shared" si="114"/>
        <v>0</v>
      </c>
      <c r="AG175" s="256">
        <f t="shared" si="115"/>
        <v>0</v>
      </c>
      <c r="AI175" s="257"/>
      <c r="AK175" s="300">
        <f t="shared" si="118"/>
        <v>0</v>
      </c>
      <c r="AL175" s="288">
        <f t="shared" si="119"/>
        <v>0</v>
      </c>
      <c r="AM175" s="277">
        <f t="shared" si="120"/>
        <v>0</v>
      </c>
      <c r="AN175" s="299">
        <f t="shared" si="121"/>
        <v>0</v>
      </c>
      <c r="AO175" s="236"/>
      <c r="AP175" s="236"/>
      <c r="AQ175" s="236"/>
      <c r="AR175" s="236"/>
      <c r="AS175" s="236"/>
      <c r="AT175" s="236"/>
    </row>
    <row r="176" spans="1:46" s="235" customFormat="1">
      <c r="A176" s="235" t="str">
        <f t="shared" si="116"/>
        <v>PacificCommercialBULKY-COMM</v>
      </c>
      <c r="B176" s="235">
        <f t="shared" si="102"/>
        <v>1</v>
      </c>
      <c r="C176" s="253" t="s">
        <v>1379</v>
      </c>
      <c r="D176" s="253" t="s">
        <v>1380</v>
      </c>
      <c r="E176" s="254">
        <v>0</v>
      </c>
      <c r="F176" s="255"/>
      <c r="G176" s="256">
        <v>242.46</v>
      </c>
      <c r="H176" s="256">
        <v>140.66999999999999</v>
      </c>
      <c r="I176" s="256">
        <v>128.91</v>
      </c>
      <c r="J176" s="256">
        <v>0</v>
      </c>
      <c r="K176" s="256">
        <v>0</v>
      </c>
      <c r="L176" s="256">
        <v>0</v>
      </c>
      <c r="M176" s="256">
        <v>73.66</v>
      </c>
      <c r="N176" s="256">
        <v>73.86</v>
      </c>
      <c r="O176" s="256">
        <v>0</v>
      </c>
      <c r="P176" s="256">
        <v>0</v>
      </c>
      <c r="Q176" s="256">
        <v>0</v>
      </c>
      <c r="R176" s="256">
        <v>0</v>
      </c>
      <c r="S176" s="256">
        <f t="shared" si="117"/>
        <v>659.56</v>
      </c>
      <c r="T176" s="256"/>
      <c r="U176" s="256">
        <f t="shared" si="103"/>
        <v>0</v>
      </c>
      <c r="V176" s="256">
        <f t="shared" si="104"/>
        <v>0</v>
      </c>
      <c r="W176" s="256">
        <f t="shared" si="105"/>
        <v>0</v>
      </c>
      <c r="X176" s="256">
        <f t="shared" si="106"/>
        <v>0</v>
      </c>
      <c r="Y176" s="256">
        <f t="shared" si="107"/>
        <v>0</v>
      </c>
      <c r="Z176" s="256">
        <f t="shared" si="108"/>
        <v>0</v>
      </c>
      <c r="AA176" s="256">
        <f t="shared" si="109"/>
        <v>0</v>
      </c>
      <c r="AB176" s="256">
        <f t="shared" si="110"/>
        <v>0</v>
      </c>
      <c r="AC176" s="256">
        <f t="shared" si="111"/>
        <v>0</v>
      </c>
      <c r="AD176" s="256">
        <f t="shared" si="112"/>
        <v>0</v>
      </c>
      <c r="AE176" s="256">
        <f t="shared" si="113"/>
        <v>0</v>
      </c>
      <c r="AF176" s="256">
        <f t="shared" si="114"/>
        <v>0</v>
      </c>
      <c r="AG176" s="256">
        <f t="shared" si="115"/>
        <v>0</v>
      </c>
      <c r="AI176" s="257"/>
      <c r="AK176" s="300">
        <f t="shared" si="118"/>
        <v>0</v>
      </c>
      <c r="AL176" s="288">
        <f t="shared" si="119"/>
        <v>0</v>
      </c>
      <c r="AM176" s="277">
        <f t="shared" si="120"/>
        <v>-659.56</v>
      </c>
      <c r="AN176" s="299">
        <f t="shared" si="121"/>
        <v>0</v>
      </c>
      <c r="AO176" s="236"/>
      <c r="AP176" s="236"/>
      <c r="AQ176" s="236"/>
      <c r="AR176" s="236"/>
      <c r="AS176" s="236"/>
      <c r="AT176" s="236"/>
    </row>
    <row r="177" spans="1:46" s="235" customFormat="1">
      <c r="A177" s="235" t="str">
        <f t="shared" si="116"/>
        <v>PacificCommercialCANCOUNT5-COMM</v>
      </c>
      <c r="B177" s="235">
        <f t="shared" si="102"/>
        <v>1</v>
      </c>
      <c r="C177" s="253" t="s">
        <v>1091</v>
      </c>
      <c r="D177" s="253" t="s">
        <v>1092</v>
      </c>
      <c r="E177" s="254">
        <v>2.4700000000000002</v>
      </c>
      <c r="F177" s="255"/>
      <c r="G177" s="256">
        <v>0</v>
      </c>
      <c r="H177" s="256">
        <v>0</v>
      </c>
      <c r="I177" s="256">
        <v>0</v>
      </c>
      <c r="J177" s="256">
        <v>0</v>
      </c>
      <c r="K177" s="256">
        <v>0</v>
      </c>
      <c r="L177" s="256">
        <v>0</v>
      </c>
      <c r="M177" s="256">
        <v>0</v>
      </c>
      <c r="N177" s="256">
        <v>0</v>
      </c>
      <c r="O177" s="256">
        <v>0</v>
      </c>
      <c r="P177" s="256">
        <v>0</v>
      </c>
      <c r="Q177" s="256">
        <v>0</v>
      </c>
      <c r="R177" s="256">
        <v>0</v>
      </c>
      <c r="S177" s="256">
        <f t="shared" si="117"/>
        <v>0</v>
      </c>
      <c r="T177" s="256"/>
      <c r="U177" s="256">
        <f t="shared" si="103"/>
        <v>0</v>
      </c>
      <c r="V177" s="256">
        <f t="shared" si="104"/>
        <v>0</v>
      </c>
      <c r="W177" s="256">
        <f t="shared" si="105"/>
        <v>0</v>
      </c>
      <c r="X177" s="256">
        <f t="shared" si="106"/>
        <v>0</v>
      </c>
      <c r="Y177" s="256">
        <f t="shared" si="107"/>
        <v>0</v>
      </c>
      <c r="Z177" s="256">
        <f t="shared" si="108"/>
        <v>0</v>
      </c>
      <c r="AA177" s="256">
        <f t="shared" si="109"/>
        <v>0</v>
      </c>
      <c r="AB177" s="256">
        <f t="shared" si="110"/>
        <v>0</v>
      </c>
      <c r="AC177" s="256">
        <f t="shared" si="111"/>
        <v>0</v>
      </c>
      <c r="AD177" s="256">
        <f t="shared" si="112"/>
        <v>0</v>
      </c>
      <c r="AE177" s="256">
        <f t="shared" si="113"/>
        <v>0</v>
      </c>
      <c r="AF177" s="256">
        <f t="shared" si="114"/>
        <v>0</v>
      </c>
      <c r="AG177" s="256">
        <f t="shared" si="115"/>
        <v>0</v>
      </c>
      <c r="AI177" s="257"/>
      <c r="AK177" s="300">
        <f t="shared" si="118"/>
        <v>2.48</v>
      </c>
      <c r="AL177" s="288">
        <f t="shared" si="119"/>
        <v>0</v>
      </c>
      <c r="AM177" s="277">
        <f t="shared" si="120"/>
        <v>0</v>
      </c>
      <c r="AN177" s="299">
        <f t="shared" si="121"/>
        <v>4.0485829959513303E-3</v>
      </c>
      <c r="AO177" s="236"/>
      <c r="AP177" s="236"/>
      <c r="AQ177" s="236"/>
      <c r="AR177" s="236"/>
      <c r="AS177" s="236"/>
      <c r="AT177" s="236"/>
    </row>
    <row r="178" spans="1:46" s="235" customFormat="1">
      <c r="A178" s="235" t="str">
        <f t="shared" si="116"/>
        <v>PacificCommercialCANCOUNT65-COMM</v>
      </c>
      <c r="B178" s="235">
        <f t="shared" si="102"/>
        <v>1</v>
      </c>
      <c r="C178" s="253" t="s">
        <v>1093</v>
      </c>
      <c r="D178" s="253" t="s">
        <v>1094</v>
      </c>
      <c r="E178" s="254">
        <v>4.74</v>
      </c>
      <c r="F178" s="255"/>
      <c r="G178" s="256">
        <v>0</v>
      </c>
      <c r="H178" s="256">
        <v>0</v>
      </c>
      <c r="I178" s="256">
        <v>0</v>
      </c>
      <c r="J178" s="256">
        <v>0</v>
      </c>
      <c r="K178" s="256">
        <v>0</v>
      </c>
      <c r="L178" s="256">
        <v>0</v>
      </c>
      <c r="M178" s="256">
        <v>0</v>
      </c>
      <c r="N178" s="256">
        <v>0</v>
      </c>
      <c r="O178" s="256">
        <v>0</v>
      </c>
      <c r="P178" s="256">
        <v>0</v>
      </c>
      <c r="Q178" s="256">
        <v>0</v>
      </c>
      <c r="R178" s="256">
        <v>0</v>
      </c>
      <c r="S178" s="256">
        <f t="shared" si="117"/>
        <v>0</v>
      </c>
      <c r="T178" s="256"/>
      <c r="U178" s="256">
        <f t="shared" si="103"/>
        <v>0</v>
      </c>
      <c r="V178" s="256">
        <f t="shared" si="104"/>
        <v>0</v>
      </c>
      <c r="W178" s="256">
        <f t="shared" si="105"/>
        <v>0</v>
      </c>
      <c r="X178" s="256">
        <f t="shared" si="106"/>
        <v>0</v>
      </c>
      <c r="Y178" s="256">
        <f t="shared" si="107"/>
        <v>0</v>
      </c>
      <c r="Z178" s="256">
        <f t="shared" si="108"/>
        <v>0</v>
      </c>
      <c r="AA178" s="256">
        <f t="shared" si="109"/>
        <v>0</v>
      </c>
      <c r="AB178" s="256">
        <f t="shared" si="110"/>
        <v>0</v>
      </c>
      <c r="AC178" s="256">
        <f t="shared" si="111"/>
        <v>0</v>
      </c>
      <c r="AD178" s="256">
        <f t="shared" si="112"/>
        <v>0</v>
      </c>
      <c r="AE178" s="256">
        <f t="shared" si="113"/>
        <v>0</v>
      </c>
      <c r="AF178" s="256">
        <f t="shared" si="114"/>
        <v>0</v>
      </c>
      <c r="AG178" s="256">
        <f t="shared" si="115"/>
        <v>0</v>
      </c>
      <c r="AI178" s="257"/>
      <c r="AK178" s="300">
        <f t="shared" si="118"/>
        <v>4.76</v>
      </c>
      <c r="AL178" s="288">
        <f t="shared" si="119"/>
        <v>0</v>
      </c>
      <c r="AM178" s="277">
        <f t="shared" si="120"/>
        <v>0</v>
      </c>
      <c r="AN178" s="299">
        <f t="shared" si="121"/>
        <v>4.2194092827003314E-3</v>
      </c>
      <c r="AO178" s="236"/>
      <c r="AP178" s="236"/>
      <c r="AQ178" s="236"/>
      <c r="AR178" s="236"/>
      <c r="AS178" s="236"/>
      <c r="AT178" s="236"/>
    </row>
    <row r="179" spans="1:46" s="235" customFormat="1" ht="12" customHeight="1">
      <c r="A179" s="235" t="str">
        <f t="shared" si="116"/>
        <v>PacificCommercialCANCOUNT95-COMM</v>
      </c>
      <c r="B179" s="235">
        <f t="shared" si="102"/>
        <v>1</v>
      </c>
      <c r="C179" s="253" t="s">
        <v>1095</v>
      </c>
      <c r="D179" s="253" t="s">
        <v>1096</v>
      </c>
      <c r="E179" s="254">
        <v>6.34</v>
      </c>
      <c r="F179" s="255"/>
      <c r="G179" s="256">
        <v>0</v>
      </c>
      <c r="H179" s="256">
        <v>0</v>
      </c>
      <c r="I179" s="256">
        <v>0</v>
      </c>
      <c r="J179" s="256">
        <v>0</v>
      </c>
      <c r="K179" s="256">
        <v>0</v>
      </c>
      <c r="L179" s="256">
        <v>0</v>
      </c>
      <c r="M179" s="256">
        <v>0</v>
      </c>
      <c r="N179" s="256">
        <v>0</v>
      </c>
      <c r="O179" s="256">
        <v>0</v>
      </c>
      <c r="P179" s="256">
        <v>0</v>
      </c>
      <c r="Q179" s="256">
        <v>0</v>
      </c>
      <c r="R179" s="256">
        <v>0</v>
      </c>
      <c r="S179" s="256">
        <f t="shared" si="117"/>
        <v>0</v>
      </c>
      <c r="T179" s="256"/>
      <c r="U179" s="256">
        <f t="shared" si="103"/>
        <v>0</v>
      </c>
      <c r="V179" s="256">
        <f t="shared" si="104"/>
        <v>0</v>
      </c>
      <c r="W179" s="256">
        <f t="shared" si="105"/>
        <v>0</v>
      </c>
      <c r="X179" s="256">
        <f t="shared" si="106"/>
        <v>0</v>
      </c>
      <c r="Y179" s="256">
        <f t="shared" si="107"/>
        <v>0</v>
      </c>
      <c r="Z179" s="256">
        <f t="shared" si="108"/>
        <v>0</v>
      </c>
      <c r="AA179" s="256">
        <f t="shared" si="109"/>
        <v>0</v>
      </c>
      <c r="AB179" s="256">
        <f t="shared" si="110"/>
        <v>0</v>
      </c>
      <c r="AC179" s="256">
        <f t="shared" si="111"/>
        <v>0</v>
      </c>
      <c r="AD179" s="256">
        <f t="shared" si="112"/>
        <v>0</v>
      </c>
      <c r="AE179" s="256">
        <f t="shared" si="113"/>
        <v>0</v>
      </c>
      <c r="AF179" s="256">
        <f t="shared" si="114"/>
        <v>0</v>
      </c>
      <c r="AG179" s="256">
        <f t="shared" si="115"/>
        <v>0</v>
      </c>
      <c r="AI179" s="257"/>
      <c r="AK179" s="300">
        <f t="shared" si="118"/>
        <v>6.37</v>
      </c>
      <c r="AL179" s="288">
        <f t="shared" si="119"/>
        <v>0</v>
      </c>
      <c r="AM179" s="277">
        <f t="shared" si="120"/>
        <v>0</v>
      </c>
      <c r="AN179" s="299">
        <f t="shared" si="121"/>
        <v>4.7318611987382094E-3</v>
      </c>
      <c r="AO179" s="236"/>
      <c r="AP179" s="236"/>
      <c r="AQ179" s="236"/>
      <c r="AR179" s="236"/>
      <c r="AS179" s="236"/>
      <c r="AT179" s="236"/>
    </row>
    <row r="180" spans="1:46" s="235" customFormat="1">
      <c r="A180" s="235" t="str">
        <f t="shared" si="116"/>
        <v>PacificCommercialCANCOUNT5+-COMM</v>
      </c>
      <c r="B180" s="235">
        <f t="shared" si="102"/>
        <v>1</v>
      </c>
      <c r="C180" s="253" t="s">
        <v>1089</v>
      </c>
      <c r="D180" s="253" t="s">
        <v>1090</v>
      </c>
      <c r="E180" s="254">
        <v>2.27</v>
      </c>
      <c r="F180" s="255"/>
      <c r="G180" s="256">
        <v>1171.32</v>
      </c>
      <c r="H180" s="256">
        <v>1171.32</v>
      </c>
      <c r="I180" s="256">
        <v>1464.15</v>
      </c>
      <c r="J180" s="256">
        <v>1171.32</v>
      </c>
      <c r="K180" s="256">
        <v>0</v>
      </c>
      <c r="L180" s="256">
        <v>0</v>
      </c>
      <c r="M180" s="256">
        <v>0</v>
      </c>
      <c r="N180" s="256">
        <v>0</v>
      </c>
      <c r="O180" s="256">
        <v>0</v>
      </c>
      <c r="P180" s="256">
        <v>0</v>
      </c>
      <c r="Q180" s="256">
        <v>0</v>
      </c>
      <c r="R180" s="256">
        <v>0</v>
      </c>
      <c r="S180" s="256">
        <f t="shared" si="117"/>
        <v>4978.1099999999997</v>
      </c>
      <c r="T180" s="256"/>
      <c r="U180" s="256">
        <f t="shared" si="103"/>
        <v>516</v>
      </c>
      <c r="V180" s="256">
        <f t="shared" si="104"/>
        <v>516</v>
      </c>
      <c r="W180" s="256">
        <f t="shared" si="105"/>
        <v>645</v>
      </c>
      <c r="X180" s="256">
        <f t="shared" si="106"/>
        <v>516</v>
      </c>
      <c r="Y180" s="256">
        <f t="shared" si="107"/>
        <v>0</v>
      </c>
      <c r="Z180" s="256">
        <f t="shared" si="108"/>
        <v>0</v>
      </c>
      <c r="AA180" s="256">
        <f t="shared" si="109"/>
        <v>0</v>
      </c>
      <c r="AB180" s="256">
        <f t="shared" si="110"/>
        <v>0</v>
      </c>
      <c r="AC180" s="256">
        <f t="shared" si="111"/>
        <v>0</v>
      </c>
      <c r="AD180" s="256">
        <f t="shared" si="112"/>
        <v>0</v>
      </c>
      <c r="AE180" s="256">
        <f t="shared" si="113"/>
        <v>0</v>
      </c>
      <c r="AF180" s="256">
        <f t="shared" si="114"/>
        <v>0</v>
      </c>
      <c r="AG180" s="256">
        <f t="shared" si="115"/>
        <v>182.75</v>
      </c>
      <c r="AI180" s="257"/>
      <c r="AK180" s="300">
        <f t="shared" si="118"/>
        <v>2.2799999999999998</v>
      </c>
      <c r="AL180" s="288">
        <f t="shared" si="119"/>
        <v>5000.0399999999991</v>
      </c>
      <c r="AM180" s="277">
        <f t="shared" si="120"/>
        <v>21.929999999999382</v>
      </c>
      <c r="AN180" s="299">
        <f t="shared" si="121"/>
        <v>4.4052863436122407E-3</v>
      </c>
      <c r="AO180" s="236"/>
      <c r="AP180" s="236"/>
      <c r="AQ180" s="236"/>
      <c r="AR180" s="236"/>
      <c r="AS180" s="236"/>
      <c r="AT180" s="236"/>
    </row>
    <row r="181" spans="1:46" s="235" customFormat="1">
      <c r="A181" s="235" t="str">
        <f t="shared" si="116"/>
        <v>PacificCommercialCLEANCART-COMM</v>
      </c>
      <c r="B181" s="235">
        <f t="shared" si="102"/>
        <v>1</v>
      </c>
      <c r="C181" s="253" t="s">
        <v>1097</v>
      </c>
      <c r="D181" s="253" t="s">
        <v>1098</v>
      </c>
      <c r="E181" s="254">
        <v>5.2</v>
      </c>
      <c r="F181" s="255"/>
      <c r="G181" s="256">
        <v>0</v>
      </c>
      <c r="H181" s="256">
        <v>0</v>
      </c>
      <c r="I181" s="256">
        <v>0</v>
      </c>
      <c r="J181" s="256">
        <v>0</v>
      </c>
      <c r="K181" s="256">
        <v>0</v>
      </c>
      <c r="L181" s="256">
        <v>0</v>
      </c>
      <c r="M181" s="256">
        <v>0</v>
      </c>
      <c r="N181" s="256">
        <v>46.2</v>
      </c>
      <c r="O181" s="256">
        <v>0</v>
      </c>
      <c r="P181" s="256">
        <v>0</v>
      </c>
      <c r="Q181" s="256">
        <v>0</v>
      </c>
      <c r="R181" s="256">
        <v>0</v>
      </c>
      <c r="S181" s="256">
        <f t="shared" si="117"/>
        <v>46.2</v>
      </c>
      <c r="T181" s="256"/>
      <c r="U181" s="256">
        <f t="shared" si="103"/>
        <v>0</v>
      </c>
      <c r="V181" s="256">
        <f t="shared" si="104"/>
        <v>0</v>
      </c>
      <c r="W181" s="256">
        <f t="shared" si="105"/>
        <v>0</v>
      </c>
      <c r="X181" s="256">
        <f t="shared" si="106"/>
        <v>0</v>
      </c>
      <c r="Y181" s="256">
        <f t="shared" si="107"/>
        <v>0</v>
      </c>
      <c r="Z181" s="256">
        <f t="shared" si="108"/>
        <v>0</v>
      </c>
      <c r="AA181" s="256">
        <f t="shared" si="109"/>
        <v>0</v>
      </c>
      <c r="AB181" s="256">
        <f t="shared" si="110"/>
        <v>8.884615384615385</v>
      </c>
      <c r="AC181" s="256">
        <f t="shared" si="111"/>
        <v>0</v>
      </c>
      <c r="AD181" s="256">
        <f t="shared" si="112"/>
        <v>0</v>
      </c>
      <c r="AE181" s="256">
        <f t="shared" si="113"/>
        <v>0</v>
      </c>
      <c r="AF181" s="256">
        <f t="shared" si="114"/>
        <v>0</v>
      </c>
      <c r="AG181" s="256">
        <f t="shared" si="115"/>
        <v>0.74038461538461542</v>
      </c>
      <c r="AI181" s="257"/>
      <c r="AK181" s="300">
        <f t="shared" si="118"/>
        <v>5.22</v>
      </c>
      <c r="AL181" s="288">
        <f t="shared" si="119"/>
        <v>46.377692307692307</v>
      </c>
      <c r="AM181" s="277">
        <f t="shared" si="120"/>
        <v>0.17769230769230404</v>
      </c>
      <c r="AN181" s="299">
        <f t="shared" si="121"/>
        <v>3.846153846153764E-3</v>
      </c>
      <c r="AO181" s="236"/>
      <c r="AP181" s="236"/>
      <c r="AQ181" s="236"/>
      <c r="AR181" s="236"/>
      <c r="AS181" s="236"/>
      <c r="AT181" s="236"/>
    </row>
    <row r="182" spans="1:46" s="235" customFormat="1">
      <c r="A182" s="235" t="str">
        <f t="shared" si="116"/>
        <v>PacificCommercialCLEAN1-COMM</v>
      </c>
      <c r="B182" s="235">
        <f t="shared" si="102"/>
        <v>1</v>
      </c>
      <c r="C182" s="253" t="s">
        <v>1101</v>
      </c>
      <c r="D182" s="253" t="s">
        <v>1102</v>
      </c>
      <c r="E182" s="254">
        <v>30.69</v>
      </c>
      <c r="F182" s="255"/>
      <c r="G182" s="256">
        <v>0</v>
      </c>
      <c r="H182" s="256">
        <v>0</v>
      </c>
      <c r="I182" s="256">
        <v>0</v>
      </c>
      <c r="J182" s="256">
        <v>0</v>
      </c>
      <c r="K182" s="256">
        <v>0</v>
      </c>
      <c r="L182" s="256">
        <v>0</v>
      </c>
      <c r="M182" s="256">
        <v>0</v>
      </c>
      <c r="N182" s="256">
        <v>0</v>
      </c>
      <c r="O182" s="256">
        <v>0</v>
      </c>
      <c r="P182" s="256">
        <v>0</v>
      </c>
      <c r="Q182" s="256">
        <v>0</v>
      </c>
      <c r="R182" s="256">
        <v>0</v>
      </c>
      <c r="S182" s="256">
        <f t="shared" si="117"/>
        <v>0</v>
      </c>
      <c r="T182" s="256"/>
      <c r="U182" s="256">
        <f t="shared" si="103"/>
        <v>0</v>
      </c>
      <c r="V182" s="256">
        <f t="shared" si="104"/>
        <v>0</v>
      </c>
      <c r="W182" s="256">
        <f t="shared" si="105"/>
        <v>0</v>
      </c>
      <c r="X182" s="256">
        <f t="shared" si="106"/>
        <v>0</v>
      </c>
      <c r="Y182" s="256">
        <f t="shared" si="107"/>
        <v>0</v>
      </c>
      <c r="Z182" s="256">
        <f t="shared" si="108"/>
        <v>0</v>
      </c>
      <c r="AA182" s="256">
        <f t="shared" si="109"/>
        <v>0</v>
      </c>
      <c r="AB182" s="256">
        <f t="shared" si="110"/>
        <v>0</v>
      </c>
      <c r="AC182" s="256">
        <f t="shared" si="111"/>
        <v>0</v>
      </c>
      <c r="AD182" s="256">
        <f t="shared" si="112"/>
        <v>0</v>
      </c>
      <c r="AE182" s="256">
        <f t="shared" si="113"/>
        <v>0</v>
      </c>
      <c r="AF182" s="256">
        <f t="shared" si="114"/>
        <v>0</v>
      </c>
      <c r="AG182" s="256">
        <f t="shared" si="115"/>
        <v>0</v>
      </c>
      <c r="AI182" s="257"/>
      <c r="AK182" s="300">
        <f t="shared" si="118"/>
        <v>30.83</v>
      </c>
      <c r="AL182" s="288">
        <f t="shared" si="119"/>
        <v>0</v>
      </c>
      <c r="AM182" s="277">
        <f t="shared" si="120"/>
        <v>0</v>
      </c>
      <c r="AN182" s="299">
        <f t="shared" si="121"/>
        <v>4.561746497230271E-3</v>
      </c>
      <c r="AO182" s="236"/>
      <c r="AP182" s="236"/>
      <c r="AQ182" s="236"/>
      <c r="AR182" s="236"/>
      <c r="AS182" s="236"/>
      <c r="AT182" s="236"/>
    </row>
    <row r="183" spans="1:46" s="235" customFormat="1">
      <c r="A183" s="235" t="str">
        <f t="shared" si="116"/>
        <v>PacificCommercialCLEAN1.5-COMM</v>
      </c>
      <c r="B183" s="235">
        <f t="shared" si="102"/>
        <v>1</v>
      </c>
      <c r="C183" s="253" t="s">
        <v>1099</v>
      </c>
      <c r="D183" s="253" t="s">
        <v>1100</v>
      </c>
      <c r="E183" s="254">
        <v>30.69</v>
      </c>
      <c r="F183" s="255"/>
      <c r="G183" s="256">
        <v>0</v>
      </c>
      <c r="H183" s="256">
        <v>0</v>
      </c>
      <c r="I183" s="256">
        <v>0</v>
      </c>
      <c r="J183" s="256">
        <v>0</v>
      </c>
      <c r="K183" s="256">
        <v>0</v>
      </c>
      <c r="L183" s="256">
        <v>0</v>
      </c>
      <c r="M183" s="256">
        <v>0</v>
      </c>
      <c r="N183" s="256">
        <v>0</v>
      </c>
      <c r="O183" s="256">
        <v>0</v>
      </c>
      <c r="P183" s="256">
        <v>0</v>
      </c>
      <c r="Q183" s="256">
        <v>0</v>
      </c>
      <c r="R183" s="256">
        <v>0</v>
      </c>
      <c r="S183" s="256">
        <f t="shared" si="117"/>
        <v>0</v>
      </c>
      <c r="T183" s="256"/>
      <c r="U183" s="256">
        <f t="shared" si="103"/>
        <v>0</v>
      </c>
      <c r="V183" s="256">
        <f t="shared" si="104"/>
        <v>0</v>
      </c>
      <c r="W183" s="256">
        <f t="shared" si="105"/>
        <v>0</v>
      </c>
      <c r="X183" s="256">
        <f t="shared" si="106"/>
        <v>0</v>
      </c>
      <c r="Y183" s="256">
        <f t="shared" si="107"/>
        <v>0</v>
      </c>
      <c r="Z183" s="256">
        <f t="shared" si="108"/>
        <v>0</v>
      </c>
      <c r="AA183" s="256">
        <f t="shared" si="109"/>
        <v>0</v>
      </c>
      <c r="AB183" s="256">
        <f t="shared" si="110"/>
        <v>0</v>
      </c>
      <c r="AC183" s="256">
        <f t="shared" si="111"/>
        <v>0</v>
      </c>
      <c r="AD183" s="256">
        <f t="shared" si="112"/>
        <v>0</v>
      </c>
      <c r="AE183" s="256">
        <f t="shared" si="113"/>
        <v>0</v>
      </c>
      <c r="AF183" s="256">
        <f t="shared" si="114"/>
        <v>0</v>
      </c>
      <c r="AG183" s="256">
        <f t="shared" si="115"/>
        <v>0</v>
      </c>
      <c r="AI183" s="257"/>
      <c r="AK183" s="300">
        <f t="shared" si="118"/>
        <v>30.83</v>
      </c>
      <c r="AL183" s="288">
        <f t="shared" si="119"/>
        <v>0</v>
      </c>
      <c r="AM183" s="277">
        <f t="shared" si="120"/>
        <v>0</v>
      </c>
      <c r="AN183" s="299">
        <f t="shared" si="121"/>
        <v>4.561746497230271E-3</v>
      </c>
      <c r="AO183" s="236"/>
      <c r="AP183" s="236"/>
      <c r="AQ183" s="236"/>
      <c r="AR183" s="236"/>
      <c r="AS183" s="236"/>
      <c r="AT183" s="236"/>
    </row>
    <row r="184" spans="1:46" s="235" customFormat="1">
      <c r="A184" s="235" t="str">
        <f t="shared" si="116"/>
        <v>PacificCommercialCLEAN2-COMM</v>
      </c>
      <c r="B184" s="235">
        <f t="shared" si="102"/>
        <v>1</v>
      </c>
      <c r="C184" s="253" t="s">
        <v>1103</v>
      </c>
      <c r="D184" s="253" t="s">
        <v>1104</v>
      </c>
      <c r="E184" s="254">
        <v>30.69</v>
      </c>
      <c r="F184" s="255"/>
      <c r="G184" s="256">
        <v>30.69</v>
      </c>
      <c r="H184" s="256">
        <v>0</v>
      </c>
      <c r="I184" s="256">
        <v>0</v>
      </c>
      <c r="J184" s="256">
        <v>0</v>
      </c>
      <c r="K184" s="256">
        <v>0</v>
      </c>
      <c r="L184" s="256">
        <v>30.69</v>
      </c>
      <c r="M184" s="256">
        <v>0</v>
      </c>
      <c r="N184" s="256">
        <v>0</v>
      </c>
      <c r="O184" s="256">
        <v>0</v>
      </c>
      <c r="P184" s="256">
        <v>0</v>
      </c>
      <c r="Q184" s="256">
        <v>0</v>
      </c>
      <c r="R184" s="256">
        <v>0</v>
      </c>
      <c r="S184" s="256">
        <f t="shared" si="117"/>
        <v>61.38</v>
      </c>
      <c r="T184" s="256"/>
      <c r="U184" s="256">
        <f t="shared" si="103"/>
        <v>1</v>
      </c>
      <c r="V184" s="256">
        <f t="shared" si="104"/>
        <v>0</v>
      </c>
      <c r="W184" s="256">
        <f t="shared" si="105"/>
        <v>0</v>
      </c>
      <c r="X184" s="256">
        <f t="shared" si="106"/>
        <v>0</v>
      </c>
      <c r="Y184" s="256">
        <f t="shared" si="107"/>
        <v>0</v>
      </c>
      <c r="Z184" s="256">
        <f t="shared" si="108"/>
        <v>1</v>
      </c>
      <c r="AA184" s="256">
        <f t="shared" si="109"/>
        <v>0</v>
      </c>
      <c r="AB184" s="256">
        <f t="shared" si="110"/>
        <v>0</v>
      </c>
      <c r="AC184" s="256">
        <f t="shared" si="111"/>
        <v>0</v>
      </c>
      <c r="AD184" s="256">
        <f t="shared" si="112"/>
        <v>0</v>
      </c>
      <c r="AE184" s="256">
        <f t="shared" si="113"/>
        <v>0</v>
      </c>
      <c r="AF184" s="256">
        <f t="shared" si="114"/>
        <v>0</v>
      </c>
      <c r="AG184" s="256">
        <f t="shared" si="115"/>
        <v>0.16666666666666666</v>
      </c>
      <c r="AI184" s="257"/>
      <c r="AK184" s="300">
        <f t="shared" si="118"/>
        <v>30.83</v>
      </c>
      <c r="AL184" s="288">
        <f t="shared" si="119"/>
        <v>61.66</v>
      </c>
      <c r="AM184" s="277">
        <f t="shared" si="120"/>
        <v>0.27999999999999403</v>
      </c>
      <c r="AN184" s="299">
        <f t="shared" si="121"/>
        <v>4.561746497230271E-3</v>
      </c>
      <c r="AO184" s="236"/>
      <c r="AP184" s="236"/>
      <c r="AQ184" s="236"/>
      <c r="AR184" s="236"/>
      <c r="AS184" s="236"/>
      <c r="AT184" s="236"/>
    </row>
    <row r="185" spans="1:46" s="235" customFormat="1">
      <c r="A185" s="235" t="str">
        <f t="shared" si="116"/>
        <v>PacificCommercialCLEAN3-COMM</v>
      </c>
      <c r="B185" s="235">
        <f t="shared" si="102"/>
        <v>1</v>
      </c>
      <c r="C185" s="253" t="s">
        <v>1105</v>
      </c>
      <c r="D185" s="253" t="s">
        <v>1106</v>
      </c>
      <c r="E185" s="254">
        <v>30.69</v>
      </c>
      <c r="F185" s="255"/>
      <c r="G185" s="256">
        <v>0</v>
      </c>
      <c r="H185" s="256">
        <v>0</v>
      </c>
      <c r="I185" s="256">
        <v>0</v>
      </c>
      <c r="J185" s="256">
        <v>0</v>
      </c>
      <c r="K185" s="256">
        <v>0</v>
      </c>
      <c r="L185" s="256">
        <v>0</v>
      </c>
      <c r="M185" s="256">
        <v>0</v>
      </c>
      <c r="N185" s="256">
        <v>0</v>
      </c>
      <c r="O185" s="256">
        <v>0</v>
      </c>
      <c r="P185" s="256">
        <v>0</v>
      </c>
      <c r="Q185" s="256">
        <v>0</v>
      </c>
      <c r="R185" s="256">
        <v>0</v>
      </c>
      <c r="S185" s="256">
        <f t="shared" si="117"/>
        <v>0</v>
      </c>
      <c r="T185" s="256"/>
      <c r="U185" s="256">
        <f t="shared" si="103"/>
        <v>0</v>
      </c>
      <c r="V185" s="256">
        <f t="shared" si="104"/>
        <v>0</v>
      </c>
      <c r="W185" s="256">
        <f t="shared" si="105"/>
        <v>0</v>
      </c>
      <c r="X185" s="256">
        <f t="shared" si="106"/>
        <v>0</v>
      </c>
      <c r="Y185" s="256">
        <f t="shared" si="107"/>
        <v>0</v>
      </c>
      <c r="Z185" s="256">
        <f t="shared" si="108"/>
        <v>0</v>
      </c>
      <c r="AA185" s="256">
        <f t="shared" si="109"/>
        <v>0</v>
      </c>
      <c r="AB185" s="256">
        <f t="shared" si="110"/>
        <v>0</v>
      </c>
      <c r="AC185" s="256">
        <f t="shared" si="111"/>
        <v>0</v>
      </c>
      <c r="AD185" s="256">
        <f t="shared" si="112"/>
        <v>0</v>
      </c>
      <c r="AE185" s="256">
        <f t="shared" si="113"/>
        <v>0</v>
      </c>
      <c r="AF185" s="256">
        <f t="shared" si="114"/>
        <v>0</v>
      </c>
      <c r="AG185" s="256">
        <f t="shared" si="115"/>
        <v>0</v>
      </c>
      <c r="AI185" s="257"/>
      <c r="AK185" s="300">
        <f t="shared" si="118"/>
        <v>30.83</v>
      </c>
      <c r="AL185" s="288">
        <f t="shared" si="119"/>
        <v>0</v>
      </c>
      <c r="AM185" s="277">
        <f t="shared" si="120"/>
        <v>0</v>
      </c>
      <c r="AN185" s="299">
        <f t="shared" si="121"/>
        <v>4.561746497230271E-3</v>
      </c>
      <c r="AO185" s="236"/>
      <c r="AP185" s="236"/>
      <c r="AQ185" s="236"/>
      <c r="AR185" s="236"/>
      <c r="AS185" s="236"/>
      <c r="AT185" s="236"/>
    </row>
    <row r="186" spans="1:46" s="235" customFormat="1">
      <c r="A186" s="235" t="str">
        <f t="shared" si="116"/>
        <v>PacificCommercialCLEAN4-COMM</v>
      </c>
      <c r="B186" s="235">
        <f t="shared" si="102"/>
        <v>1</v>
      </c>
      <c r="C186" s="253" t="s">
        <v>1107</v>
      </c>
      <c r="D186" s="253" t="s">
        <v>1108</v>
      </c>
      <c r="E186" s="254">
        <v>30.69</v>
      </c>
      <c r="F186" s="255"/>
      <c r="G186" s="256">
        <v>0</v>
      </c>
      <c r="H186" s="256">
        <v>0</v>
      </c>
      <c r="I186" s="256">
        <v>0</v>
      </c>
      <c r="J186" s="256">
        <v>0</v>
      </c>
      <c r="K186" s="256">
        <v>0</v>
      </c>
      <c r="L186" s="256">
        <v>0</v>
      </c>
      <c r="M186" s="256">
        <v>0</v>
      </c>
      <c r="N186" s="256">
        <v>30.77</v>
      </c>
      <c r="O186" s="256">
        <v>0</v>
      </c>
      <c r="P186" s="256">
        <v>30.77</v>
      </c>
      <c r="Q186" s="256">
        <v>0</v>
      </c>
      <c r="R186" s="256">
        <v>0</v>
      </c>
      <c r="S186" s="256">
        <f t="shared" si="117"/>
        <v>61.54</v>
      </c>
      <c r="T186" s="256"/>
      <c r="U186" s="256">
        <f t="shared" si="103"/>
        <v>0</v>
      </c>
      <c r="V186" s="256">
        <f t="shared" si="104"/>
        <v>0</v>
      </c>
      <c r="W186" s="256">
        <f t="shared" si="105"/>
        <v>0</v>
      </c>
      <c r="X186" s="256">
        <f t="shared" si="106"/>
        <v>0</v>
      </c>
      <c r="Y186" s="256">
        <f t="shared" si="107"/>
        <v>0</v>
      </c>
      <c r="Z186" s="256">
        <f t="shared" si="108"/>
        <v>0</v>
      </c>
      <c r="AA186" s="256">
        <f t="shared" si="109"/>
        <v>0</v>
      </c>
      <c r="AB186" s="256">
        <f t="shared" si="110"/>
        <v>1.0026067122841316</v>
      </c>
      <c r="AC186" s="256">
        <f t="shared" si="111"/>
        <v>0</v>
      </c>
      <c r="AD186" s="256">
        <f t="shared" si="112"/>
        <v>1.0026067122841316</v>
      </c>
      <c r="AE186" s="256">
        <f t="shared" si="113"/>
        <v>0</v>
      </c>
      <c r="AF186" s="256">
        <f t="shared" si="114"/>
        <v>0</v>
      </c>
      <c r="AG186" s="256">
        <f t="shared" si="115"/>
        <v>0.16710111871402192</v>
      </c>
      <c r="AI186" s="257"/>
      <c r="AK186" s="300">
        <f t="shared" si="118"/>
        <v>30.83</v>
      </c>
      <c r="AL186" s="288">
        <f t="shared" si="119"/>
        <v>61.820729879439554</v>
      </c>
      <c r="AM186" s="277">
        <f t="shared" si="120"/>
        <v>0.28072987943955496</v>
      </c>
      <c r="AN186" s="299">
        <f t="shared" si="121"/>
        <v>4.561746497230271E-3</v>
      </c>
      <c r="AO186" s="236"/>
      <c r="AP186" s="236"/>
      <c r="AQ186" s="236"/>
      <c r="AR186" s="236"/>
      <c r="AS186" s="236"/>
      <c r="AT186" s="236"/>
    </row>
    <row r="187" spans="1:46" s="235" customFormat="1">
      <c r="A187" s="235" t="str">
        <f t="shared" si="116"/>
        <v>PacificCommercialCLEAN5-COMM</v>
      </c>
      <c r="B187" s="235">
        <f t="shared" si="102"/>
        <v>1</v>
      </c>
      <c r="C187" s="253" t="s">
        <v>1109</v>
      </c>
      <c r="D187" s="253" t="s">
        <v>1110</v>
      </c>
      <c r="E187" s="254">
        <v>38.35</v>
      </c>
      <c r="F187" s="255"/>
      <c r="G187" s="256">
        <v>0</v>
      </c>
      <c r="H187" s="256">
        <v>0</v>
      </c>
      <c r="I187" s="256">
        <v>0</v>
      </c>
      <c r="J187" s="256">
        <v>0</v>
      </c>
      <c r="K187" s="256">
        <v>0</v>
      </c>
      <c r="L187" s="256">
        <v>0</v>
      </c>
      <c r="M187" s="256">
        <v>0</v>
      </c>
      <c r="N187" s="256">
        <v>0</v>
      </c>
      <c r="O187" s="256">
        <v>0</v>
      </c>
      <c r="P187" s="256">
        <v>0</v>
      </c>
      <c r="Q187" s="256">
        <v>0</v>
      </c>
      <c r="R187" s="256">
        <v>0</v>
      </c>
      <c r="S187" s="256">
        <f t="shared" si="117"/>
        <v>0</v>
      </c>
      <c r="T187" s="256"/>
      <c r="U187" s="256">
        <f t="shared" si="103"/>
        <v>0</v>
      </c>
      <c r="V187" s="256">
        <f t="shared" si="104"/>
        <v>0</v>
      </c>
      <c r="W187" s="256">
        <f t="shared" si="105"/>
        <v>0</v>
      </c>
      <c r="X187" s="256">
        <f t="shared" si="106"/>
        <v>0</v>
      </c>
      <c r="Y187" s="256">
        <f t="shared" si="107"/>
        <v>0</v>
      </c>
      <c r="Z187" s="256">
        <f t="shared" si="108"/>
        <v>0</v>
      </c>
      <c r="AA187" s="256">
        <f t="shared" si="109"/>
        <v>0</v>
      </c>
      <c r="AB187" s="256">
        <f t="shared" si="110"/>
        <v>0</v>
      </c>
      <c r="AC187" s="256">
        <f t="shared" si="111"/>
        <v>0</v>
      </c>
      <c r="AD187" s="256">
        <f t="shared" si="112"/>
        <v>0</v>
      </c>
      <c r="AE187" s="256">
        <f t="shared" si="113"/>
        <v>0</v>
      </c>
      <c r="AF187" s="256">
        <f t="shared" si="114"/>
        <v>0</v>
      </c>
      <c r="AG187" s="256">
        <f t="shared" si="115"/>
        <v>0</v>
      </c>
      <c r="AI187" s="257"/>
      <c r="AK187" s="300">
        <f t="shared" si="118"/>
        <v>38.53</v>
      </c>
      <c r="AL187" s="288">
        <f t="shared" si="119"/>
        <v>0</v>
      </c>
      <c r="AM187" s="277">
        <f t="shared" si="120"/>
        <v>0</v>
      </c>
      <c r="AN187" s="299">
        <f t="shared" si="121"/>
        <v>4.6936114732724823E-3</v>
      </c>
      <c r="AO187" s="236"/>
      <c r="AP187" s="236"/>
      <c r="AQ187" s="236"/>
      <c r="AR187" s="236"/>
      <c r="AS187" s="236"/>
      <c r="AT187" s="236"/>
    </row>
    <row r="188" spans="1:46" s="235" customFormat="1">
      <c r="A188" s="235" t="str">
        <f t="shared" si="116"/>
        <v>PacificCommercialCLEAN6-COMM</v>
      </c>
      <c r="B188" s="235">
        <f t="shared" si="102"/>
        <v>1</v>
      </c>
      <c r="C188" s="253" t="s">
        <v>1111</v>
      </c>
      <c r="D188" s="253" t="s">
        <v>1112</v>
      </c>
      <c r="E188" s="254">
        <v>46.02</v>
      </c>
      <c r="F188" s="255"/>
      <c r="G188" s="256">
        <v>0</v>
      </c>
      <c r="H188" s="256">
        <v>0</v>
      </c>
      <c r="I188" s="256">
        <v>0</v>
      </c>
      <c r="J188" s="256">
        <v>0</v>
      </c>
      <c r="K188" s="256">
        <v>0</v>
      </c>
      <c r="L188" s="256">
        <v>46.02</v>
      </c>
      <c r="M188" s="256">
        <v>0</v>
      </c>
      <c r="N188" s="256">
        <v>0</v>
      </c>
      <c r="O188" s="256">
        <v>46.15</v>
      </c>
      <c r="P188" s="256">
        <v>0</v>
      </c>
      <c r="Q188" s="256">
        <v>0</v>
      </c>
      <c r="R188" s="256">
        <v>0</v>
      </c>
      <c r="S188" s="256">
        <f t="shared" si="117"/>
        <v>92.17</v>
      </c>
      <c r="T188" s="256"/>
      <c r="U188" s="256">
        <f t="shared" si="103"/>
        <v>0</v>
      </c>
      <c r="V188" s="256">
        <f t="shared" si="104"/>
        <v>0</v>
      </c>
      <c r="W188" s="256">
        <f t="shared" si="105"/>
        <v>0</v>
      </c>
      <c r="X188" s="256">
        <f t="shared" si="106"/>
        <v>0</v>
      </c>
      <c r="Y188" s="256">
        <f t="shared" si="107"/>
        <v>0</v>
      </c>
      <c r="Z188" s="256">
        <f t="shared" si="108"/>
        <v>1</v>
      </c>
      <c r="AA188" s="256">
        <f t="shared" si="109"/>
        <v>0</v>
      </c>
      <c r="AB188" s="256">
        <f t="shared" si="110"/>
        <v>0</v>
      </c>
      <c r="AC188" s="256">
        <f t="shared" si="111"/>
        <v>1.0028248587570621</v>
      </c>
      <c r="AD188" s="256">
        <f t="shared" si="112"/>
        <v>0</v>
      </c>
      <c r="AE188" s="256">
        <f t="shared" si="113"/>
        <v>0</v>
      </c>
      <c r="AF188" s="256">
        <f t="shared" si="114"/>
        <v>0</v>
      </c>
      <c r="AG188" s="256">
        <f t="shared" si="115"/>
        <v>0.16690207156308853</v>
      </c>
      <c r="AI188" s="257"/>
      <c r="AK188" s="300">
        <f t="shared" si="118"/>
        <v>46.23</v>
      </c>
      <c r="AL188" s="288">
        <f t="shared" si="119"/>
        <v>92.590593220338988</v>
      </c>
      <c r="AM188" s="277">
        <f t="shared" si="120"/>
        <v>0.42059322033898638</v>
      </c>
      <c r="AN188" s="299">
        <f t="shared" si="121"/>
        <v>4.5632333767925623E-3</v>
      </c>
      <c r="AO188" s="236"/>
      <c r="AP188" s="236"/>
      <c r="AQ188" s="236"/>
      <c r="AR188" s="236"/>
      <c r="AS188" s="236"/>
      <c r="AT188" s="236"/>
    </row>
    <row r="189" spans="1:46" s="235" customFormat="1">
      <c r="A189" s="235" t="str">
        <f t="shared" si="116"/>
        <v>PacificCommercialCLEAN-COMM</v>
      </c>
      <c r="B189" s="235">
        <f t="shared" si="102"/>
        <v>1</v>
      </c>
      <c r="C189" s="253" t="s">
        <v>1113</v>
      </c>
      <c r="D189" s="253" t="s">
        <v>1114</v>
      </c>
      <c r="E189" s="254">
        <v>0</v>
      </c>
      <c r="F189" s="255"/>
      <c r="G189" s="256">
        <v>0</v>
      </c>
      <c r="H189" s="256">
        <v>0</v>
      </c>
      <c r="I189" s="256">
        <v>0</v>
      </c>
      <c r="J189" s="256">
        <v>0</v>
      </c>
      <c r="K189" s="256">
        <v>0</v>
      </c>
      <c r="L189" s="256">
        <v>0</v>
      </c>
      <c r="M189" s="256">
        <v>0</v>
      </c>
      <c r="N189" s="256">
        <v>0</v>
      </c>
      <c r="O189" s="256">
        <v>0</v>
      </c>
      <c r="P189" s="256">
        <v>0</v>
      </c>
      <c r="Q189" s="256">
        <v>0</v>
      </c>
      <c r="R189" s="256">
        <v>0</v>
      </c>
      <c r="S189" s="256">
        <f t="shared" si="117"/>
        <v>0</v>
      </c>
      <c r="T189" s="256"/>
      <c r="U189" s="256">
        <f t="shared" si="103"/>
        <v>0</v>
      </c>
      <c r="V189" s="256">
        <f t="shared" si="104"/>
        <v>0</v>
      </c>
      <c r="W189" s="256">
        <f t="shared" si="105"/>
        <v>0</v>
      </c>
      <c r="X189" s="256">
        <f t="shared" si="106"/>
        <v>0</v>
      </c>
      <c r="Y189" s="256">
        <f t="shared" si="107"/>
        <v>0</v>
      </c>
      <c r="Z189" s="256">
        <f t="shared" si="108"/>
        <v>0</v>
      </c>
      <c r="AA189" s="256">
        <f t="shared" si="109"/>
        <v>0</v>
      </c>
      <c r="AB189" s="256">
        <f t="shared" si="110"/>
        <v>0</v>
      </c>
      <c r="AC189" s="256">
        <f t="shared" si="111"/>
        <v>0</v>
      </c>
      <c r="AD189" s="256">
        <f t="shared" si="112"/>
        <v>0</v>
      </c>
      <c r="AE189" s="256">
        <f t="shared" si="113"/>
        <v>0</v>
      </c>
      <c r="AF189" s="256">
        <f t="shared" si="114"/>
        <v>0</v>
      </c>
      <c r="AG189" s="256">
        <f t="shared" si="115"/>
        <v>0</v>
      </c>
      <c r="AI189" s="257"/>
      <c r="AK189" s="300">
        <f t="shared" si="118"/>
        <v>0</v>
      </c>
      <c r="AL189" s="288">
        <f t="shared" si="119"/>
        <v>0</v>
      </c>
      <c r="AM189" s="277">
        <f t="shared" si="120"/>
        <v>0</v>
      </c>
      <c r="AN189" s="299">
        <f t="shared" si="121"/>
        <v>0</v>
      </c>
      <c r="AO189" s="236"/>
      <c r="AP189" s="236"/>
      <c r="AQ189" s="236"/>
      <c r="AR189" s="236"/>
      <c r="AS189" s="236"/>
      <c r="AT189" s="236"/>
    </row>
    <row r="190" spans="1:46" s="235" customFormat="1">
      <c r="A190" s="235" t="str">
        <f t="shared" si="116"/>
        <v>PacificCommercialDEL-COMM</v>
      </c>
      <c r="B190" s="235">
        <f t="shared" si="102"/>
        <v>1</v>
      </c>
      <c r="C190" s="253" t="s">
        <v>1129</v>
      </c>
      <c r="D190" s="253" t="s">
        <v>1130</v>
      </c>
      <c r="E190" s="254">
        <v>0</v>
      </c>
      <c r="F190" s="255"/>
      <c r="G190" s="256">
        <v>0</v>
      </c>
      <c r="H190" s="256">
        <v>0</v>
      </c>
      <c r="I190" s="256">
        <v>0</v>
      </c>
      <c r="J190" s="256">
        <v>0</v>
      </c>
      <c r="K190" s="256">
        <v>0</v>
      </c>
      <c r="L190" s="256">
        <v>18.93</v>
      </c>
      <c r="M190" s="256">
        <v>0</v>
      </c>
      <c r="N190" s="256">
        <v>0</v>
      </c>
      <c r="O190" s="256">
        <v>0</v>
      </c>
      <c r="P190" s="256">
        <v>0</v>
      </c>
      <c r="Q190" s="256">
        <v>0</v>
      </c>
      <c r="R190" s="256">
        <v>0</v>
      </c>
      <c r="S190" s="256">
        <f t="shared" si="117"/>
        <v>18.93</v>
      </c>
      <c r="T190" s="256"/>
      <c r="U190" s="256">
        <f t="shared" si="103"/>
        <v>0</v>
      </c>
      <c r="V190" s="256">
        <f t="shared" si="104"/>
        <v>0</v>
      </c>
      <c r="W190" s="256">
        <f t="shared" si="105"/>
        <v>0</v>
      </c>
      <c r="X190" s="256">
        <f t="shared" si="106"/>
        <v>0</v>
      </c>
      <c r="Y190" s="256">
        <f t="shared" si="107"/>
        <v>0</v>
      </c>
      <c r="Z190" s="256">
        <f t="shared" si="108"/>
        <v>0</v>
      </c>
      <c r="AA190" s="256">
        <f t="shared" si="109"/>
        <v>0</v>
      </c>
      <c r="AB190" s="256">
        <f t="shared" si="110"/>
        <v>0</v>
      </c>
      <c r="AC190" s="256">
        <f t="shared" si="111"/>
        <v>0</v>
      </c>
      <c r="AD190" s="256">
        <f t="shared" si="112"/>
        <v>0</v>
      </c>
      <c r="AE190" s="256">
        <f t="shared" si="113"/>
        <v>0</v>
      </c>
      <c r="AF190" s="256">
        <f t="shared" si="114"/>
        <v>0</v>
      </c>
      <c r="AG190" s="256">
        <f t="shared" si="115"/>
        <v>0</v>
      </c>
      <c r="AI190" s="257"/>
      <c r="AK190" s="300">
        <f t="shared" si="118"/>
        <v>0</v>
      </c>
      <c r="AL190" s="288">
        <f t="shared" si="119"/>
        <v>0</v>
      </c>
      <c r="AM190" s="277">
        <f t="shared" si="120"/>
        <v>-18.93</v>
      </c>
      <c r="AN190" s="299">
        <f t="shared" si="121"/>
        <v>0</v>
      </c>
      <c r="AO190" s="236"/>
      <c r="AP190" s="236"/>
      <c r="AQ190" s="236"/>
      <c r="AR190" s="236"/>
      <c r="AS190" s="236"/>
      <c r="AT190" s="236"/>
    </row>
    <row r="191" spans="1:46" s="235" customFormat="1">
      <c r="A191" s="235" t="str">
        <f t="shared" si="116"/>
        <v>PacificCommercialDEL1TEMP-COMM</v>
      </c>
      <c r="B191" s="235">
        <f t="shared" ref="B191:B222" si="122">COUNTIF(C:C,C191)</f>
        <v>1</v>
      </c>
      <c r="C191" s="253" t="s">
        <v>1117</v>
      </c>
      <c r="D191" s="253" t="s">
        <v>1118</v>
      </c>
      <c r="E191" s="254">
        <v>32.43</v>
      </c>
      <c r="F191" s="255"/>
      <c r="G191" s="256">
        <v>0</v>
      </c>
      <c r="H191" s="256">
        <v>0</v>
      </c>
      <c r="I191" s="256">
        <v>0</v>
      </c>
      <c r="J191" s="256">
        <v>59.230000000000004</v>
      </c>
      <c r="K191" s="256">
        <v>0</v>
      </c>
      <c r="L191" s="256">
        <v>0</v>
      </c>
      <c r="M191" s="256">
        <v>32.43</v>
      </c>
      <c r="N191" s="256">
        <v>0</v>
      </c>
      <c r="O191" s="256">
        <v>0</v>
      </c>
      <c r="P191" s="256">
        <v>0</v>
      </c>
      <c r="Q191" s="256">
        <v>0</v>
      </c>
      <c r="R191" s="256">
        <v>0</v>
      </c>
      <c r="S191" s="256">
        <f t="shared" si="117"/>
        <v>91.66</v>
      </c>
      <c r="T191" s="256"/>
      <c r="U191" s="256">
        <f t="shared" ref="U191:U222" si="123">IFERROR(G191/$E191,0)</f>
        <v>0</v>
      </c>
      <c r="V191" s="256">
        <f t="shared" ref="V191:V222" si="124">IFERROR(H191/$E191,0)</f>
        <v>0</v>
      </c>
      <c r="W191" s="256">
        <f t="shared" ref="W191:W222" si="125">IFERROR(I191/$E191,0)</f>
        <v>0</v>
      </c>
      <c r="X191" s="256">
        <f t="shared" ref="X191:X222" si="126">IFERROR(J191/$E191,0)</f>
        <v>1.8263953129818071</v>
      </c>
      <c r="Y191" s="256">
        <f t="shared" ref="Y191:Y222" si="127">IFERROR(K191/$E191,0)</f>
        <v>0</v>
      </c>
      <c r="Z191" s="256">
        <f t="shared" ref="Z191:Z222" si="128">IFERROR(L191/$E191,0)</f>
        <v>0</v>
      </c>
      <c r="AA191" s="256">
        <f t="shared" ref="AA191:AA222" si="129">IFERROR(M191/$E191,0)</f>
        <v>1</v>
      </c>
      <c r="AB191" s="256">
        <f t="shared" ref="AB191:AB222" si="130">IFERROR(N191/$E191,0)</f>
        <v>0</v>
      </c>
      <c r="AC191" s="256">
        <f t="shared" ref="AC191:AC222" si="131">IFERROR(O191/$E191,0)</f>
        <v>0</v>
      </c>
      <c r="AD191" s="256">
        <f t="shared" ref="AD191:AD222" si="132">IFERROR(P191/$E191,0)</f>
        <v>0</v>
      </c>
      <c r="AE191" s="256">
        <f t="shared" ref="AE191:AE222" si="133">IFERROR(Q191/$E191,0)</f>
        <v>0</v>
      </c>
      <c r="AF191" s="256">
        <f t="shared" ref="AF191:AF222" si="134">IFERROR(R191/$E191,0)</f>
        <v>0</v>
      </c>
      <c r="AG191" s="256">
        <f t="shared" ref="AG191:AG222" si="135">AVERAGE(U191:AF191)</f>
        <v>0.23553294274848394</v>
      </c>
      <c r="AI191" s="257"/>
      <c r="AK191" s="300">
        <f t="shared" si="118"/>
        <v>32.58</v>
      </c>
      <c r="AL191" s="288">
        <f t="shared" si="119"/>
        <v>92.08395929694727</v>
      </c>
      <c r="AM191" s="277">
        <f t="shared" si="120"/>
        <v>0.42395929694727386</v>
      </c>
      <c r="AN191" s="299">
        <f t="shared" si="121"/>
        <v>4.625346901017533E-3</v>
      </c>
      <c r="AO191" s="236"/>
      <c r="AP191" s="236"/>
      <c r="AQ191" s="236"/>
      <c r="AR191" s="236"/>
      <c r="AS191" s="236"/>
      <c r="AT191" s="236"/>
    </row>
    <row r="192" spans="1:46" s="235" customFormat="1" ht="15" customHeight="1">
      <c r="A192" s="235" t="str">
        <f t="shared" ref="A192:A223" si="136">$A$1&amp;"Commercial"&amp;C192</f>
        <v>PacificCommercialDEL1.5TEMP-COMM</v>
      </c>
      <c r="B192" s="235">
        <f t="shared" si="122"/>
        <v>1</v>
      </c>
      <c r="C192" s="253" t="s">
        <v>1115</v>
      </c>
      <c r="D192" s="253" t="s">
        <v>1116</v>
      </c>
      <c r="E192" s="254">
        <v>32.43</v>
      </c>
      <c r="F192" s="255"/>
      <c r="G192" s="256">
        <v>0</v>
      </c>
      <c r="H192" s="256">
        <v>0</v>
      </c>
      <c r="I192" s="256">
        <v>0</v>
      </c>
      <c r="J192" s="256">
        <v>129.72</v>
      </c>
      <c r="K192" s="256">
        <v>32.43</v>
      </c>
      <c r="L192" s="256">
        <v>32.43</v>
      </c>
      <c r="M192" s="256">
        <v>32.43</v>
      </c>
      <c r="N192" s="256">
        <v>32.520000000000003</v>
      </c>
      <c r="O192" s="256">
        <v>0</v>
      </c>
      <c r="P192" s="256">
        <v>0</v>
      </c>
      <c r="Q192" s="256">
        <v>65.040000000000006</v>
      </c>
      <c r="R192" s="256">
        <v>97.56</v>
      </c>
      <c r="S192" s="256">
        <f t="shared" ref="S192:S223" si="137">SUM(G192:R192)</f>
        <v>422.13000000000005</v>
      </c>
      <c r="T192" s="256"/>
      <c r="U192" s="256">
        <f t="shared" si="123"/>
        <v>0</v>
      </c>
      <c r="V192" s="256">
        <f t="shared" si="124"/>
        <v>0</v>
      </c>
      <c r="W192" s="256">
        <f t="shared" si="125"/>
        <v>0</v>
      </c>
      <c r="X192" s="256">
        <f t="shared" si="126"/>
        <v>4</v>
      </c>
      <c r="Y192" s="256">
        <f t="shared" si="127"/>
        <v>1</v>
      </c>
      <c r="Z192" s="256">
        <f t="shared" si="128"/>
        <v>1</v>
      </c>
      <c r="AA192" s="256">
        <f t="shared" si="129"/>
        <v>1</v>
      </c>
      <c r="AB192" s="256">
        <f t="shared" si="130"/>
        <v>1.0027752081406107</v>
      </c>
      <c r="AC192" s="256">
        <f t="shared" si="131"/>
        <v>0</v>
      </c>
      <c r="AD192" s="256">
        <f t="shared" si="132"/>
        <v>0</v>
      </c>
      <c r="AE192" s="256">
        <f t="shared" si="133"/>
        <v>2.0055504162812214</v>
      </c>
      <c r="AF192" s="256">
        <f t="shared" si="134"/>
        <v>3.0083256244218317</v>
      </c>
      <c r="AG192" s="256">
        <f t="shared" si="135"/>
        <v>1.0847209374036388</v>
      </c>
      <c r="AK192" s="300">
        <f t="shared" ref="AK192:AK223" si="138">ROUND(E192*(1+$AM$4),2)</f>
        <v>32.58</v>
      </c>
      <c r="AL192" s="288">
        <f t="shared" si="119"/>
        <v>424.08249768732662</v>
      </c>
      <c r="AM192" s="277">
        <f t="shared" si="120"/>
        <v>1.95249768732657</v>
      </c>
      <c r="AN192" s="299">
        <f t="shared" si="121"/>
        <v>4.625346901017533E-3</v>
      </c>
      <c r="AO192" s="236"/>
      <c r="AP192" s="236"/>
      <c r="AQ192" s="236"/>
      <c r="AR192" s="236"/>
      <c r="AS192" s="236"/>
      <c r="AT192" s="236"/>
    </row>
    <row r="193" spans="1:46" s="235" customFormat="1">
      <c r="A193" s="235" t="str">
        <f t="shared" si="136"/>
        <v>PacificCommercialDEL2TEMP-COMM</v>
      </c>
      <c r="B193" s="235">
        <f t="shared" si="122"/>
        <v>1</v>
      </c>
      <c r="C193" s="253" t="s">
        <v>1119</v>
      </c>
      <c r="D193" s="253" t="s">
        <v>1120</v>
      </c>
      <c r="E193" s="254">
        <v>32.43</v>
      </c>
      <c r="F193" s="255"/>
      <c r="G193" s="256">
        <v>227.01</v>
      </c>
      <c r="H193" s="256">
        <v>356.73</v>
      </c>
      <c r="I193" s="256">
        <v>194.57999999999998</v>
      </c>
      <c r="J193" s="256">
        <v>421.59000000000003</v>
      </c>
      <c r="K193" s="256">
        <v>356.73</v>
      </c>
      <c r="L193" s="256">
        <v>259.44</v>
      </c>
      <c r="M193" s="256">
        <v>454.02000000000004</v>
      </c>
      <c r="N193" s="256">
        <v>325.02</v>
      </c>
      <c r="O193" s="256">
        <v>292.68</v>
      </c>
      <c r="P193" s="256">
        <v>195.12000000000003</v>
      </c>
      <c r="Q193" s="256">
        <v>195.12</v>
      </c>
      <c r="R193" s="256">
        <v>292.68</v>
      </c>
      <c r="S193" s="256">
        <f t="shared" si="137"/>
        <v>3570.7199999999993</v>
      </c>
      <c r="T193" s="256"/>
      <c r="U193" s="256">
        <f t="shared" si="123"/>
        <v>7</v>
      </c>
      <c r="V193" s="256">
        <f t="shared" si="124"/>
        <v>11</v>
      </c>
      <c r="W193" s="256">
        <f t="shared" si="125"/>
        <v>6</v>
      </c>
      <c r="X193" s="256">
        <f t="shared" si="126"/>
        <v>13.000000000000002</v>
      </c>
      <c r="Y193" s="256">
        <f t="shared" si="127"/>
        <v>11</v>
      </c>
      <c r="Z193" s="256">
        <f t="shared" si="128"/>
        <v>8</v>
      </c>
      <c r="AA193" s="256">
        <f t="shared" si="129"/>
        <v>14.000000000000002</v>
      </c>
      <c r="AB193" s="256">
        <f t="shared" si="130"/>
        <v>10.022201665124884</v>
      </c>
      <c r="AC193" s="256">
        <f t="shared" si="131"/>
        <v>9.024976873265496</v>
      </c>
      <c r="AD193" s="256">
        <f t="shared" si="132"/>
        <v>6.0166512488436643</v>
      </c>
      <c r="AE193" s="256">
        <f t="shared" si="133"/>
        <v>6.0166512488436634</v>
      </c>
      <c r="AF193" s="256">
        <f t="shared" si="134"/>
        <v>9.024976873265496</v>
      </c>
      <c r="AG193" s="256">
        <f t="shared" si="135"/>
        <v>9.1754548257785995</v>
      </c>
      <c r="AI193" s="257"/>
      <c r="AK193" s="300">
        <f t="shared" si="138"/>
        <v>32.58</v>
      </c>
      <c r="AL193" s="288">
        <f t="shared" si="119"/>
        <v>3587.2358186864012</v>
      </c>
      <c r="AM193" s="277">
        <f t="shared" si="120"/>
        <v>16.515818686401872</v>
      </c>
      <c r="AN193" s="299">
        <f t="shared" si="121"/>
        <v>4.625346901017533E-3</v>
      </c>
      <c r="AO193" s="236"/>
      <c r="AP193" s="236"/>
      <c r="AQ193" s="236"/>
      <c r="AR193" s="236"/>
      <c r="AS193" s="236"/>
      <c r="AT193" s="236"/>
    </row>
    <row r="194" spans="1:46" s="235" customFormat="1">
      <c r="A194" s="235" t="str">
        <f t="shared" si="136"/>
        <v>PacificCommercialDEL3TEMP-COMM</v>
      </c>
      <c r="B194" s="235">
        <f t="shared" si="122"/>
        <v>1</v>
      </c>
      <c r="C194" s="253" t="s">
        <v>1121</v>
      </c>
      <c r="D194" s="253" t="s">
        <v>1122</v>
      </c>
      <c r="E194" s="254">
        <v>32.43</v>
      </c>
      <c r="F194" s="255"/>
      <c r="G194" s="256">
        <v>0</v>
      </c>
      <c r="H194" s="256">
        <v>0</v>
      </c>
      <c r="I194" s="256">
        <v>0</v>
      </c>
      <c r="J194" s="256">
        <v>0</v>
      </c>
      <c r="K194" s="256">
        <v>0</v>
      </c>
      <c r="L194" s="256">
        <v>0</v>
      </c>
      <c r="M194" s="256">
        <v>0</v>
      </c>
      <c r="N194" s="256">
        <v>0</v>
      </c>
      <c r="O194" s="256">
        <v>0</v>
      </c>
      <c r="P194" s="256">
        <v>0</v>
      </c>
      <c r="Q194" s="256">
        <v>0</v>
      </c>
      <c r="R194" s="256">
        <v>0</v>
      </c>
      <c r="S194" s="256">
        <f t="shared" si="137"/>
        <v>0</v>
      </c>
      <c r="T194" s="256"/>
      <c r="U194" s="256">
        <f t="shared" si="123"/>
        <v>0</v>
      </c>
      <c r="V194" s="256">
        <f t="shared" si="124"/>
        <v>0</v>
      </c>
      <c r="W194" s="256">
        <f t="shared" si="125"/>
        <v>0</v>
      </c>
      <c r="X194" s="256">
        <f t="shared" si="126"/>
        <v>0</v>
      </c>
      <c r="Y194" s="256">
        <f t="shared" si="127"/>
        <v>0</v>
      </c>
      <c r="Z194" s="256">
        <f t="shared" si="128"/>
        <v>0</v>
      </c>
      <c r="AA194" s="256">
        <f t="shared" si="129"/>
        <v>0</v>
      </c>
      <c r="AB194" s="256">
        <f t="shared" si="130"/>
        <v>0</v>
      </c>
      <c r="AC194" s="256">
        <f t="shared" si="131"/>
        <v>0</v>
      </c>
      <c r="AD194" s="256">
        <f t="shared" si="132"/>
        <v>0</v>
      </c>
      <c r="AE194" s="256">
        <f t="shared" si="133"/>
        <v>0</v>
      </c>
      <c r="AF194" s="256">
        <f t="shared" si="134"/>
        <v>0</v>
      </c>
      <c r="AG194" s="256">
        <f t="shared" si="135"/>
        <v>0</v>
      </c>
      <c r="AI194" s="257"/>
      <c r="AK194" s="300">
        <f t="shared" si="138"/>
        <v>32.58</v>
      </c>
      <c r="AL194" s="288">
        <f t="shared" si="119"/>
        <v>0</v>
      </c>
      <c r="AM194" s="277">
        <f t="shared" si="120"/>
        <v>0</v>
      </c>
      <c r="AN194" s="299">
        <f t="shared" si="121"/>
        <v>4.625346901017533E-3</v>
      </c>
      <c r="AO194" s="236"/>
      <c r="AP194" s="236"/>
      <c r="AQ194" s="236"/>
      <c r="AR194" s="236"/>
      <c r="AS194" s="236"/>
      <c r="AT194" s="236"/>
    </row>
    <row r="195" spans="1:46" s="235" customFormat="1">
      <c r="A195" s="235" t="str">
        <f t="shared" si="136"/>
        <v>PacificCommercialDEL4TEMP-COMM</v>
      </c>
      <c r="B195" s="235">
        <f t="shared" si="122"/>
        <v>1</v>
      </c>
      <c r="C195" s="253" t="s">
        <v>1123</v>
      </c>
      <c r="D195" s="253" t="s">
        <v>1124</v>
      </c>
      <c r="E195" s="254">
        <v>32.43</v>
      </c>
      <c r="F195" s="255"/>
      <c r="G195" s="256">
        <v>0</v>
      </c>
      <c r="H195" s="256">
        <v>0</v>
      </c>
      <c r="I195" s="256">
        <v>0</v>
      </c>
      <c r="J195" s="256">
        <v>0</v>
      </c>
      <c r="K195" s="256">
        <v>0</v>
      </c>
      <c r="L195" s="256">
        <v>0</v>
      </c>
      <c r="M195" s="256">
        <v>32.43</v>
      </c>
      <c r="N195" s="256">
        <v>0</v>
      </c>
      <c r="O195" s="256">
        <v>0</v>
      </c>
      <c r="P195" s="256">
        <v>0</v>
      </c>
      <c r="Q195" s="256">
        <v>0</v>
      </c>
      <c r="R195" s="256">
        <v>0</v>
      </c>
      <c r="S195" s="256">
        <f t="shared" si="137"/>
        <v>32.43</v>
      </c>
      <c r="T195" s="256"/>
      <c r="U195" s="256">
        <f t="shared" si="123"/>
        <v>0</v>
      </c>
      <c r="V195" s="256">
        <f t="shared" si="124"/>
        <v>0</v>
      </c>
      <c r="W195" s="256">
        <f t="shared" si="125"/>
        <v>0</v>
      </c>
      <c r="X195" s="256">
        <f t="shared" si="126"/>
        <v>0</v>
      </c>
      <c r="Y195" s="256">
        <f t="shared" si="127"/>
        <v>0</v>
      </c>
      <c r="Z195" s="256">
        <f t="shared" si="128"/>
        <v>0</v>
      </c>
      <c r="AA195" s="256">
        <f t="shared" si="129"/>
        <v>1</v>
      </c>
      <c r="AB195" s="256">
        <f t="shared" si="130"/>
        <v>0</v>
      </c>
      <c r="AC195" s="256">
        <f t="shared" si="131"/>
        <v>0</v>
      </c>
      <c r="AD195" s="256">
        <f t="shared" si="132"/>
        <v>0</v>
      </c>
      <c r="AE195" s="256">
        <f t="shared" si="133"/>
        <v>0</v>
      </c>
      <c r="AF195" s="256">
        <f t="shared" si="134"/>
        <v>0</v>
      </c>
      <c r="AG195" s="256">
        <f t="shared" si="135"/>
        <v>8.3333333333333329E-2</v>
      </c>
      <c r="AI195" s="257"/>
      <c r="AK195" s="300">
        <f t="shared" si="138"/>
        <v>32.58</v>
      </c>
      <c r="AL195" s="288">
        <f t="shared" si="119"/>
        <v>32.58</v>
      </c>
      <c r="AM195" s="277">
        <f t="shared" si="120"/>
        <v>0.14999999999999858</v>
      </c>
      <c r="AN195" s="299">
        <f t="shared" si="121"/>
        <v>4.625346901017533E-3</v>
      </c>
      <c r="AO195" s="236"/>
      <c r="AP195" s="236"/>
      <c r="AQ195" s="236"/>
      <c r="AR195" s="236"/>
      <c r="AS195" s="236"/>
      <c r="AT195" s="236"/>
    </row>
    <row r="196" spans="1:46" s="235" customFormat="1">
      <c r="A196" s="235" t="str">
        <f t="shared" si="136"/>
        <v>PacificCommercialDEL5TEMP-COMM</v>
      </c>
      <c r="B196" s="235">
        <f t="shared" si="122"/>
        <v>1</v>
      </c>
      <c r="C196" s="253" t="s">
        <v>1125</v>
      </c>
      <c r="D196" s="253" t="s">
        <v>1126</v>
      </c>
      <c r="E196" s="254">
        <v>32.43</v>
      </c>
      <c r="F196" s="255"/>
      <c r="G196" s="256">
        <v>32.43</v>
      </c>
      <c r="H196" s="256">
        <v>0</v>
      </c>
      <c r="I196" s="256">
        <v>0</v>
      </c>
      <c r="J196" s="256">
        <v>0</v>
      </c>
      <c r="K196" s="256">
        <v>0</v>
      </c>
      <c r="L196" s="256">
        <v>0</v>
      </c>
      <c r="M196" s="256">
        <v>0</v>
      </c>
      <c r="N196" s="256">
        <v>0</v>
      </c>
      <c r="O196" s="256">
        <v>0</v>
      </c>
      <c r="P196" s="256">
        <v>0</v>
      </c>
      <c r="Q196" s="256">
        <v>0</v>
      </c>
      <c r="R196" s="256">
        <v>0</v>
      </c>
      <c r="S196" s="256">
        <f t="shared" si="137"/>
        <v>32.43</v>
      </c>
      <c r="T196" s="256"/>
      <c r="U196" s="256">
        <f t="shared" si="123"/>
        <v>1</v>
      </c>
      <c r="V196" s="256">
        <f t="shared" si="124"/>
        <v>0</v>
      </c>
      <c r="W196" s="256">
        <f t="shared" si="125"/>
        <v>0</v>
      </c>
      <c r="X196" s="256">
        <f t="shared" si="126"/>
        <v>0</v>
      </c>
      <c r="Y196" s="256">
        <f t="shared" si="127"/>
        <v>0</v>
      </c>
      <c r="Z196" s="256">
        <f t="shared" si="128"/>
        <v>0</v>
      </c>
      <c r="AA196" s="256">
        <f t="shared" si="129"/>
        <v>0</v>
      </c>
      <c r="AB196" s="256">
        <f t="shared" si="130"/>
        <v>0</v>
      </c>
      <c r="AC196" s="256">
        <f t="shared" si="131"/>
        <v>0</v>
      </c>
      <c r="AD196" s="256">
        <f t="shared" si="132"/>
        <v>0</v>
      </c>
      <c r="AE196" s="256">
        <f t="shared" si="133"/>
        <v>0</v>
      </c>
      <c r="AF196" s="256">
        <f t="shared" si="134"/>
        <v>0</v>
      </c>
      <c r="AG196" s="256">
        <f t="shared" si="135"/>
        <v>8.3333333333333329E-2</v>
      </c>
      <c r="AI196" s="257"/>
      <c r="AK196" s="300">
        <f t="shared" si="138"/>
        <v>32.58</v>
      </c>
      <c r="AL196" s="288">
        <f t="shared" si="119"/>
        <v>32.58</v>
      </c>
      <c r="AM196" s="277">
        <f t="shared" si="120"/>
        <v>0.14999999999999858</v>
      </c>
      <c r="AN196" s="299">
        <f t="shared" si="121"/>
        <v>4.625346901017533E-3</v>
      </c>
      <c r="AO196" s="236"/>
      <c r="AP196" s="236"/>
      <c r="AQ196" s="236"/>
      <c r="AR196" s="236"/>
      <c r="AS196" s="236"/>
      <c r="AT196" s="236"/>
    </row>
    <row r="197" spans="1:46" s="235" customFormat="1">
      <c r="A197" s="235" t="str">
        <f t="shared" si="136"/>
        <v>PacificCommercialDEL6TEMP-COMM</v>
      </c>
      <c r="B197" s="235">
        <f t="shared" si="122"/>
        <v>1</v>
      </c>
      <c r="C197" s="253" t="s">
        <v>1127</v>
      </c>
      <c r="D197" s="253" t="s">
        <v>1128</v>
      </c>
      <c r="E197" s="254">
        <v>32.43</v>
      </c>
      <c r="F197" s="255"/>
      <c r="G197" s="256">
        <v>0</v>
      </c>
      <c r="H197" s="256">
        <v>0</v>
      </c>
      <c r="I197" s="256">
        <v>0</v>
      </c>
      <c r="J197" s="256">
        <v>0</v>
      </c>
      <c r="K197" s="256">
        <v>0</v>
      </c>
      <c r="L197" s="256">
        <v>0</v>
      </c>
      <c r="M197" s="256">
        <v>0</v>
      </c>
      <c r="N197" s="256">
        <v>0</v>
      </c>
      <c r="O197" s="256">
        <v>0</v>
      </c>
      <c r="P197" s="256">
        <v>0</v>
      </c>
      <c r="Q197" s="256">
        <v>0</v>
      </c>
      <c r="R197" s="256">
        <v>0</v>
      </c>
      <c r="S197" s="256">
        <f t="shared" si="137"/>
        <v>0</v>
      </c>
      <c r="T197" s="256"/>
      <c r="U197" s="256">
        <f t="shared" si="123"/>
        <v>0</v>
      </c>
      <c r="V197" s="256">
        <f t="shared" si="124"/>
        <v>0</v>
      </c>
      <c r="W197" s="256">
        <f t="shared" si="125"/>
        <v>0</v>
      </c>
      <c r="X197" s="256">
        <f t="shared" si="126"/>
        <v>0</v>
      </c>
      <c r="Y197" s="256">
        <f t="shared" si="127"/>
        <v>0</v>
      </c>
      <c r="Z197" s="256">
        <f t="shared" si="128"/>
        <v>0</v>
      </c>
      <c r="AA197" s="256">
        <f t="shared" si="129"/>
        <v>0</v>
      </c>
      <c r="AB197" s="256">
        <f t="shared" si="130"/>
        <v>0</v>
      </c>
      <c r="AC197" s="256">
        <f t="shared" si="131"/>
        <v>0</v>
      </c>
      <c r="AD197" s="256">
        <f t="shared" si="132"/>
        <v>0</v>
      </c>
      <c r="AE197" s="256">
        <f t="shared" si="133"/>
        <v>0</v>
      </c>
      <c r="AF197" s="256">
        <f t="shared" si="134"/>
        <v>0</v>
      </c>
      <c r="AG197" s="256">
        <f t="shared" si="135"/>
        <v>0</v>
      </c>
      <c r="AI197" s="257"/>
      <c r="AK197" s="300">
        <f t="shared" si="138"/>
        <v>32.58</v>
      </c>
      <c r="AL197" s="288">
        <f t="shared" si="119"/>
        <v>0</v>
      </c>
      <c r="AM197" s="277">
        <f t="shared" si="120"/>
        <v>0</v>
      </c>
      <c r="AN197" s="299">
        <f t="shared" si="121"/>
        <v>4.625346901017533E-3</v>
      </c>
      <c r="AO197" s="236"/>
      <c r="AP197" s="236"/>
      <c r="AQ197" s="236"/>
      <c r="AR197" s="236"/>
      <c r="AS197" s="236"/>
      <c r="AT197" s="236"/>
    </row>
    <row r="198" spans="1:46" s="235" customFormat="1">
      <c r="A198" s="235" t="str">
        <f t="shared" si="136"/>
        <v>PacificCommercialDISP-COMM</v>
      </c>
      <c r="B198" s="235">
        <f t="shared" si="122"/>
        <v>1</v>
      </c>
      <c r="C198" s="253" t="s">
        <v>1131</v>
      </c>
      <c r="D198" s="253" t="s">
        <v>1132</v>
      </c>
      <c r="E198" s="254">
        <v>0</v>
      </c>
      <c r="F198" s="255"/>
      <c r="G198" s="256">
        <v>91</v>
      </c>
      <c r="H198" s="256">
        <v>43</v>
      </c>
      <c r="I198" s="256">
        <v>30</v>
      </c>
      <c r="J198" s="256">
        <v>0</v>
      </c>
      <c r="K198" s="256">
        <v>0</v>
      </c>
      <c r="L198" s="256">
        <v>0</v>
      </c>
      <c r="M198" s="256">
        <v>0</v>
      </c>
      <c r="N198" s="256">
        <v>18</v>
      </c>
      <c r="O198" s="256">
        <v>0</v>
      </c>
      <c r="P198" s="256">
        <v>0</v>
      </c>
      <c r="Q198" s="256">
        <v>0</v>
      </c>
      <c r="R198" s="256">
        <v>0</v>
      </c>
      <c r="S198" s="256">
        <f t="shared" si="137"/>
        <v>182</v>
      </c>
      <c r="T198" s="256"/>
      <c r="U198" s="256">
        <f t="shared" si="123"/>
        <v>0</v>
      </c>
      <c r="V198" s="256">
        <f t="shared" si="124"/>
        <v>0</v>
      </c>
      <c r="W198" s="256">
        <f t="shared" si="125"/>
        <v>0</v>
      </c>
      <c r="X198" s="256">
        <f t="shared" si="126"/>
        <v>0</v>
      </c>
      <c r="Y198" s="256">
        <f t="shared" si="127"/>
        <v>0</v>
      </c>
      <c r="Z198" s="256">
        <f t="shared" si="128"/>
        <v>0</v>
      </c>
      <c r="AA198" s="256">
        <f t="shared" si="129"/>
        <v>0</v>
      </c>
      <c r="AB198" s="256">
        <f t="shared" si="130"/>
        <v>0</v>
      </c>
      <c r="AC198" s="256">
        <f t="shared" si="131"/>
        <v>0</v>
      </c>
      <c r="AD198" s="256">
        <f t="shared" si="132"/>
        <v>0</v>
      </c>
      <c r="AE198" s="256">
        <f t="shared" si="133"/>
        <v>0</v>
      </c>
      <c r="AF198" s="256">
        <f t="shared" si="134"/>
        <v>0</v>
      </c>
      <c r="AG198" s="256">
        <f t="shared" si="135"/>
        <v>0</v>
      </c>
      <c r="AI198" s="257"/>
      <c r="AK198" s="300">
        <f t="shared" si="138"/>
        <v>0</v>
      </c>
      <c r="AL198" s="288">
        <f t="shared" si="119"/>
        <v>0</v>
      </c>
      <c r="AM198" s="277">
        <f t="shared" si="120"/>
        <v>-182</v>
      </c>
      <c r="AN198" s="299">
        <f t="shared" si="121"/>
        <v>0</v>
      </c>
      <c r="AO198" s="236"/>
      <c r="AP198" s="236"/>
      <c r="AQ198" s="236"/>
      <c r="AR198" s="236"/>
      <c r="AS198" s="236"/>
      <c r="AT198" s="236"/>
    </row>
    <row r="199" spans="1:46" s="235" customFormat="1">
      <c r="A199" s="235" t="str">
        <f t="shared" si="136"/>
        <v>PacificCommercialDISPGW-COMM</v>
      </c>
      <c r="B199" s="235">
        <f t="shared" si="122"/>
        <v>1</v>
      </c>
      <c r="C199" s="253" t="s">
        <v>1133</v>
      </c>
      <c r="D199" s="253" t="s">
        <v>1134</v>
      </c>
      <c r="E199" s="254">
        <v>0</v>
      </c>
      <c r="F199" s="255"/>
      <c r="G199" s="256">
        <v>0</v>
      </c>
      <c r="H199" s="256">
        <v>0</v>
      </c>
      <c r="I199" s="256">
        <v>0</v>
      </c>
      <c r="J199" s="256">
        <v>0</v>
      </c>
      <c r="K199" s="256">
        <v>0</v>
      </c>
      <c r="L199" s="256">
        <v>0</v>
      </c>
      <c r="M199" s="256">
        <v>0</v>
      </c>
      <c r="N199" s="256">
        <v>0</v>
      </c>
      <c r="O199" s="256">
        <v>0</v>
      </c>
      <c r="P199" s="256">
        <v>0</v>
      </c>
      <c r="Q199" s="256">
        <v>0</v>
      </c>
      <c r="R199" s="256">
        <v>0</v>
      </c>
      <c r="S199" s="256">
        <f t="shared" si="137"/>
        <v>0</v>
      </c>
      <c r="T199" s="256"/>
      <c r="U199" s="256">
        <f t="shared" si="123"/>
        <v>0</v>
      </c>
      <c r="V199" s="256">
        <f t="shared" si="124"/>
        <v>0</v>
      </c>
      <c r="W199" s="256">
        <f t="shared" si="125"/>
        <v>0</v>
      </c>
      <c r="X199" s="256">
        <f t="shared" si="126"/>
        <v>0</v>
      </c>
      <c r="Y199" s="256">
        <f t="shared" si="127"/>
        <v>0</v>
      </c>
      <c r="Z199" s="256">
        <f t="shared" si="128"/>
        <v>0</v>
      </c>
      <c r="AA199" s="256">
        <f t="shared" si="129"/>
        <v>0</v>
      </c>
      <c r="AB199" s="256">
        <f t="shared" si="130"/>
        <v>0</v>
      </c>
      <c r="AC199" s="256">
        <f t="shared" si="131"/>
        <v>0</v>
      </c>
      <c r="AD199" s="256">
        <f t="shared" si="132"/>
        <v>0</v>
      </c>
      <c r="AE199" s="256">
        <f t="shared" si="133"/>
        <v>0</v>
      </c>
      <c r="AF199" s="256">
        <f t="shared" si="134"/>
        <v>0</v>
      </c>
      <c r="AG199" s="256">
        <f t="shared" si="135"/>
        <v>0</v>
      </c>
      <c r="AI199" s="257"/>
      <c r="AK199" s="300">
        <f t="shared" si="138"/>
        <v>0</v>
      </c>
      <c r="AL199" s="288">
        <f t="shared" si="119"/>
        <v>0</v>
      </c>
      <c r="AM199" s="277">
        <f t="shared" si="120"/>
        <v>0</v>
      </c>
      <c r="AN199" s="299">
        <f t="shared" si="121"/>
        <v>0</v>
      </c>
      <c r="AO199" s="236"/>
      <c r="AP199" s="236"/>
      <c r="AQ199" s="236"/>
      <c r="AR199" s="236"/>
      <c r="AS199" s="236"/>
      <c r="AT199" s="236"/>
    </row>
    <row r="200" spans="1:46" s="235" customFormat="1">
      <c r="A200" s="235" t="str">
        <f t="shared" si="136"/>
        <v>PacificCommercialDIST1CAN-COMM</v>
      </c>
      <c r="B200" s="235">
        <f t="shared" si="122"/>
        <v>1</v>
      </c>
      <c r="C200" s="253" t="s">
        <v>1135</v>
      </c>
      <c r="D200" s="253" t="s">
        <v>1136</v>
      </c>
      <c r="E200" s="254">
        <v>13.48</v>
      </c>
      <c r="F200" s="254"/>
      <c r="G200" s="256">
        <v>916.64</v>
      </c>
      <c r="H200" s="256">
        <v>916.64</v>
      </c>
      <c r="I200" s="256">
        <v>916.64</v>
      </c>
      <c r="J200" s="256">
        <v>916.64</v>
      </c>
      <c r="K200" s="256">
        <v>916.64</v>
      </c>
      <c r="L200" s="256">
        <v>916.64</v>
      </c>
      <c r="M200" s="256">
        <v>916.64</v>
      </c>
      <c r="N200" s="256">
        <v>940.44</v>
      </c>
      <c r="O200" s="256">
        <v>0</v>
      </c>
      <c r="P200" s="256">
        <v>0</v>
      </c>
      <c r="Q200" s="256">
        <v>0</v>
      </c>
      <c r="R200" s="256">
        <v>0</v>
      </c>
      <c r="S200" s="256">
        <f t="shared" si="137"/>
        <v>7356.92</v>
      </c>
      <c r="T200" s="256"/>
      <c r="U200" s="256">
        <f t="shared" si="123"/>
        <v>68</v>
      </c>
      <c r="V200" s="256">
        <f t="shared" si="124"/>
        <v>68</v>
      </c>
      <c r="W200" s="256">
        <f t="shared" si="125"/>
        <v>68</v>
      </c>
      <c r="X200" s="256">
        <f t="shared" si="126"/>
        <v>68</v>
      </c>
      <c r="Y200" s="256">
        <f t="shared" si="127"/>
        <v>68</v>
      </c>
      <c r="Z200" s="256">
        <f t="shared" si="128"/>
        <v>68</v>
      </c>
      <c r="AA200" s="256">
        <f t="shared" si="129"/>
        <v>68</v>
      </c>
      <c r="AB200" s="256">
        <f t="shared" si="130"/>
        <v>69.765578635014833</v>
      </c>
      <c r="AC200" s="256">
        <f t="shared" si="131"/>
        <v>0</v>
      </c>
      <c r="AD200" s="256">
        <f t="shared" si="132"/>
        <v>0</v>
      </c>
      <c r="AE200" s="256">
        <f t="shared" si="133"/>
        <v>0</v>
      </c>
      <c r="AF200" s="256">
        <f t="shared" si="134"/>
        <v>0</v>
      </c>
      <c r="AG200" s="256">
        <f t="shared" si="135"/>
        <v>45.480464886251241</v>
      </c>
      <c r="AI200" s="257"/>
      <c r="AK200" s="300">
        <f t="shared" si="138"/>
        <v>13.54</v>
      </c>
      <c r="AL200" s="288">
        <f t="shared" si="119"/>
        <v>7389.6659347181012</v>
      </c>
      <c r="AM200" s="277">
        <f t="shared" si="120"/>
        <v>32.745934718101125</v>
      </c>
      <c r="AN200" s="299">
        <f t="shared" si="121"/>
        <v>4.4510385756675605E-3</v>
      </c>
      <c r="AO200" s="236"/>
      <c r="AP200" s="236"/>
      <c r="AQ200" s="236"/>
      <c r="AR200" s="236"/>
      <c r="AS200" s="236"/>
      <c r="AT200" s="236"/>
    </row>
    <row r="201" spans="1:46" s="235" customFormat="1">
      <c r="A201" s="235" t="str">
        <f t="shared" si="136"/>
        <v>PacificCommercialDIST2CAN-COMM</v>
      </c>
      <c r="B201" s="235">
        <f t="shared" si="122"/>
        <v>1</v>
      </c>
      <c r="C201" s="253" t="s">
        <v>1137</v>
      </c>
      <c r="D201" s="253" t="s">
        <v>1138</v>
      </c>
      <c r="E201" s="254">
        <v>21.39</v>
      </c>
      <c r="F201" s="254"/>
      <c r="G201" s="256">
        <v>0</v>
      </c>
      <c r="H201" s="256">
        <v>0</v>
      </c>
      <c r="I201" s="256">
        <v>0</v>
      </c>
      <c r="J201" s="256">
        <v>0</v>
      </c>
      <c r="K201" s="256">
        <v>0</v>
      </c>
      <c r="L201" s="256">
        <v>0</v>
      </c>
      <c r="M201" s="256">
        <v>0</v>
      </c>
      <c r="N201" s="256">
        <v>0</v>
      </c>
      <c r="O201" s="256">
        <v>0</v>
      </c>
      <c r="P201" s="256">
        <v>0</v>
      </c>
      <c r="Q201" s="256">
        <v>0</v>
      </c>
      <c r="R201" s="256">
        <v>0</v>
      </c>
      <c r="S201" s="256">
        <f t="shared" si="137"/>
        <v>0</v>
      </c>
      <c r="T201" s="256"/>
      <c r="U201" s="256">
        <f t="shared" si="123"/>
        <v>0</v>
      </c>
      <c r="V201" s="256">
        <f t="shared" si="124"/>
        <v>0</v>
      </c>
      <c r="W201" s="256">
        <f t="shared" si="125"/>
        <v>0</v>
      </c>
      <c r="X201" s="256">
        <f t="shared" si="126"/>
        <v>0</v>
      </c>
      <c r="Y201" s="256">
        <f t="shared" si="127"/>
        <v>0</v>
      </c>
      <c r="Z201" s="256">
        <f t="shared" si="128"/>
        <v>0</v>
      </c>
      <c r="AA201" s="256">
        <f t="shared" si="129"/>
        <v>0</v>
      </c>
      <c r="AB201" s="256">
        <f t="shared" si="130"/>
        <v>0</v>
      </c>
      <c r="AC201" s="256">
        <f t="shared" si="131"/>
        <v>0</v>
      </c>
      <c r="AD201" s="256">
        <f t="shared" si="132"/>
        <v>0</v>
      </c>
      <c r="AE201" s="256">
        <f t="shared" si="133"/>
        <v>0</v>
      </c>
      <c r="AF201" s="256">
        <f t="shared" si="134"/>
        <v>0</v>
      </c>
      <c r="AG201" s="256">
        <f t="shared" si="135"/>
        <v>0</v>
      </c>
      <c r="AI201" s="257"/>
      <c r="AK201" s="300">
        <f t="shared" si="138"/>
        <v>21.49</v>
      </c>
      <c r="AL201" s="288">
        <f t="shared" si="119"/>
        <v>0</v>
      </c>
      <c r="AM201" s="277">
        <f t="shared" si="120"/>
        <v>0</v>
      </c>
      <c r="AN201" s="299">
        <f t="shared" si="121"/>
        <v>4.6750818139316436E-3</v>
      </c>
      <c r="AO201" s="236"/>
      <c r="AP201" s="236"/>
      <c r="AQ201" s="236"/>
      <c r="AR201" s="236"/>
      <c r="AS201" s="236"/>
      <c r="AT201" s="236"/>
    </row>
    <row r="202" spans="1:46" s="235" customFormat="1">
      <c r="A202" s="235" t="str">
        <f t="shared" si="136"/>
        <v>PacificCommercialDIST4CAN-COMM</v>
      </c>
      <c r="B202" s="235">
        <f t="shared" si="122"/>
        <v>1</v>
      </c>
      <c r="C202" s="253" t="s">
        <v>1139</v>
      </c>
      <c r="D202" s="253" t="s">
        <v>1140</v>
      </c>
      <c r="E202" s="254">
        <v>42.78</v>
      </c>
      <c r="F202" s="254"/>
      <c r="G202" s="256">
        <v>171.12</v>
      </c>
      <c r="H202" s="256">
        <v>171.12</v>
      </c>
      <c r="I202" s="256">
        <v>171.12</v>
      </c>
      <c r="J202" s="256">
        <v>171.12</v>
      </c>
      <c r="K202" s="256">
        <v>171.12</v>
      </c>
      <c r="L202" s="256">
        <v>171.12</v>
      </c>
      <c r="M202" s="256">
        <v>171.12</v>
      </c>
      <c r="N202" s="256">
        <v>175.76</v>
      </c>
      <c r="O202" s="256">
        <v>175.76</v>
      </c>
      <c r="P202" s="256">
        <v>175.76</v>
      </c>
      <c r="Q202" s="256">
        <v>175.76</v>
      </c>
      <c r="R202" s="256">
        <v>175.76</v>
      </c>
      <c r="S202" s="256">
        <f t="shared" si="137"/>
        <v>2076.6400000000003</v>
      </c>
      <c r="T202" s="256"/>
      <c r="U202" s="256">
        <f t="shared" si="123"/>
        <v>4</v>
      </c>
      <c r="V202" s="256">
        <f t="shared" si="124"/>
        <v>4</v>
      </c>
      <c r="W202" s="256">
        <f t="shared" si="125"/>
        <v>4</v>
      </c>
      <c r="X202" s="256">
        <f t="shared" si="126"/>
        <v>4</v>
      </c>
      <c r="Y202" s="256">
        <f t="shared" si="127"/>
        <v>4</v>
      </c>
      <c r="Z202" s="256">
        <f t="shared" si="128"/>
        <v>4</v>
      </c>
      <c r="AA202" s="256">
        <f t="shared" si="129"/>
        <v>4</v>
      </c>
      <c r="AB202" s="256">
        <f t="shared" si="130"/>
        <v>4.1084618980832159</v>
      </c>
      <c r="AC202" s="256">
        <f t="shared" si="131"/>
        <v>4.1084618980832159</v>
      </c>
      <c r="AD202" s="256">
        <f t="shared" si="132"/>
        <v>4.1084618980832159</v>
      </c>
      <c r="AE202" s="256">
        <f t="shared" si="133"/>
        <v>4.1084618980832159</v>
      </c>
      <c r="AF202" s="256">
        <f t="shared" si="134"/>
        <v>4.1084618980832159</v>
      </c>
      <c r="AG202" s="256">
        <f t="shared" si="135"/>
        <v>4.0451924575346725</v>
      </c>
      <c r="AI202" s="257"/>
      <c r="AK202" s="300">
        <f t="shared" si="138"/>
        <v>42.98</v>
      </c>
      <c r="AL202" s="288">
        <f t="shared" si="119"/>
        <v>2086.3484618980824</v>
      </c>
      <c r="AM202" s="277">
        <f t="shared" si="120"/>
        <v>9.7084618980820778</v>
      </c>
      <c r="AN202" s="299">
        <f t="shared" si="121"/>
        <v>4.6750818139316436E-3</v>
      </c>
      <c r="AO202" s="236"/>
      <c r="AP202" s="236"/>
      <c r="AQ202" s="236"/>
      <c r="AR202" s="236"/>
      <c r="AS202" s="236"/>
      <c r="AT202" s="236"/>
    </row>
    <row r="203" spans="1:46" s="235" customFormat="1">
      <c r="A203" s="235" t="str">
        <f t="shared" si="136"/>
        <v>PacificCommercialDIST5CAN-COMM</v>
      </c>
      <c r="B203" s="235">
        <f t="shared" si="122"/>
        <v>1</v>
      </c>
      <c r="C203" s="253" t="s">
        <v>1143</v>
      </c>
      <c r="D203" s="253" t="s">
        <v>1144</v>
      </c>
      <c r="E203" s="254">
        <v>53.48</v>
      </c>
      <c r="F203" s="254"/>
      <c r="G203" s="256">
        <v>0</v>
      </c>
      <c r="H203" s="256">
        <v>0</v>
      </c>
      <c r="I203" s="256">
        <v>0</v>
      </c>
      <c r="J203" s="256">
        <v>0</v>
      </c>
      <c r="K203" s="256">
        <v>0</v>
      </c>
      <c r="L203" s="256">
        <v>0</v>
      </c>
      <c r="M203" s="256">
        <v>0</v>
      </c>
      <c r="N203" s="256">
        <v>0</v>
      </c>
      <c r="O203" s="256">
        <v>0</v>
      </c>
      <c r="P203" s="256">
        <v>0</v>
      </c>
      <c r="Q203" s="256">
        <v>0</v>
      </c>
      <c r="R203" s="256">
        <v>0</v>
      </c>
      <c r="S203" s="256">
        <f t="shared" si="137"/>
        <v>0</v>
      </c>
      <c r="T203" s="256"/>
      <c r="U203" s="256">
        <f t="shared" si="123"/>
        <v>0</v>
      </c>
      <c r="V203" s="256">
        <f t="shared" si="124"/>
        <v>0</v>
      </c>
      <c r="W203" s="256">
        <f t="shared" si="125"/>
        <v>0</v>
      </c>
      <c r="X203" s="256">
        <f t="shared" si="126"/>
        <v>0</v>
      </c>
      <c r="Y203" s="256">
        <f t="shared" si="127"/>
        <v>0</v>
      </c>
      <c r="Z203" s="256">
        <f t="shared" si="128"/>
        <v>0</v>
      </c>
      <c r="AA203" s="256">
        <f t="shared" si="129"/>
        <v>0</v>
      </c>
      <c r="AB203" s="256">
        <f t="shared" si="130"/>
        <v>0</v>
      </c>
      <c r="AC203" s="256">
        <f t="shared" si="131"/>
        <v>0</v>
      </c>
      <c r="AD203" s="256">
        <f t="shared" si="132"/>
        <v>0</v>
      </c>
      <c r="AE203" s="256">
        <f t="shared" si="133"/>
        <v>0</v>
      </c>
      <c r="AF203" s="256">
        <f t="shared" si="134"/>
        <v>0</v>
      </c>
      <c r="AG203" s="256">
        <f t="shared" si="135"/>
        <v>0</v>
      </c>
      <c r="AI203" s="257"/>
      <c r="AK203" s="300">
        <f t="shared" si="138"/>
        <v>53.73</v>
      </c>
      <c r="AL203" s="288">
        <f t="shared" si="119"/>
        <v>0</v>
      </c>
      <c r="AM203" s="277">
        <f t="shared" si="120"/>
        <v>0</v>
      </c>
      <c r="AN203" s="299">
        <f t="shared" si="121"/>
        <v>4.6746447270007482E-3</v>
      </c>
      <c r="AO203" s="236"/>
      <c r="AP203" s="236"/>
      <c r="AQ203" s="236"/>
      <c r="AR203" s="236"/>
      <c r="AS203" s="236"/>
      <c r="AT203" s="236"/>
    </row>
    <row r="204" spans="1:46" s="235" customFormat="1">
      <c r="A204" s="235" t="str">
        <f t="shared" si="136"/>
        <v>PacificCommercialDIST5+CANS-COMM</v>
      </c>
      <c r="B204" s="235">
        <f t="shared" si="122"/>
        <v>1</v>
      </c>
      <c r="C204" s="253" t="s">
        <v>1141</v>
      </c>
      <c r="D204" s="253" t="s">
        <v>1142</v>
      </c>
      <c r="E204" s="254">
        <v>10.7</v>
      </c>
      <c r="F204" s="254"/>
      <c r="G204" s="256">
        <v>85.6</v>
      </c>
      <c r="H204" s="256">
        <v>85.6</v>
      </c>
      <c r="I204" s="256">
        <v>85.6</v>
      </c>
      <c r="J204" s="256">
        <v>85.6</v>
      </c>
      <c r="K204" s="256">
        <v>85.6</v>
      </c>
      <c r="L204" s="256">
        <v>85.6</v>
      </c>
      <c r="M204" s="256">
        <v>85.6</v>
      </c>
      <c r="N204" s="256">
        <v>87.84</v>
      </c>
      <c r="O204" s="256">
        <v>87.84</v>
      </c>
      <c r="P204" s="256">
        <v>87.84</v>
      </c>
      <c r="Q204" s="256">
        <v>87.84</v>
      </c>
      <c r="R204" s="256">
        <v>87.84</v>
      </c>
      <c r="S204" s="256">
        <f t="shared" si="137"/>
        <v>1038.4000000000001</v>
      </c>
      <c r="T204" s="256"/>
      <c r="U204" s="256">
        <f t="shared" si="123"/>
        <v>8</v>
      </c>
      <c r="V204" s="256">
        <f t="shared" si="124"/>
        <v>8</v>
      </c>
      <c r="W204" s="256">
        <f t="shared" si="125"/>
        <v>8</v>
      </c>
      <c r="X204" s="256">
        <f t="shared" si="126"/>
        <v>8</v>
      </c>
      <c r="Y204" s="256">
        <f t="shared" si="127"/>
        <v>8</v>
      </c>
      <c r="Z204" s="256">
        <f t="shared" si="128"/>
        <v>8</v>
      </c>
      <c r="AA204" s="256">
        <f t="shared" si="129"/>
        <v>8</v>
      </c>
      <c r="AB204" s="256">
        <f t="shared" si="130"/>
        <v>8.2093457943925241</v>
      </c>
      <c r="AC204" s="256">
        <f t="shared" si="131"/>
        <v>8.2093457943925241</v>
      </c>
      <c r="AD204" s="256">
        <f t="shared" si="132"/>
        <v>8.2093457943925241</v>
      </c>
      <c r="AE204" s="256">
        <f t="shared" si="133"/>
        <v>8.2093457943925241</v>
      </c>
      <c r="AF204" s="256">
        <f t="shared" si="134"/>
        <v>8.2093457943925241</v>
      </c>
      <c r="AG204" s="256">
        <f t="shared" si="135"/>
        <v>8.0872274143302167</v>
      </c>
      <c r="AI204" s="290"/>
      <c r="AK204" s="300">
        <f t="shared" si="138"/>
        <v>10.75</v>
      </c>
      <c r="AL204" s="288">
        <f t="shared" si="119"/>
        <v>1043.252336448598</v>
      </c>
      <c r="AM204" s="277">
        <f t="shared" si="120"/>
        <v>4.8523364485979528</v>
      </c>
      <c r="AN204" s="299">
        <f t="shared" si="121"/>
        <v>4.6728971962617487E-3</v>
      </c>
      <c r="AO204" s="236"/>
      <c r="AP204" s="236"/>
      <c r="AQ204" s="236"/>
      <c r="AR204" s="236"/>
      <c r="AS204" s="236"/>
      <c r="AT204" s="236"/>
    </row>
    <row r="205" spans="1:46" s="235" customFormat="1">
      <c r="A205" s="235" t="str">
        <f t="shared" si="136"/>
        <v>PacificCommercialDONATIONC</v>
      </c>
      <c r="B205" s="235">
        <f t="shared" si="122"/>
        <v>1</v>
      </c>
      <c r="C205" s="253" t="s">
        <v>1145</v>
      </c>
      <c r="D205" s="253" t="s">
        <v>1146</v>
      </c>
      <c r="E205" s="254">
        <v>0</v>
      </c>
      <c r="F205" s="255"/>
      <c r="G205" s="256">
        <v>0</v>
      </c>
      <c r="H205" s="256">
        <v>0</v>
      </c>
      <c r="I205" s="256">
        <v>0</v>
      </c>
      <c r="J205" s="256">
        <v>0</v>
      </c>
      <c r="K205" s="256">
        <v>0</v>
      </c>
      <c r="L205" s="256">
        <v>0</v>
      </c>
      <c r="M205" s="256">
        <v>0</v>
      </c>
      <c r="N205" s="256">
        <v>0</v>
      </c>
      <c r="O205" s="256">
        <v>0</v>
      </c>
      <c r="P205" s="256">
        <v>0</v>
      </c>
      <c r="Q205" s="256">
        <v>0</v>
      </c>
      <c r="R205" s="256">
        <v>0</v>
      </c>
      <c r="S205" s="256">
        <f t="shared" si="137"/>
        <v>0</v>
      </c>
      <c r="T205" s="256"/>
      <c r="U205" s="256">
        <f t="shared" si="123"/>
        <v>0</v>
      </c>
      <c r="V205" s="256">
        <f t="shared" si="124"/>
        <v>0</v>
      </c>
      <c r="W205" s="256">
        <f t="shared" si="125"/>
        <v>0</v>
      </c>
      <c r="X205" s="256">
        <f t="shared" si="126"/>
        <v>0</v>
      </c>
      <c r="Y205" s="256">
        <f t="shared" si="127"/>
        <v>0</v>
      </c>
      <c r="Z205" s="256">
        <f t="shared" si="128"/>
        <v>0</v>
      </c>
      <c r="AA205" s="256">
        <f t="shared" si="129"/>
        <v>0</v>
      </c>
      <c r="AB205" s="256">
        <f t="shared" si="130"/>
        <v>0</v>
      </c>
      <c r="AC205" s="256">
        <f t="shared" si="131"/>
        <v>0</v>
      </c>
      <c r="AD205" s="256">
        <f t="shared" si="132"/>
        <v>0</v>
      </c>
      <c r="AE205" s="256">
        <f t="shared" si="133"/>
        <v>0</v>
      </c>
      <c r="AF205" s="256">
        <f t="shared" si="134"/>
        <v>0</v>
      </c>
      <c r="AG205" s="256">
        <f t="shared" si="135"/>
        <v>0</v>
      </c>
      <c r="AI205" s="257"/>
      <c r="AK205" s="300">
        <f t="shared" si="138"/>
        <v>0</v>
      </c>
      <c r="AL205" s="288">
        <f t="shared" si="119"/>
        <v>0</v>
      </c>
      <c r="AM205" s="277">
        <f t="shared" si="120"/>
        <v>0</v>
      </c>
      <c r="AN205" s="299">
        <f t="shared" si="121"/>
        <v>0</v>
      </c>
      <c r="AO205" s="236"/>
      <c r="AP205" s="236"/>
      <c r="AQ205" s="236"/>
      <c r="AR205" s="236"/>
      <c r="AS205" s="236"/>
      <c r="AT205" s="236"/>
    </row>
    <row r="206" spans="1:46" s="235" customFormat="1">
      <c r="A206" s="235" t="str">
        <f t="shared" si="136"/>
        <v>PacificCommercialDRIVEIN-COMM</v>
      </c>
      <c r="B206" s="235">
        <f t="shared" si="122"/>
        <v>1</v>
      </c>
      <c r="C206" s="253" t="s">
        <v>1147</v>
      </c>
      <c r="D206" s="253" t="s">
        <v>1148</v>
      </c>
      <c r="E206" s="254">
        <v>6.41</v>
      </c>
      <c r="F206" s="255"/>
      <c r="G206" s="256">
        <v>153.84</v>
      </c>
      <c r="H206" s="256">
        <v>153.84</v>
      </c>
      <c r="I206" s="256">
        <v>147.43</v>
      </c>
      <c r="J206" s="256">
        <v>147.43</v>
      </c>
      <c r="K206" s="256">
        <v>147.43</v>
      </c>
      <c r="L206" s="256">
        <v>147.43</v>
      </c>
      <c r="M206" s="256">
        <v>147.43</v>
      </c>
      <c r="N206" s="256">
        <v>147.88999999999999</v>
      </c>
      <c r="O206" s="256">
        <v>147.88999999999999</v>
      </c>
      <c r="P206" s="256">
        <v>147.88999999999999</v>
      </c>
      <c r="Q206" s="256">
        <v>147.88999999999999</v>
      </c>
      <c r="R206" s="256">
        <v>147.88999999999999</v>
      </c>
      <c r="S206" s="256">
        <f t="shared" si="137"/>
        <v>1784.2799999999997</v>
      </c>
      <c r="T206" s="256"/>
      <c r="U206" s="256">
        <f t="shared" si="123"/>
        <v>24</v>
      </c>
      <c r="V206" s="256">
        <f t="shared" si="124"/>
        <v>24</v>
      </c>
      <c r="W206" s="256">
        <f t="shared" si="125"/>
        <v>23</v>
      </c>
      <c r="X206" s="256">
        <f t="shared" si="126"/>
        <v>23</v>
      </c>
      <c r="Y206" s="256">
        <f t="shared" si="127"/>
        <v>23</v>
      </c>
      <c r="Z206" s="256">
        <f t="shared" si="128"/>
        <v>23</v>
      </c>
      <c r="AA206" s="256">
        <f t="shared" si="129"/>
        <v>23</v>
      </c>
      <c r="AB206" s="256">
        <f t="shared" si="130"/>
        <v>23.071762870514817</v>
      </c>
      <c r="AC206" s="256">
        <f t="shared" si="131"/>
        <v>23.071762870514817</v>
      </c>
      <c r="AD206" s="256">
        <f t="shared" si="132"/>
        <v>23.071762870514817</v>
      </c>
      <c r="AE206" s="256">
        <f t="shared" si="133"/>
        <v>23.071762870514817</v>
      </c>
      <c r="AF206" s="256">
        <f t="shared" si="134"/>
        <v>23.071762870514817</v>
      </c>
      <c r="AG206" s="256">
        <f t="shared" si="135"/>
        <v>23.196567862714506</v>
      </c>
      <c r="AI206" s="257"/>
      <c r="AK206" s="300">
        <f t="shared" si="138"/>
        <v>6.44</v>
      </c>
      <c r="AL206" s="288">
        <f t="shared" si="119"/>
        <v>1792.6307644305773</v>
      </c>
      <c r="AM206" s="277">
        <f t="shared" si="120"/>
        <v>8.3507644305775557</v>
      </c>
      <c r="AN206" s="299">
        <f t="shared" si="121"/>
        <v>4.6801872074883379E-3</v>
      </c>
      <c r="AO206" s="236"/>
      <c r="AP206" s="236"/>
      <c r="AQ206" s="236"/>
      <c r="AR206" s="236"/>
      <c r="AS206" s="236"/>
      <c r="AT206" s="236"/>
    </row>
    <row r="207" spans="1:46" s="235" customFormat="1">
      <c r="A207" s="235" t="str">
        <f t="shared" si="136"/>
        <v>PacificCommercialEXTRA-COMM</v>
      </c>
      <c r="B207" s="235">
        <f t="shared" si="122"/>
        <v>1</v>
      </c>
      <c r="C207" s="253" t="s">
        <v>1169</v>
      </c>
      <c r="D207" s="253" t="s">
        <v>1170</v>
      </c>
      <c r="E207" s="254">
        <v>2.5299999999999998</v>
      </c>
      <c r="F207" s="255"/>
      <c r="G207" s="256">
        <v>1421.86</v>
      </c>
      <c r="H207" s="256">
        <v>1717.87</v>
      </c>
      <c r="I207" s="256">
        <v>1257.4100000000001</v>
      </c>
      <c r="J207" s="256">
        <v>1239.7</v>
      </c>
      <c r="K207" s="256">
        <v>1075.25</v>
      </c>
      <c r="L207" s="256">
        <v>1925.33</v>
      </c>
      <c r="M207" s="256">
        <v>1472.46</v>
      </c>
      <c r="N207" s="256">
        <v>1963.27</v>
      </c>
      <c r="O207" s="256">
        <v>2473.96</v>
      </c>
      <c r="P207" s="256">
        <v>1844.0399999999997</v>
      </c>
      <c r="Q207" s="256">
        <v>1292.8599999999999</v>
      </c>
      <c r="R207" s="256">
        <v>1625.6</v>
      </c>
      <c r="S207" s="256">
        <f t="shared" si="137"/>
        <v>19309.609999999997</v>
      </c>
      <c r="T207" s="256"/>
      <c r="U207" s="256">
        <f t="shared" si="123"/>
        <v>562</v>
      </c>
      <c r="V207" s="256">
        <f t="shared" si="124"/>
        <v>679</v>
      </c>
      <c r="W207" s="256">
        <f t="shared" si="125"/>
        <v>497.00000000000006</v>
      </c>
      <c r="X207" s="256">
        <f t="shared" si="126"/>
        <v>490.00000000000006</v>
      </c>
      <c r="Y207" s="256">
        <f t="shared" si="127"/>
        <v>425.00000000000006</v>
      </c>
      <c r="Z207" s="256">
        <f t="shared" si="128"/>
        <v>761</v>
      </c>
      <c r="AA207" s="256">
        <f t="shared" si="129"/>
        <v>582.00000000000011</v>
      </c>
      <c r="AB207" s="256">
        <f t="shared" si="130"/>
        <v>775.99604743083012</v>
      </c>
      <c r="AC207" s="256">
        <f t="shared" si="131"/>
        <v>977.84980237154161</v>
      </c>
      <c r="AD207" s="256">
        <f t="shared" si="132"/>
        <v>728.86956521739125</v>
      </c>
      <c r="AE207" s="256">
        <f t="shared" si="133"/>
        <v>511.01185770750988</v>
      </c>
      <c r="AF207" s="256">
        <f t="shared" si="134"/>
        <v>642.52964426877475</v>
      </c>
      <c r="AG207" s="256">
        <f t="shared" si="135"/>
        <v>636.02140974967062</v>
      </c>
      <c r="AI207" s="257"/>
      <c r="AK207" s="300">
        <f t="shared" si="138"/>
        <v>2.54</v>
      </c>
      <c r="AL207" s="288">
        <f t="shared" si="119"/>
        <v>19385.932569169963</v>
      </c>
      <c r="AM207" s="277">
        <f t="shared" si="120"/>
        <v>76.3225691699663</v>
      </c>
      <c r="AN207" s="299">
        <f t="shared" si="121"/>
        <v>3.952569169960566E-3</v>
      </c>
      <c r="AO207" s="236"/>
      <c r="AP207" s="236"/>
      <c r="AQ207" s="236"/>
      <c r="AR207" s="236"/>
      <c r="AS207" s="236"/>
      <c r="AT207" s="236"/>
    </row>
    <row r="208" spans="1:46" s="235" customFormat="1">
      <c r="A208" s="235" t="str">
        <f t="shared" si="136"/>
        <v>PacificCommercialEP-COMM</v>
      </c>
      <c r="B208" s="235">
        <f t="shared" si="122"/>
        <v>1</v>
      </c>
      <c r="C208" s="253" t="s">
        <v>1167</v>
      </c>
      <c r="D208" s="253" t="s">
        <v>1168</v>
      </c>
      <c r="E208" s="254">
        <v>0</v>
      </c>
      <c r="F208" s="255"/>
      <c r="G208" s="256">
        <v>0</v>
      </c>
      <c r="H208" s="256">
        <v>0</v>
      </c>
      <c r="I208" s="256">
        <v>0</v>
      </c>
      <c r="J208" s="256">
        <v>0</v>
      </c>
      <c r="K208" s="256">
        <v>0</v>
      </c>
      <c r="L208" s="256">
        <v>0</v>
      </c>
      <c r="M208" s="256">
        <v>0</v>
      </c>
      <c r="N208" s="256">
        <v>0</v>
      </c>
      <c r="O208" s="256">
        <v>0</v>
      </c>
      <c r="P208" s="256">
        <v>0</v>
      </c>
      <c r="Q208" s="256">
        <v>0</v>
      </c>
      <c r="R208" s="256">
        <v>0</v>
      </c>
      <c r="S208" s="256">
        <f t="shared" si="137"/>
        <v>0</v>
      </c>
      <c r="T208" s="256"/>
      <c r="U208" s="256">
        <f t="shared" si="123"/>
        <v>0</v>
      </c>
      <c r="V208" s="256">
        <f t="shared" si="124"/>
        <v>0</v>
      </c>
      <c r="W208" s="256">
        <f t="shared" si="125"/>
        <v>0</v>
      </c>
      <c r="X208" s="256">
        <f t="shared" si="126"/>
        <v>0</v>
      </c>
      <c r="Y208" s="256">
        <f t="shared" si="127"/>
        <v>0</v>
      </c>
      <c r="Z208" s="256">
        <f t="shared" si="128"/>
        <v>0</v>
      </c>
      <c r="AA208" s="256">
        <f t="shared" si="129"/>
        <v>0</v>
      </c>
      <c r="AB208" s="256">
        <f t="shared" si="130"/>
        <v>0</v>
      </c>
      <c r="AC208" s="256">
        <f t="shared" si="131"/>
        <v>0</v>
      </c>
      <c r="AD208" s="256">
        <f t="shared" si="132"/>
        <v>0</v>
      </c>
      <c r="AE208" s="256">
        <f t="shared" si="133"/>
        <v>0</v>
      </c>
      <c r="AF208" s="256">
        <f t="shared" si="134"/>
        <v>0</v>
      </c>
      <c r="AG208" s="256">
        <f t="shared" si="135"/>
        <v>0</v>
      </c>
      <c r="AI208" s="257"/>
      <c r="AK208" s="300">
        <f t="shared" si="138"/>
        <v>0</v>
      </c>
      <c r="AL208" s="288">
        <f t="shared" si="119"/>
        <v>0</v>
      </c>
      <c r="AM208" s="277">
        <f t="shared" si="120"/>
        <v>0</v>
      </c>
      <c r="AN208" s="299">
        <f t="shared" si="121"/>
        <v>0</v>
      </c>
      <c r="AO208" s="236"/>
      <c r="AP208" s="236"/>
      <c r="AQ208" s="236"/>
      <c r="AR208" s="236"/>
      <c r="AS208" s="236"/>
      <c r="AT208" s="236"/>
    </row>
    <row r="209" spans="1:46" s="235" customFormat="1">
      <c r="A209" s="235" t="str">
        <f t="shared" si="136"/>
        <v>PacificCommercialEP1-COMM</v>
      </c>
      <c r="B209" s="235">
        <f t="shared" si="122"/>
        <v>1</v>
      </c>
      <c r="C209" s="253" t="s">
        <v>1151</v>
      </c>
      <c r="D209" s="253" t="s">
        <v>1152</v>
      </c>
      <c r="E209" s="254">
        <v>20.170000000000002</v>
      </c>
      <c r="F209" s="255"/>
      <c r="G209" s="256">
        <v>80.680000000000007</v>
      </c>
      <c r="H209" s="256">
        <v>141.19</v>
      </c>
      <c r="I209" s="256">
        <v>40.340000000000003</v>
      </c>
      <c r="J209" s="256">
        <v>100.85</v>
      </c>
      <c r="K209" s="256">
        <v>80.680000000000007</v>
      </c>
      <c r="L209" s="256">
        <v>117.9</v>
      </c>
      <c r="M209" s="256">
        <v>121.02000000000001</v>
      </c>
      <c r="N209" s="256">
        <v>141.55000000000001</v>
      </c>
      <c r="O209" s="256">
        <v>121.38000000000001</v>
      </c>
      <c r="P209" s="256">
        <v>60.69</v>
      </c>
      <c r="Q209" s="256">
        <v>40.46</v>
      </c>
      <c r="R209" s="256">
        <v>20.23</v>
      </c>
      <c r="S209" s="256">
        <f t="shared" si="137"/>
        <v>1066.97</v>
      </c>
      <c r="T209" s="256"/>
      <c r="U209" s="256">
        <f t="shared" si="123"/>
        <v>4</v>
      </c>
      <c r="V209" s="256">
        <f t="shared" si="124"/>
        <v>6.9999999999999991</v>
      </c>
      <c r="W209" s="256">
        <f t="shared" si="125"/>
        <v>2</v>
      </c>
      <c r="X209" s="256">
        <f t="shared" si="126"/>
        <v>4.9999999999999991</v>
      </c>
      <c r="Y209" s="256">
        <f t="shared" si="127"/>
        <v>4</v>
      </c>
      <c r="Z209" s="256">
        <f t="shared" si="128"/>
        <v>5.8453148239960333</v>
      </c>
      <c r="AA209" s="256">
        <f t="shared" si="129"/>
        <v>6</v>
      </c>
      <c r="AB209" s="256">
        <f t="shared" si="130"/>
        <v>7.0178482895389189</v>
      </c>
      <c r="AC209" s="256">
        <f t="shared" si="131"/>
        <v>6.0178482895389189</v>
      </c>
      <c r="AD209" s="256">
        <f t="shared" si="132"/>
        <v>3.008924144769459</v>
      </c>
      <c r="AE209" s="256">
        <f t="shared" si="133"/>
        <v>2.0059494298463063</v>
      </c>
      <c r="AF209" s="256">
        <f t="shared" si="134"/>
        <v>1.0029747149231532</v>
      </c>
      <c r="AG209" s="256">
        <f t="shared" si="135"/>
        <v>4.4082383077177321</v>
      </c>
      <c r="AI209" s="257"/>
      <c r="AK209" s="300">
        <f t="shared" si="138"/>
        <v>20.260000000000002</v>
      </c>
      <c r="AL209" s="288">
        <f t="shared" si="119"/>
        <v>1071.730897372335</v>
      </c>
      <c r="AM209" s="277">
        <f t="shared" si="120"/>
        <v>4.7608973723349663</v>
      </c>
      <c r="AN209" s="299">
        <f t="shared" si="121"/>
        <v>4.4620723847297889E-3</v>
      </c>
      <c r="AO209" s="236"/>
      <c r="AP209" s="236"/>
      <c r="AQ209" s="236"/>
      <c r="AR209" s="236"/>
      <c r="AS209" s="236"/>
      <c r="AT209" s="236"/>
    </row>
    <row r="210" spans="1:46" s="235" customFormat="1">
      <c r="A210" s="235" t="str">
        <f t="shared" si="136"/>
        <v>PacificCommercialEP1.5-COMM</v>
      </c>
      <c r="B210" s="235">
        <f t="shared" si="122"/>
        <v>1</v>
      </c>
      <c r="C210" s="253" t="s">
        <v>1149</v>
      </c>
      <c r="D210" s="253" t="s">
        <v>1150</v>
      </c>
      <c r="E210" s="254">
        <v>26.17</v>
      </c>
      <c r="F210" s="255"/>
      <c r="G210" s="256">
        <v>78.510000000000005</v>
      </c>
      <c r="H210" s="256">
        <v>104.68</v>
      </c>
      <c r="I210" s="256">
        <v>0</v>
      </c>
      <c r="J210" s="256">
        <v>78.510000000000005</v>
      </c>
      <c r="K210" s="256">
        <v>78.510000000000005</v>
      </c>
      <c r="L210" s="256">
        <v>26.17</v>
      </c>
      <c r="M210" s="256">
        <v>26.17</v>
      </c>
      <c r="N210" s="256">
        <v>78.72</v>
      </c>
      <c r="O210" s="256">
        <v>78.72</v>
      </c>
      <c r="P210" s="256">
        <v>52.48</v>
      </c>
      <c r="Q210" s="256">
        <v>78.72</v>
      </c>
      <c r="R210" s="256">
        <v>104.96</v>
      </c>
      <c r="S210" s="256">
        <f t="shared" si="137"/>
        <v>786.15000000000009</v>
      </c>
      <c r="T210" s="256"/>
      <c r="U210" s="256">
        <f t="shared" si="123"/>
        <v>3</v>
      </c>
      <c r="V210" s="256">
        <f t="shared" si="124"/>
        <v>4</v>
      </c>
      <c r="W210" s="256">
        <f t="shared" si="125"/>
        <v>0</v>
      </c>
      <c r="X210" s="256">
        <f t="shared" si="126"/>
        <v>3</v>
      </c>
      <c r="Y210" s="256">
        <f t="shared" si="127"/>
        <v>3</v>
      </c>
      <c r="Z210" s="256">
        <f t="shared" si="128"/>
        <v>1</v>
      </c>
      <c r="AA210" s="256">
        <f t="shared" si="129"/>
        <v>1</v>
      </c>
      <c r="AB210" s="256">
        <f t="shared" si="130"/>
        <v>3.0080244554833775</v>
      </c>
      <c r="AC210" s="256">
        <f t="shared" si="131"/>
        <v>3.0080244554833775</v>
      </c>
      <c r="AD210" s="256">
        <f t="shared" si="132"/>
        <v>2.0053496369889183</v>
      </c>
      <c r="AE210" s="256">
        <f t="shared" si="133"/>
        <v>3.0080244554833775</v>
      </c>
      <c r="AF210" s="256">
        <f t="shared" si="134"/>
        <v>4.0106992739778367</v>
      </c>
      <c r="AG210" s="256">
        <f t="shared" si="135"/>
        <v>2.5033435231180738</v>
      </c>
      <c r="AI210" s="257"/>
      <c r="AK210" s="300">
        <f t="shared" si="138"/>
        <v>26.29</v>
      </c>
      <c r="AL210" s="288">
        <f t="shared" si="119"/>
        <v>789.75481467328996</v>
      </c>
      <c r="AM210" s="277">
        <f t="shared" si="120"/>
        <v>3.6048146732898658</v>
      </c>
      <c r="AN210" s="299">
        <f t="shared" si="121"/>
        <v>4.5854031333587095E-3</v>
      </c>
      <c r="AO210" s="236"/>
      <c r="AP210" s="236"/>
      <c r="AQ210" s="236"/>
      <c r="AR210" s="236"/>
      <c r="AS210" s="236"/>
      <c r="AT210" s="236"/>
    </row>
    <row r="211" spans="1:46" s="235" customFormat="1">
      <c r="A211" s="235" t="str">
        <f t="shared" si="136"/>
        <v>PacificCommercialEP2-COMM</v>
      </c>
      <c r="B211" s="235">
        <f t="shared" si="122"/>
        <v>1</v>
      </c>
      <c r="C211" s="253" t="s">
        <v>1155</v>
      </c>
      <c r="D211" s="253" t="s">
        <v>1156</v>
      </c>
      <c r="E211" s="254">
        <v>32.43</v>
      </c>
      <c r="F211" s="255"/>
      <c r="G211" s="256">
        <v>324.3</v>
      </c>
      <c r="H211" s="256">
        <v>97.289999999999992</v>
      </c>
      <c r="I211" s="256">
        <v>64.86</v>
      </c>
      <c r="J211" s="256">
        <v>97.289999999999992</v>
      </c>
      <c r="K211" s="256">
        <v>324.3</v>
      </c>
      <c r="L211" s="256">
        <v>324.3</v>
      </c>
      <c r="M211" s="256">
        <v>421.59000000000003</v>
      </c>
      <c r="N211" s="256">
        <v>162.60000000000002</v>
      </c>
      <c r="O211" s="256">
        <v>227.64000000000004</v>
      </c>
      <c r="P211" s="256">
        <v>422.76</v>
      </c>
      <c r="Q211" s="256">
        <v>260.15999999999997</v>
      </c>
      <c r="R211" s="256">
        <v>292.68000000000006</v>
      </c>
      <c r="S211" s="256">
        <f t="shared" si="137"/>
        <v>3019.7699999999995</v>
      </c>
      <c r="T211" s="256"/>
      <c r="U211" s="256">
        <f t="shared" si="123"/>
        <v>10</v>
      </c>
      <c r="V211" s="256">
        <f t="shared" si="124"/>
        <v>3</v>
      </c>
      <c r="W211" s="256">
        <f t="shared" si="125"/>
        <v>2</v>
      </c>
      <c r="X211" s="256">
        <f t="shared" si="126"/>
        <v>3</v>
      </c>
      <c r="Y211" s="256">
        <f t="shared" si="127"/>
        <v>10</v>
      </c>
      <c r="Z211" s="256">
        <f t="shared" si="128"/>
        <v>10</v>
      </c>
      <c r="AA211" s="256">
        <f t="shared" si="129"/>
        <v>13.000000000000002</v>
      </c>
      <c r="AB211" s="256">
        <f t="shared" si="130"/>
        <v>5.0138760407030531</v>
      </c>
      <c r="AC211" s="256">
        <f t="shared" si="131"/>
        <v>7.0194264569842755</v>
      </c>
      <c r="AD211" s="256">
        <f t="shared" si="132"/>
        <v>13.036077705827937</v>
      </c>
      <c r="AE211" s="256">
        <f t="shared" si="133"/>
        <v>8.022201665124884</v>
      </c>
      <c r="AF211" s="256">
        <f t="shared" si="134"/>
        <v>9.0249768732654978</v>
      </c>
      <c r="AG211" s="256">
        <f t="shared" si="135"/>
        <v>7.7597132284921377</v>
      </c>
      <c r="AI211" s="257"/>
      <c r="AK211" s="300">
        <f t="shared" si="138"/>
        <v>32.58</v>
      </c>
      <c r="AL211" s="288">
        <f t="shared" si="119"/>
        <v>3033.737483811286</v>
      </c>
      <c r="AM211" s="277">
        <f t="shared" si="120"/>
        <v>13.967483811286456</v>
      </c>
      <c r="AN211" s="299">
        <f t="shared" si="121"/>
        <v>4.625346901017533E-3</v>
      </c>
      <c r="AO211" s="236"/>
      <c r="AP211" s="236"/>
      <c r="AQ211" s="236"/>
      <c r="AR211" s="236"/>
      <c r="AS211" s="236"/>
      <c r="AT211" s="236"/>
    </row>
    <row r="212" spans="1:46" s="235" customFormat="1">
      <c r="A212" s="235" t="str">
        <f t="shared" si="136"/>
        <v>PacificCommercialEP2CMP-COMM</v>
      </c>
      <c r="B212" s="235">
        <f t="shared" si="122"/>
        <v>1</v>
      </c>
      <c r="C212" s="253" t="s">
        <v>1153</v>
      </c>
      <c r="D212" s="253" t="s">
        <v>1154</v>
      </c>
      <c r="E212" s="254">
        <v>85.1</v>
      </c>
      <c r="F212" s="255"/>
      <c r="G212" s="256">
        <v>85.1</v>
      </c>
      <c r="H212" s="256">
        <v>0</v>
      </c>
      <c r="I212" s="256">
        <v>0</v>
      </c>
      <c r="J212" s="256">
        <v>0</v>
      </c>
      <c r="K212" s="256">
        <v>0</v>
      </c>
      <c r="L212" s="256">
        <v>0</v>
      </c>
      <c r="M212" s="256">
        <v>0</v>
      </c>
      <c r="N212" s="256">
        <v>0</v>
      </c>
      <c r="O212" s="256">
        <v>0</v>
      </c>
      <c r="P212" s="256">
        <v>0</v>
      </c>
      <c r="Q212" s="256">
        <v>0</v>
      </c>
      <c r="R212" s="256">
        <v>85.33</v>
      </c>
      <c r="S212" s="256">
        <f t="shared" si="137"/>
        <v>170.43</v>
      </c>
      <c r="T212" s="256"/>
      <c r="U212" s="256">
        <f t="shared" si="123"/>
        <v>1</v>
      </c>
      <c r="V212" s="256">
        <f t="shared" si="124"/>
        <v>0</v>
      </c>
      <c r="W212" s="256">
        <f t="shared" si="125"/>
        <v>0</v>
      </c>
      <c r="X212" s="256">
        <f t="shared" si="126"/>
        <v>0</v>
      </c>
      <c r="Y212" s="256">
        <f t="shared" si="127"/>
        <v>0</v>
      </c>
      <c r="Z212" s="256">
        <f t="shared" si="128"/>
        <v>0</v>
      </c>
      <c r="AA212" s="256">
        <f t="shared" si="129"/>
        <v>0</v>
      </c>
      <c r="AB212" s="256">
        <f t="shared" si="130"/>
        <v>0</v>
      </c>
      <c r="AC212" s="256">
        <f t="shared" si="131"/>
        <v>0</v>
      </c>
      <c r="AD212" s="256">
        <f t="shared" si="132"/>
        <v>0</v>
      </c>
      <c r="AE212" s="256">
        <f t="shared" si="133"/>
        <v>0</v>
      </c>
      <c r="AF212" s="256">
        <f t="shared" si="134"/>
        <v>1.0027027027027027</v>
      </c>
      <c r="AG212" s="256">
        <f t="shared" si="135"/>
        <v>0.16689189189189188</v>
      </c>
      <c r="AI212" s="257"/>
      <c r="AK212" s="300">
        <f t="shared" si="138"/>
        <v>85.5</v>
      </c>
      <c r="AL212" s="288">
        <f t="shared" si="119"/>
        <v>171.23108108108107</v>
      </c>
      <c r="AM212" s="277">
        <f t="shared" si="120"/>
        <v>0.80108108108106535</v>
      </c>
      <c r="AN212" s="299">
        <f t="shared" si="121"/>
        <v>4.7003525264395505E-3</v>
      </c>
      <c r="AO212" s="236"/>
      <c r="AP212" s="236"/>
      <c r="AQ212" s="236"/>
      <c r="AR212" s="236"/>
      <c r="AS212" s="236"/>
      <c r="AT212" s="236"/>
    </row>
    <row r="213" spans="1:46" s="235" customFormat="1" ht="15" customHeight="1">
      <c r="A213" s="235" t="str">
        <f t="shared" si="136"/>
        <v>PacificCommercialEP3-COMM</v>
      </c>
      <c r="B213" s="235">
        <f t="shared" si="122"/>
        <v>1</v>
      </c>
      <c r="C213" s="253" t="s">
        <v>1157</v>
      </c>
      <c r="D213" s="253" t="s">
        <v>1158</v>
      </c>
      <c r="E213" s="254">
        <v>47.48</v>
      </c>
      <c r="F213" s="255"/>
      <c r="G213" s="256">
        <v>94.96</v>
      </c>
      <c r="H213" s="256">
        <v>0</v>
      </c>
      <c r="I213" s="256">
        <v>142.44</v>
      </c>
      <c r="J213" s="256">
        <v>284.88</v>
      </c>
      <c r="K213" s="256">
        <v>189.92</v>
      </c>
      <c r="L213" s="256">
        <v>379.84</v>
      </c>
      <c r="M213" s="256">
        <v>332.36</v>
      </c>
      <c r="N213" s="256">
        <v>523.45000000000005</v>
      </c>
      <c r="O213" s="256">
        <v>333.27</v>
      </c>
      <c r="P213" s="256">
        <v>190.44</v>
      </c>
      <c r="Q213" s="256">
        <v>47.61</v>
      </c>
      <c r="R213" s="256">
        <v>238.05</v>
      </c>
      <c r="S213" s="256">
        <f t="shared" si="137"/>
        <v>2757.2200000000003</v>
      </c>
      <c r="T213" s="256"/>
      <c r="U213" s="256">
        <f t="shared" si="123"/>
        <v>2</v>
      </c>
      <c r="V213" s="256">
        <f t="shared" si="124"/>
        <v>0</v>
      </c>
      <c r="W213" s="256">
        <f t="shared" si="125"/>
        <v>3</v>
      </c>
      <c r="X213" s="256">
        <f t="shared" si="126"/>
        <v>6</v>
      </c>
      <c r="Y213" s="256">
        <f t="shared" si="127"/>
        <v>4</v>
      </c>
      <c r="Z213" s="256">
        <f t="shared" si="128"/>
        <v>8</v>
      </c>
      <c r="AA213" s="256">
        <f t="shared" si="129"/>
        <v>7.0000000000000009</v>
      </c>
      <c r="AB213" s="256">
        <f t="shared" si="130"/>
        <v>11.024641954507162</v>
      </c>
      <c r="AC213" s="256">
        <f t="shared" si="131"/>
        <v>7.0191659646166809</v>
      </c>
      <c r="AD213" s="256">
        <f t="shared" si="132"/>
        <v>4.0109519797809607</v>
      </c>
      <c r="AE213" s="256">
        <f t="shared" si="133"/>
        <v>1.0027379949452402</v>
      </c>
      <c r="AF213" s="256">
        <f t="shared" si="134"/>
        <v>5.0136899747262014</v>
      </c>
      <c r="AG213" s="256">
        <f t="shared" si="135"/>
        <v>4.8392656557146871</v>
      </c>
      <c r="AK213" s="300">
        <f t="shared" si="138"/>
        <v>47.7</v>
      </c>
      <c r="AL213" s="288">
        <f t="shared" si="119"/>
        <v>2769.9956613310869</v>
      </c>
      <c r="AM213" s="277">
        <f t="shared" si="120"/>
        <v>12.775661331086667</v>
      </c>
      <c r="AN213" s="299">
        <f t="shared" si="121"/>
        <v>4.6335299073295283E-3</v>
      </c>
      <c r="AO213" s="236"/>
      <c r="AP213" s="236"/>
      <c r="AQ213" s="236"/>
      <c r="AR213" s="236"/>
      <c r="AS213" s="236"/>
      <c r="AT213" s="236"/>
    </row>
    <row r="214" spans="1:46" s="235" customFormat="1">
      <c r="A214" s="235" t="str">
        <f t="shared" si="136"/>
        <v>PacificCommercialEP4-COMM</v>
      </c>
      <c r="B214" s="235">
        <f t="shared" si="122"/>
        <v>1</v>
      </c>
      <c r="C214" s="253" t="s">
        <v>1161</v>
      </c>
      <c r="D214" s="253" t="s">
        <v>1162</v>
      </c>
      <c r="E214" s="254">
        <v>58.23</v>
      </c>
      <c r="F214" s="255"/>
      <c r="G214" s="256">
        <v>582.30000000000007</v>
      </c>
      <c r="H214" s="256">
        <v>815.22</v>
      </c>
      <c r="I214" s="256">
        <v>640.53</v>
      </c>
      <c r="J214" s="256">
        <v>756.99</v>
      </c>
      <c r="K214" s="256">
        <v>931.68000000000006</v>
      </c>
      <c r="L214" s="256">
        <v>1048.1400000000001</v>
      </c>
      <c r="M214" s="256">
        <v>1048.1400000000001</v>
      </c>
      <c r="N214" s="256">
        <v>233.56</v>
      </c>
      <c r="O214" s="256">
        <v>175.17000000000002</v>
      </c>
      <c r="P214" s="256">
        <v>350.34</v>
      </c>
      <c r="Q214" s="256">
        <v>0</v>
      </c>
      <c r="R214" s="256">
        <v>408.73</v>
      </c>
      <c r="S214" s="256">
        <f t="shared" si="137"/>
        <v>6990.8000000000011</v>
      </c>
      <c r="T214" s="256"/>
      <c r="U214" s="256">
        <f t="shared" si="123"/>
        <v>10.000000000000002</v>
      </c>
      <c r="V214" s="256">
        <f t="shared" si="124"/>
        <v>14.000000000000002</v>
      </c>
      <c r="W214" s="256">
        <f t="shared" si="125"/>
        <v>11</v>
      </c>
      <c r="X214" s="256">
        <f t="shared" si="126"/>
        <v>13</v>
      </c>
      <c r="Y214" s="256">
        <f t="shared" si="127"/>
        <v>16.000000000000004</v>
      </c>
      <c r="Z214" s="256">
        <f t="shared" si="128"/>
        <v>18.000000000000004</v>
      </c>
      <c r="AA214" s="256">
        <f t="shared" si="129"/>
        <v>18.000000000000004</v>
      </c>
      <c r="AB214" s="256">
        <f t="shared" si="130"/>
        <v>4.0109908981624596</v>
      </c>
      <c r="AC214" s="256">
        <f t="shared" si="131"/>
        <v>3.0082431736218447</v>
      </c>
      <c r="AD214" s="256">
        <f t="shared" si="132"/>
        <v>6.0164863472436885</v>
      </c>
      <c r="AE214" s="256">
        <f t="shared" si="133"/>
        <v>0</v>
      </c>
      <c r="AF214" s="256">
        <f t="shared" si="134"/>
        <v>7.0192340717843047</v>
      </c>
      <c r="AG214" s="256">
        <f t="shared" si="135"/>
        <v>10.004579540901025</v>
      </c>
      <c r="AI214" s="257"/>
      <c r="AK214" s="300">
        <f t="shared" si="138"/>
        <v>58.5</v>
      </c>
      <c r="AL214" s="288">
        <f t="shared" si="119"/>
        <v>7023.2148377125195</v>
      </c>
      <c r="AM214" s="277">
        <f t="shared" si="120"/>
        <v>32.41483771251842</v>
      </c>
      <c r="AN214" s="299">
        <f t="shared" si="121"/>
        <v>4.636785162287535E-3</v>
      </c>
      <c r="AO214" s="236"/>
      <c r="AP214" s="236"/>
      <c r="AQ214" s="236"/>
      <c r="AR214" s="236"/>
      <c r="AS214" s="236"/>
      <c r="AT214" s="236"/>
    </row>
    <row r="215" spans="1:46" s="235" customFormat="1">
      <c r="A215" s="235" t="str">
        <f t="shared" si="136"/>
        <v>PacificCommercialEP4CMP-COMM</v>
      </c>
      <c r="B215" s="235">
        <f t="shared" si="122"/>
        <v>1</v>
      </c>
      <c r="C215" s="253" t="s">
        <v>1159</v>
      </c>
      <c r="D215" s="253" t="s">
        <v>1160</v>
      </c>
      <c r="E215" s="254">
        <v>141.57</v>
      </c>
      <c r="F215" s="255"/>
      <c r="G215" s="256">
        <v>283.14</v>
      </c>
      <c r="H215" s="256">
        <v>141.57</v>
      </c>
      <c r="I215" s="256">
        <v>0</v>
      </c>
      <c r="J215" s="256">
        <v>0</v>
      </c>
      <c r="K215" s="256">
        <v>0</v>
      </c>
      <c r="L215" s="256">
        <v>0</v>
      </c>
      <c r="M215" s="256">
        <v>0</v>
      </c>
      <c r="N215" s="256">
        <v>0</v>
      </c>
      <c r="O215" s="256">
        <v>141.96</v>
      </c>
      <c r="P215" s="256">
        <v>0</v>
      </c>
      <c r="Q215" s="256">
        <v>141.96</v>
      </c>
      <c r="R215" s="256">
        <v>283.92</v>
      </c>
      <c r="S215" s="256">
        <f t="shared" si="137"/>
        <v>992.55</v>
      </c>
      <c r="T215" s="256"/>
      <c r="U215" s="256">
        <f t="shared" si="123"/>
        <v>2</v>
      </c>
      <c r="V215" s="256">
        <f t="shared" si="124"/>
        <v>1</v>
      </c>
      <c r="W215" s="256">
        <f t="shared" si="125"/>
        <v>0</v>
      </c>
      <c r="X215" s="256">
        <f t="shared" si="126"/>
        <v>0</v>
      </c>
      <c r="Y215" s="256">
        <f t="shared" si="127"/>
        <v>0</v>
      </c>
      <c r="Z215" s="256">
        <f t="shared" si="128"/>
        <v>0</v>
      </c>
      <c r="AA215" s="256">
        <f t="shared" si="129"/>
        <v>0</v>
      </c>
      <c r="AB215" s="256">
        <f t="shared" si="130"/>
        <v>0</v>
      </c>
      <c r="AC215" s="256">
        <f t="shared" si="131"/>
        <v>1.0027548209366393</v>
      </c>
      <c r="AD215" s="256">
        <f t="shared" si="132"/>
        <v>0</v>
      </c>
      <c r="AE215" s="256">
        <f t="shared" si="133"/>
        <v>1.0027548209366393</v>
      </c>
      <c r="AF215" s="256">
        <f t="shared" si="134"/>
        <v>2.0055096418732785</v>
      </c>
      <c r="AG215" s="256">
        <f t="shared" si="135"/>
        <v>0.58425160697887968</v>
      </c>
      <c r="AI215" s="257"/>
      <c r="AK215" s="300">
        <f t="shared" si="138"/>
        <v>142.22999999999999</v>
      </c>
      <c r="AL215" s="288">
        <f t="shared" si="119"/>
        <v>997.17727272727268</v>
      </c>
      <c r="AM215" s="277">
        <f t="shared" si="120"/>
        <v>4.6272727272727252</v>
      </c>
      <c r="AN215" s="299">
        <f t="shared" si="121"/>
        <v>4.6620046620046377E-3</v>
      </c>
      <c r="AO215" s="236"/>
      <c r="AP215" s="236"/>
      <c r="AQ215" s="236"/>
      <c r="AR215" s="236"/>
      <c r="AS215" s="236"/>
      <c r="AT215" s="236"/>
    </row>
    <row r="216" spans="1:46" s="235" customFormat="1">
      <c r="A216" s="235" t="str">
        <f t="shared" si="136"/>
        <v>PacificCommercialEP5-COMM</v>
      </c>
      <c r="B216" s="235">
        <f t="shared" si="122"/>
        <v>1</v>
      </c>
      <c r="C216" s="253" t="s">
        <v>1163</v>
      </c>
      <c r="D216" s="253" t="s">
        <v>1164</v>
      </c>
      <c r="E216" s="254">
        <v>68.48</v>
      </c>
      <c r="F216" s="255"/>
      <c r="G216" s="256">
        <v>0</v>
      </c>
      <c r="H216" s="256">
        <v>0</v>
      </c>
      <c r="I216" s="256">
        <v>68.48</v>
      </c>
      <c r="J216" s="256">
        <v>0</v>
      </c>
      <c r="K216" s="256">
        <v>0</v>
      </c>
      <c r="L216" s="256">
        <v>68.48</v>
      </c>
      <c r="M216" s="256">
        <v>0</v>
      </c>
      <c r="N216" s="256">
        <v>68.67</v>
      </c>
      <c r="O216" s="256">
        <v>206.01</v>
      </c>
      <c r="P216" s="256">
        <v>68.67</v>
      </c>
      <c r="Q216" s="256">
        <v>274.68</v>
      </c>
      <c r="R216" s="256">
        <v>68.67</v>
      </c>
      <c r="S216" s="256">
        <f t="shared" si="137"/>
        <v>823.66</v>
      </c>
      <c r="T216" s="256"/>
      <c r="U216" s="256">
        <f t="shared" si="123"/>
        <v>0</v>
      </c>
      <c r="V216" s="256">
        <f t="shared" si="124"/>
        <v>0</v>
      </c>
      <c r="W216" s="256">
        <f t="shared" si="125"/>
        <v>1</v>
      </c>
      <c r="X216" s="256">
        <f t="shared" si="126"/>
        <v>0</v>
      </c>
      <c r="Y216" s="256">
        <f t="shared" si="127"/>
        <v>0</v>
      </c>
      <c r="Z216" s="256">
        <f t="shared" si="128"/>
        <v>1</v>
      </c>
      <c r="AA216" s="256">
        <f t="shared" si="129"/>
        <v>0</v>
      </c>
      <c r="AB216" s="256">
        <f t="shared" si="130"/>
        <v>1.0027745327102804</v>
      </c>
      <c r="AC216" s="256">
        <f t="shared" si="131"/>
        <v>3.0083235981308407</v>
      </c>
      <c r="AD216" s="256">
        <f t="shared" si="132"/>
        <v>1.0027745327102804</v>
      </c>
      <c r="AE216" s="256">
        <f t="shared" si="133"/>
        <v>4.0110981308411215</v>
      </c>
      <c r="AF216" s="256">
        <f t="shared" si="134"/>
        <v>1.0027745327102804</v>
      </c>
      <c r="AG216" s="256">
        <f t="shared" si="135"/>
        <v>1.0023121105919002</v>
      </c>
      <c r="AI216" s="257"/>
      <c r="AK216" s="300">
        <f t="shared" si="138"/>
        <v>68.8</v>
      </c>
      <c r="AL216" s="288">
        <f t="shared" si="119"/>
        <v>827.50887850467279</v>
      </c>
      <c r="AM216" s="277">
        <f t="shared" si="120"/>
        <v>3.8488785046728253</v>
      </c>
      <c r="AN216" s="299">
        <f t="shared" si="121"/>
        <v>4.6728971962615821E-3</v>
      </c>
      <c r="AO216" s="236"/>
      <c r="AP216" s="236"/>
      <c r="AQ216" s="236"/>
      <c r="AR216" s="236"/>
      <c r="AS216" s="236"/>
      <c r="AT216" s="236"/>
    </row>
    <row r="217" spans="1:46" s="235" customFormat="1">
      <c r="A217" s="235" t="str">
        <f t="shared" si="136"/>
        <v>PacificCommercialEP6-COMM</v>
      </c>
      <c r="B217" s="235">
        <f t="shared" si="122"/>
        <v>1</v>
      </c>
      <c r="C217" s="253" t="s">
        <v>1165</v>
      </c>
      <c r="D217" s="253" t="s">
        <v>1166</v>
      </c>
      <c r="E217" s="254">
        <v>78.650000000000006</v>
      </c>
      <c r="F217" s="255"/>
      <c r="G217" s="256">
        <v>314.60000000000002</v>
      </c>
      <c r="H217" s="256">
        <v>157.30000000000001</v>
      </c>
      <c r="I217" s="256">
        <v>550.54999999999995</v>
      </c>
      <c r="J217" s="256">
        <v>1022.45</v>
      </c>
      <c r="K217" s="256">
        <v>865.15</v>
      </c>
      <c r="L217" s="256">
        <v>1179.75</v>
      </c>
      <c r="M217" s="256">
        <v>1258.4000000000001</v>
      </c>
      <c r="N217" s="256">
        <v>1419.22</v>
      </c>
      <c r="O217" s="256">
        <v>1656.27</v>
      </c>
      <c r="P217" s="256">
        <v>867.57</v>
      </c>
      <c r="Q217" s="256">
        <v>946.44</v>
      </c>
      <c r="R217" s="256">
        <v>1104.18</v>
      </c>
      <c r="S217" s="256">
        <f t="shared" si="137"/>
        <v>11341.880000000001</v>
      </c>
      <c r="T217" s="256"/>
      <c r="U217" s="256">
        <f t="shared" si="123"/>
        <v>4</v>
      </c>
      <c r="V217" s="256">
        <f t="shared" si="124"/>
        <v>2</v>
      </c>
      <c r="W217" s="256">
        <f t="shared" si="125"/>
        <v>6.9999999999999991</v>
      </c>
      <c r="X217" s="256">
        <f t="shared" si="126"/>
        <v>13</v>
      </c>
      <c r="Y217" s="256">
        <f t="shared" si="127"/>
        <v>10.999999999999998</v>
      </c>
      <c r="Z217" s="256">
        <f t="shared" si="128"/>
        <v>14.999999999999998</v>
      </c>
      <c r="AA217" s="256">
        <f t="shared" si="129"/>
        <v>16</v>
      </c>
      <c r="AB217" s="256">
        <f t="shared" si="130"/>
        <v>18.044755244755244</v>
      </c>
      <c r="AC217" s="256">
        <f t="shared" si="131"/>
        <v>21.058741258741257</v>
      </c>
      <c r="AD217" s="256">
        <f t="shared" si="132"/>
        <v>11.030769230769231</v>
      </c>
      <c r="AE217" s="256">
        <f t="shared" si="133"/>
        <v>12.033566433566433</v>
      </c>
      <c r="AF217" s="256">
        <f t="shared" si="134"/>
        <v>14.039160839160839</v>
      </c>
      <c r="AG217" s="256">
        <f t="shared" si="135"/>
        <v>12.017249417249417</v>
      </c>
      <c r="AI217" s="257"/>
      <c r="AK217" s="300">
        <f t="shared" si="138"/>
        <v>79.02</v>
      </c>
      <c r="AL217" s="288">
        <f t="shared" si="119"/>
        <v>11395.236587412586</v>
      </c>
      <c r="AM217" s="277">
        <f t="shared" si="120"/>
        <v>53.356587412585213</v>
      </c>
      <c r="AN217" s="299">
        <f t="shared" si="121"/>
        <v>4.7043865225682175E-3</v>
      </c>
      <c r="AO217" s="236"/>
      <c r="AP217" s="236"/>
      <c r="AQ217" s="236"/>
      <c r="AR217" s="236"/>
      <c r="AS217" s="236"/>
      <c r="AT217" s="236"/>
    </row>
    <row r="218" spans="1:46" s="235" customFormat="1">
      <c r="A218" s="235" t="str">
        <f t="shared" si="136"/>
        <v>PacificCommercialEXTRAYDG-COM</v>
      </c>
      <c r="B218" s="235">
        <f t="shared" si="122"/>
        <v>1</v>
      </c>
      <c r="C218" s="253" t="s">
        <v>1171</v>
      </c>
      <c r="D218" s="253" t="s">
        <v>1172</v>
      </c>
      <c r="E218" s="254">
        <v>18.23</v>
      </c>
      <c r="F218" s="255"/>
      <c r="G218" s="256">
        <v>984.42</v>
      </c>
      <c r="H218" s="256">
        <v>1886.81</v>
      </c>
      <c r="I218" s="256">
        <v>1586.0099999999998</v>
      </c>
      <c r="J218" s="256">
        <v>2333.44</v>
      </c>
      <c r="K218" s="256">
        <v>2643.35</v>
      </c>
      <c r="L218" s="256">
        <v>3518.3900000000003</v>
      </c>
      <c r="M218" s="256">
        <v>2916.7999999999997</v>
      </c>
      <c r="N218" s="256">
        <v>2815.0700000000006</v>
      </c>
      <c r="O218" s="256">
        <v>3144.1600000000003</v>
      </c>
      <c r="P218" s="256">
        <v>1718.32</v>
      </c>
      <c r="Q218" s="256">
        <v>1425.8400000000001</v>
      </c>
      <c r="R218" s="256">
        <v>3546.32</v>
      </c>
      <c r="S218" s="256">
        <f t="shared" si="137"/>
        <v>28518.93</v>
      </c>
      <c r="T218" s="256"/>
      <c r="U218" s="256">
        <f t="shared" si="123"/>
        <v>54</v>
      </c>
      <c r="V218" s="256">
        <f t="shared" si="124"/>
        <v>103.50027427317607</v>
      </c>
      <c r="W218" s="256">
        <f t="shared" si="125"/>
        <v>86.999999999999986</v>
      </c>
      <c r="X218" s="256">
        <f t="shared" si="126"/>
        <v>128</v>
      </c>
      <c r="Y218" s="256">
        <f t="shared" si="127"/>
        <v>145</v>
      </c>
      <c r="Z218" s="256">
        <f t="shared" si="128"/>
        <v>193</v>
      </c>
      <c r="AA218" s="256">
        <f t="shared" si="129"/>
        <v>159.99999999999997</v>
      </c>
      <c r="AB218" s="256">
        <f t="shared" si="130"/>
        <v>154.41963795940759</v>
      </c>
      <c r="AC218" s="256">
        <f t="shared" si="131"/>
        <v>172.47174986286342</v>
      </c>
      <c r="AD218" s="256">
        <f t="shared" si="132"/>
        <v>94.257816785518372</v>
      </c>
      <c r="AE218" s="256">
        <f t="shared" si="133"/>
        <v>78.213933077345047</v>
      </c>
      <c r="AF218" s="256">
        <f t="shared" si="134"/>
        <v>194.53208996160177</v>
      </c>
      <c r="AG218" s="256">
        <f t="shared" si="135"/>
        <v>130.36629182665934</v>
      </c>
      <c r="AI218" s="257"/>
      <c r="AK218" s="300">
        <f t="shared" si="138"/>
        <v>18.309999999999999</v>
      </c>
      <c r="AL218" s="288">
        <f t="shared" si="119"/>
        <v>28644.081640153585</v>
      </c>
      <c r="AM218" s="277">
        <f t="shared" si="120"/>
        <v>125.15164015358459</v>
      </c>
      <c r="AN218" s="299">
        <f t="shared" si="121"/>
        <v>4.3883708173339713E-3</v>
      </c>
      <c r="AO218" s="236"/>
      <c r="AP218" s="236"/>
      <c r="AQ218" s="236"/>
      <c r="AR218" s="236"/>
      <c r="AS218" s="236"/>
      <c r="AT218" s="236"/>
    </row>
    <row r="219" spans="1:46" s="235" customFormat="1">
      <c r="A219" s="235" t="str">
        <f t="shared" si="136"/>
        <v>PacificCommercialGOOD-COMM</v>
      </c>
      <c r="B219" s="235">
        <f t="shared" si="122"/>
        <v>1</v>
      </c>
      <c r="C219" s="253" t="s">
        <v>1263</v>
      </c>
      <c r="D219" s="253" t="s">
        <v>1264</v>
      </c>
      <c r="E219" s="254">
        <v>0</v>
      </c>
      <c r="F219" s="255"/>
      <c r="G219" s="256">
        <v>0</v>
      </c>
      <c r="H219" s="256">
        <v>0</v>
      </c>
      <c r="I219" s="256">
        <v>0</v>
      </c>
      <c r="J219" s="256">
        <v>0</v>
      </c>
      <c r="K219" s="256">
        <v>0</v>
      </c>
      <c r="L219" s="256">
        <v>0</v>
      </c>
      <c r="M219" s="256">
        <v>0</v>
      </c>
      <c r="N219" s="256">
        <v>0</v>
      </c>
      <c r="O219" s="256">
        <v>0</v>
      </c>
      <c r="P219" s="256">
        <v>0</v>
      </c>
      <c r="Q219" s="256">
        <v>0</v>
      </c>
      <c r="R219" s="256">
        <v>0</v>
      </c>
      <c r="S219" s="256">
        <f t="shared" si="137"/>
        <v>0</v>
      </c>
      <c r="T219" s="256"/>
      <c r="U219" s="256">
        <f t="shared" si="123"/>
        <v>0</v>
      </c>
      <c r="V219" s="256">
        <f t="shared" si="124"/>
        <v>0</v>
      </c>
      <c r="W219" s="256">
        <f t="shared" si="125"/>
        <v>0</v>
      </c>
      <c r="X219" s="256">
        <f t="shared" si="126"/>
        <v>0</v>
      </c>
      <c r="Y219" s="256">
        <f t="shared" si="127"/>
        <v>0</v>
      </c>
      <c r="Z219" s="256">
        <f t="shared" si="128"/>
        <v>0</v>
      </c>
      <c r="AA219" s="256">
        <f t="shared" si="129"/>
        <v>0</v>
      </c>
      <c r="AB219" s="256">
        <f t="shared" si="130"/>
        <v>0</v>
      </c>
      <c r="AC219" s="256">
        <f t="shared" si="131"/>
        <v>0</v>
      </c>
      <c r="AD219" s="256">
        <f t="shared" si="132"/>
        <v>0</v>
      </c>
      <c r="AE219" s="256">
        <f t="shared" si="133"/>
        <v>0</v>
      </c>
      <c r="AF219" s="256">
        <f t="shared" si="134"/>
        <v>0</v>
      </c>
      <c r="AG219" s="256">
        <f t="shared" si="135"/>
        <v>0</v>
      </c>
      <c r="AI219" s="257"/>
      <c r="AK219" s="300">
        <f t="shared" si="138"/>
        <v>0</v>
      </c>
      <c r="AL219" s="288">
        <f t="shared" si="119"/>
        <v>0</v>
      </c>
      <c r="AM219" s="277">
        <f t="shared" si="120"/>
        <v>0</v>
      </c>
      <c r="AN219" s="299">
        <f t="shared" si="121"/>
        <v>0</v>
      </c>
      <c r="AO219" s="236"/>
      <c r="AP219" s="236"/>
      <c r="AQ219" s="236"/>
      <c r="AR219" s="236"/>
      <c r="AS219" s="236"/>
      <c r="AT219" s="236"/>
    </row>
    <row r="220" spans="1:46" s="235" customFormat="1" ht="12" customHeight="1">
      <c r="A220" s="235" t="str">
        <f t="shared" si="136"/>
        <v>PacificCommercialLCKC</v>
      </c>
      <c r="B220" s="235">
        <f t="shared" si="122"/>
        <v>1</v>
      </c>
      <c r="C220" s="253" t="s">
        <v>1265</v>
      </c>
      <c r="D220" s="253" t="s">
        <v>1266</v>
      </c>
      <c r="E220" s="254">
        <v>12.3</v>
      </c>
      <c r="F220" s="255"/>
      <c r="G220" s="256">
        <v>3644.59</v>
      </c>
      <c r="H220" s="256">
        <v>3612.4900000000002</v>
      </c>
      <c r="I220" s="256">
        <v>3444.55</v>
      </c>
      <c r="J220" s="256">
        <v>3304.8199999999997</v>
      </c>
      <c r="K220" s="256">
        <v>3403.05</v>
      </c>
      <c r="L220" s="256">
        <v>3412.9</v>
      </c>
      <c r="M220" s="256">
        <v>3173.35</v>
      </c>
      <c r="N220" s="256">
        <v>3597.96</v>
      </c>
      <c r="O220" s="256">
        <v>3665.16</v>
      </c>
      <c r="P220" s="256">
        <v>3931.7699999999995</v>
      </c>
      <c r="Q220" s="256">
        <v>3954.73</v>
      </c>
      <c r="R220" s="256">
        <v>3950.27</v>
      </c>
      <c r="S220" s="256">
        <f t="shared" si="137"/>
        <v>43095.64</v>
      </c>
      <c r="T220" s="256"/>
      <c r="U220" s="256">
        <f t="shared" si="123"/>
        <v>296.30813008130082</v>
      </c>
      <c r="V220" s="256">
        <f t="shared" si="124"/>
        <v>293.69837398373983</v>
      </c>
      <c r="W220" s="256">
        <f t="shared" si="125"/>
        <v>280.04471544715449</v>
      </c>
      <c r="X220" s="256">
        <f t="shared" si="126"/>
        <v>268.6845528455284</v>
      </c>
      <c r="Y220" s="256">
        <f t="shared" si="127"/>
        <v>276.67073170731709</v>
      </c>
      <c r="Z220" s="256">
        <f t="shared" si="128"/>
        <v>277.47154471544712</v>
      </c>
      <c r="AA220" s="256">
        <f t="shared" si="129"/>
        <v>257.9959349593496</v>
      </c>
      <c r="AB220" s="256">
        <f t="shared" si="130"/>
        <v>292.51707317073169</v>
      </c>
      <c r="AC220" s="256">
        <f t="shared" si="131"/>
        <v>297.98048780487801</v>
      </c>
      <c r="AD220" s="256">
        <f t="shared" si="132"/>
        <v>319.65609756097552</v>
      </c>
      <c r="AE220" s="256">
        <f t="shared" si="133"/>
        <v>321.52276422764226</v>
      </c>
      <c r="AF220" s="256">
        <f t="shared" si="134"/>
        <v>321.16016260162598</v>
      </c>
      <c r="AG220" s="256">
        <f t="shared" si="135"/>
        <v>291.97588075880759</v>
      </c>
      <c r="AI220" s="257"/>
      <c r="AK220" s="300">
        <f t="shared" si="138"/>
        <v>12.36</v>
      </c>
      <c r="AL220" s="288">
        <f t="shared" si="119"/>
        <v>43305.862634146339</v>
      </c>
      <c r="AM220" s="277">
        <f t="shared" si="120"/>
        <v>210.22263414633926</v>
      </c>
      <c r="AN220" s="299">
        <f t="shared" si="121"/>
        <v>4.8780487804877008E-3</v>
      </c>
      <c r="AO220" s="236"/>
      <c r="AP220" s="236"/>
      <c r="AQ220" s="236"/>
      <c r="AR220" s="236"/>
      <c r="AS220" s="236"/>
      <c r="AT220" s="236"/>
    </row>
    <row r="221" spans="1:46" s="235" customFormat="1" ht="12" customHeight="1">
      <c r="A221" s="235" t="str">
        <f t="shared" si="136"/>
        <v>PacificCommercialLCKC2W</v>
      </c>
      <c r="B221" s="235">
        <f t="shared" si="122"/>
        <v>1</v>
      </c>
      <c r="C221" s="253" t="s">
        <v>1267</v>
      </c>
      <c r="D221" s="253" t="s">
        <v>1268</v>
      </c>
      <c r="E221" s="254">
        <v>0</v>
      </c>
      <c r="F221" s="255"/>
      <c r="G221" s="256">
        <v>0</v>
      </c>
      <c r="H221" s="256">
        <v>0</v>
      </c>
      <c r="I221" s="256">
        <v>0</v>
      </c>
      <c r="J221" s="256">
        <v>0</v>
      </c>
      <c r="K221" s="256">
        <v>0</v>
      </c>
      <c r="L221" s="256">
        <v>0</v>
      </c>
      <c r="M221" s="256">
        <v>0</v>
      </c>
      <c r="N221" s="256">
        <v>0</v>
      </c>
      <c r="O221" s="256">
        <v>0</v>
      </c>
      <c r="P221" s="256">
        <v>0</v>
      </c>
      <c r="Q221" s="256">
        <v>0</v>
      </c>
      <c r="R221" s="256">
        <v>0</v>
      </c>
      <c r="S221" s="256">
        <f t="shared" si="137"/>
        <v>0</v>
      </c>
      <c r="T221" s="256"/>
      <c r="U221" s="256">
        <f t="shared" si="123"/>
        <v>0</v>
      </c>
      <c r="V221" s="256">
        <f t="shared" si="124"/>
        <v>0</v>
      </c>
      <c r="W221" s="256">
        <f t="shared" si="125"/>
        <v>0</v>
      </c>
      <c r="X221" s="256">
        <f t="shared" si="126"/>
        <v>0</v>
      </c>
      <c r="Y221" s="256">
        <f t="shared" si="127"/>
        <v>0</v>
      </c>
      <c r="Z221" s="256">
        <f t="shared" si="128"/>
        <v>0</v>
      </c>
      <c r="AA221" s="256">
        <f t="shared" si="129"/>
        <v>0</v>
      </c>
      <c r="AB221" s="256">
        <f t="shared" si="130"/>
        <v>0</v>
      </c>
      <c r="AC221" s="256">
        <f t="shared" si="131"/>
        <v>0</v>
      </c>
      <c r="AD221" s="256">
        <f t="shared" si="132"/>
        <v>0</v>
      </c>
      <c r="AE221" s="256">
        <f t="shared" si="133"/>
        <v>0</v>
      </c>
      <c r="AF221" s="256">
        <f t="shared" si="134"/>
        <v>0</v>
      </c>
      <c r="AG221" s="256">
        <f t="shared" si="135"/>
        <v>0</v>
      </c>
      <c r="AI221" s="257"/>
      <c r="AK221" s="300">
        <f t="shared" si="138"/>
        <v>0</v>
      </c>
      <c r="AL221" s="288">
        <f t="shared" si="119"/>
        <v>0</v>
      </c>
      <c r="AM221" s="277">
        <f t="shared" si="120"/>
        <v>0</v>
      </c>
      <c r="AN221" s="299">
        <f t="shared" si="121"/>
        <v>0</v>
      </c>
      <c r="AO221" s="236"/>
      <c r="AP221" s="236"/>
      <c r="AQ221" s="236"/>
      <c r="AR221" s="236"/>
      <c r="AS221" s="236"/>
      <c r="AT221" s="236"/>
    </row>
    <row r="222" spans="1:46" s="235" customFormat="1" ht="12" customHeight="1">
      <c r="A222" s="235" t="str">
        <f t="shared" si="136"/>
        <v>PacificCommercialSP35-COMM</v>
      </c>
      <c r="B222" s="235">
        <f t="shared" si="122"/>
        <v>1</v>
      </c>
      <c r="C222" s="253" t="s">
        <v>1373</v>
      </c>
      <c r="D222" s="253" t="s">
        <v>1374</v>
      </c>
      <c r="E222" s="254">
        <v>11.73</v>
      </c>
      <c r="F222" s="255"/>
      <c r="G222" s="256">
        <v>11.73</v>
      </c>
      <c r="H222" s="256">
        <v>0</v>
      </c>
      <c r="I222" s="256">
        <v>0</v>
      </c>
      <c r="J222" s="256">
        <v>11.73</v>
      </c>
      <c r="K222" s="256">
        <v>0</v>
      </c>
      <c r="L222" s="256">
        <v>0</v>
      </c>
      <c r="M222" s="256">
        <v>0</v>
      </c>
      <c r="N222" s="256">
        <v>0</v>
      </c>
      <c r="O222" s="256">
        <v>58.8</v>
      </c>
      <c r="P222" s="256">
        <v>0</v>
      </c>
      <c r="Q222" s="256">
        <v>0</v>
      </c>
      <c r="R222" s="256">
        <v>23.52</v>
      </c>
      <c r="S222" s="256">
        <f t="shared" si="137"/>
        <v>105.77999999999999</v>
      </c>
      <c r="T222" s="256"/>
      <c r="U222" s="256">
        <f t="shared" si="123"/>
        <v>1</v>
      </c>
      <c r="V222" s="256">
        <f t="shared" si="124"/>
        <v>0</v>
      </c>
      <c r="W222" s="256">
        <f t="shared" si="125"/>
        <v>0</v>
      </c>
      <c r="X222" s="256">
        <f t="shared" si="126"/>
        <v>1</v>
      </c>
      <c r="Y222" s="256">
        <f t="shared" si="127"/>
        <v>0</v>
      </c>
      <c r="Z222" s="256">
        <f t="shared" si="128"/>
        <v>0</v>
      </c>
      <c r="AA222" s="256">
        <f t="shared" si="129"/>
        <v>0</v>
      </c>
      <c r="AB222" s="256">
        <f t="shared" si="130"/>
        <v>0</v>
      </c>
      <c r="AC222" s="256">
        <f t="shared" si="131"/>
        <v>5.0127877237851655</v>
      </c>
      <c r="AD222" s="256">
        <f t="shared" si="132"/>
        <v>0</v>
      </c>
      <c r="AE222" s="256">
        <f t="shared" si="133"/>
        <v>0</v>
      </c>
      <c r="AF222" s="256">
        <f t="shared" si="134"/>
        <v>2.0051150895140664</v>
      </c>
      <c r="AG222" s="256">
        <f t="shared" si="135"/>
        <v>0.75149190110826936</v>
      </c>
      <c r="AI222" s="257"/>
      <c r="AK222" s="300">
        <f t="shared" si="138"/>
        <v>11.78</v>
      </c>
      <c r="AL222" s="288">
        <f t="shared" si="119"/>
        <v>106.23089514066494</v>
      </c>
      <c r="AM222" s="277">
        <f t="shared" si="120"/>
        <v>0.4508951406649544</v>
      </c>
      <c r="AN222" s="299">
        <f t="shared" si="121"/>
        <v>4.2625745950553226E-3</v>
      </c>
      <c r="AO222" s="236"/>
      <c r="AP222" s="236"/>
      <c r="AQ222" s="236"/>
      <c r="AR222" s="236"/>
      <c r="AS222" s="236"/>
      <c r="AT222" s="236"/>
    </row>
    <row r="223" spans="1:46" s="235" customFormat="1" ht="12" customHeight="1">
      <c r="A223" s="235" t="str">
        <f t="shared" si="136"/>
        <v>PacificCommercialSP65-COMM</v>
      </c>
      <c r="B223" s="235">
        <f t="shared" ref="B223:B254" si="139">COUNTIF(C:C,C223)</f>
        <v>1</v>
      </c>
      <c r="C223" s="253" t="s">
        <v>1375</v>
      </c>
      <c r="D223" s="253" t="s">
        <v>1376</v>
      </c>
      <c r="E223" s="254">
        <v>15.38</v>
      </c>
      <c r="F223" s="255"/>
      <c r="G223" s="256">
        <v>0</v>
      </c>
      <c r="H223" s="256">
        <v>0</v>
      </c>
      <c r="I223" s="256">
        <v>0</v>
      </c>
      <c r="J223" s="256">
        <v>30.76</v>
      </c>
      <c r="K223" s="256">
        <v>0</v>
      </c>
      <c r="L223" s="256">
        <v>22.97</v>
      </c>
      <c r="M223" s="256">
        <v>15.38</v>
      </c>
      <c r="N223" s="256">
        <v>0</v>
      </c>
      <c r="O223" s="256">
        <v>15.42</v>
      </c>
      <c r="P223" s="256">
        <v>0</v>
      </c>
      <c r="Q223" s="256">
        <v>0</v>
      </c>
      <c r="R223" s="256">
        <v>15.42</v>
      </c>
      <c r="S223" s="256">
        <f t="shared" si="137"/>
        <v>99.95</v>
      </c>
      <c r="T223" s="256"/>
      <c r="U223" s="256">
        <f t="shared" ref="U223:U254" si="140">IFERROR(G223/$E223,0)</f>
        <v>0</v>
      </c>
      <c r="V223" s="256">
        <f t="shared" ref="V223:V254" si="141">IFERROR(H223/$E223,0)</f>
        <v>0</v>
      </c>
      <c r="W223" s="256">
        <f t="shared" ref="W223:W254" si="142">IFERROR(I223/$E223,0)</f>
        <v>0</v>
      </c>
      <c r="X223" s="256">
        <f t="shared" ref="X223:X254" si="143">IFERROR(J223/$E223,0)</f>
        <v>2</v>
      </c>
      <c r="Y223" s="256">
        <f t="shared" ref="Y223:Y254" si="144">IFERROR(K223/$E223,0)</f>
        <v>0</v>
      </c>
      <c r="Z223" s="256">
        <f t="shared" ref="Z223:Z254" si="145">IFERROR(L223/$E223,0)</f>
        <v>1.4934980494148242</v>
      </c>
      <c r="AA223" s="256">
        <f t="shared" ref="AA223:AA254" si="146">IFERROR(M223/$E223,0)</f>
        <v>1</v>
      </c>
      <c r="AB223" s="256">
        <f t="shared" ref="AB223:AB254" si="147">IFERROR(N223/$E223,0)</f>
        <v>0</v>
      </c>
      <c r="AC223" s="256">
        <f t="shared" ref="AC223:AC254" si="148">IFERROR(O223/$E223,0)</f>
        <v>1.0026007802340702</v>
      </c>
      <c r="AD223" s="256">
        <f t="shared" ref="AD223:AD254" si="149">IFERROR(P223/$E223,0)</f>
        <v>0</v>
      </c>
      <c r="AE223" s="256">
        <f t="shared" ref="AE223:AE254" si="150">IFERROR(Q223/$E223,0)</f>
        <v>0</v>
      </c>
      <c r="AF223" s="256">
        <f t="shared" ref="AF223:AF254" si="151">IFERROR(R223/$E223,0)</f>
        <v>1.0026007802340702</v>
      </c>
      <c r="AG223" s="256">
        <f t="shared" ref="AG223:AG254" si="152">AVERAGE(U223:AF223)</f>
        <v>0.54155830082358036</v>
      </c>
      <c r="AI223" s="257"/>
      <c r="AK223" s="300">
        <f t="shared" si="138"/>
        <v>15.45</v>
      </c>
      <c r="AL223" s="288">
        <f t="shared" si="119"/>
        <v>100.4049089726918</v>
      </c>
      <c r="AM223" s="277">
        <f t="shared" si="120"/>
        <v>0.45490897269179698</v>
      </c>
      <c r="AN223" s="299">
        <f t="shared" si="121"/>
        <v>4.5513654096227896E-3</v>
      </c>
      <c r="AO223" s="236"/>
      <c r="AP223" s="236"/>
      <c r="AQ223" s="236"/>
      <c r="AR223" s="236"/>
      <c r="AS223" s="236"/>
      <c r="AT223" s="236"/>
    </row>
    <row r="224" spans="1:46" s="235" customFormat="1">
      <c r="A224" s="235" t="str">
        <f t="shared" ref="A224:A260" si="153">$A$1&amp;"Commercial"&amp;C224</f>
        <v>PacificCommercialSP95-COMM</v>
      </c>
      <c r="B224" s="235">
        <f t="shared" si="139"/>
        <v>1</v>
      </c>
      <c r="C224" s="253" t="s">
        <v>1377</v>
      </c>
      <c r="D224" s="253" t="s">
        <v>1378</v>
      </c>
      <c r="E224" s="254">
        <v>19.03</v>
      </c>
      <c r="F224" s="255"/>
      <c r="G224" s="256">
        <v>57.09</v>
      </c>
      <c r="H224" s="256">
        <v>0</v>
      </c>
      <c r="I224" s="256">
        <v>0</v>
      </c>
      <c r="J224" s="256">
        <v>190.3</v>
      </c>
      <c r="K224" s="256">
        <v>76.12</v>
      </c>
      <c r="L224" s="256">
        <v>38.06</v>
      </c>
      <c r="M224" s="256">
        <v>266.41999999999996</v>
      </c>
      <c r="N224" s="256">
        <v>-19.079999999999998</v>
      </c>
      <c r="O224" s="256">
        <v>76.319999999999993</v>
      </c>
      <c r="P224" s="256">
        <v>38.159999999999997</v>
      </c>
      <c r="Q224" s="256">
        <v>57.24</v>
      </c>
      <c r="R224" s="256">
        <v>19.079999999999998</v>
      </c>
      <c r="S224" s="256">
        <f t="shared" ref="S224:S255" si="154">SUM(G224:R224)</f>
        <v>799.71</v>
      </c>
      <c r="T224" s="256"/>
      <c r="U224" s="256">
        <f t="shared" si="140"/>
        <v>3</v>
      </c>
      <c r="V224" s="256">
        <f t="shared" si="141"/>
        <v>0</v>
      </c>
      <c r="W224" s="256">
        <f t="shared" si="142"/>
        <v>0</v>
      </c>
      <c r="X224" s="256">
        <f t="shared" si="143"/>
        <v>10</v>
      </c>
      <c r="Y224" s="256">
        <f t="shared" si="144"/>
        <v>4</v>
      </c>
      <c r="Z224" s="256">
        <f t="shared" si="145"/>
        <v>2</v>
      </c>
      <c r="AA224" s="256">
        <f t="shared" si="146"/>
        <v>13.999999999999996</v>
      </c>
      <c r="AB224" s="256">
        <f t="shared" si="147"/>
        <v>-1.0026274303730949</v>
      </c>
      <c r="AC224" s="256">
        <f t="shared" si="148"/>
        <v>4.0105097214923795</v>
      </c>
      <c r="AD224" s="256">
        <f t="shared" si="149"/>
        <v>2.0052548607461897</v>
      </c>
      <c r="AE224" s="256">
        <f t="shared" si="150"/>
        <v>3.0078822911192851</v>
      </c>
      <c r="AF224" s="256">
        <f t="shared" si="151"/>
        <v>1.0026274303730949</v>
      </c>
      <c r="AG224" s="256">
        <f t="shared" si="152"/>
        <v>3.5019705727798218</v>
      </c>
      <c r="AI224" s="257"/>
      <c r="AK224" s="300">
        <f t="shared" ref="AK224:AK260" si="155">ROUND(E224*(1+$AM$4),2)</f>
        <v>19.12</v>
      </c>
      <c r="AL224" s="288">
        <f t="shared" ref="AL224:AL260" si="156">AK224*AG224*12</f>
        <v>803.49212821860237</v>
      </c>
      <c r="AM224" s="277">
        <f t="shared" ref="AM224:AM260" si="157">AL224-S224</f>
        <v>3.7821282186023382</v>
      </c>
      <c r="AN224" s="299">
        <f t="shared" ref="AN224:AN260" si="158">IFERROR((AK224-E224)/E224,0)</f>
        <v>4.729374671571196E-3</v>
      </c>
      <c r="AO224" s="236"/>
      <c r="AP224" s="236"/>
      <c r="AQ224" s="236"/>
      <c r="AR224" s="236"/>
      <c r="AS224" s="236"/>
      <c r="AT224" s="236"/>
    </row>
    <row r="225" spans="1:46" s="235" customFormat="1">
      <c r="A225" s="235" t="str">
        <f t="shared" si="153"/>
        <v>PacificCommercialOC-COMM</v>
      </c>
      <c r="B225" s="235">
        <f t="shared" si="139"/>
        <v>1</v>
      </c>
      <c r="C225" s="253" t="s">
        <v>1269</v>
      </c>
      <c r="D225" s="253" t="s">
        <v>1270</v>
      </c>
      <c r="E225" s="254">
        <v>0</v>
      </c>
      <c r="F225" s="255"/>
      <c r="G225" s="256">
        <v>0</v>
      </c>
      <c r="H225" s="256">
        <v>0</v>
      </c>
      <c r="I225" s="256">
        <v>0</v>
      </c>
      <c r="J225" s="256">
        <v>0</v>
      </c>
      <c r="K225" s="256">
        <v>0</v>
      </c>
      <c r="L225" s="256">
        <v>0</v>
      </c>
      <c r="M225" s="256">
        <v>0</v>
      </c>
      <c r="N225" s="256">
        <v>0</v>
      </c>
      <c r="O225" s="256">
        <v>0</v>
      </c>
      <c r="P225" s="256">
        <v>0</v>
      </c>
      <c r="Q225" s="256">
        <v>0</v>
      </c>
      <c r="R225" s="256">
        <v>0</v>
      </c>
      <c r="S225" s="256">
        <f t="shared" si="154"/>
        <v>0</v>
      </c>
      <c r="T225" s="256"/>
      <c r="U225" s="256">
        <f t="shared" si="140"/>
        <v>0</v>
      </c>
      <c r="V225" s="256">
        <f t="shared" si="141"/>
        <v>0</v>
      </c>
      <c r="W225" s="256">
        <f t="shared" si="142"/>
        <v>0</v>
      </c>
      <c r="X225" s="256">
        <f t="shared" si="143"/>
        <v>0</v>
      </c>
      <c r="Y225" s="256">
        <f t="shared" si="144"/>
        <v>0</v>
      </c>
      <c r="Z225" s="256">
        <f t="shared" si="145"/>
        <v>0</v>
      </c>
      <c r="AA225" s="256">
        <f t="shared" si="146"/>
        <v>0</v>
      </c>
      <c r="AB225" s="256">
        <f t="shared" si="147"/>
        <v>0</v>
      </c>
      <c r="AC225" s="256">
        <f t="shared" si="148"/>
        <v>0</v>
      </c>
      <c r="AD225" s="256">
        <f t="shared" si="149"/>
        <v>0</v>
      </c>
      <c r="AE225" s="256">
        <f t="shared" si="150"/>
        <v>0</v>
      </c>
      <c r="AF225" s="256">
        <f t="shared" si="151"/>
        <v>0</v>
      </c>
      <c r="AG225" s="256">
        <f t="shared" si="152"/>
        <v>0</v>
      </c>
      <c r="AI225" s="257"/>
      <c r="AK225" s="300">
        <f t="shared" si="155"/>
        <v>0</v>
      </c>
      <c r="AL225" s="288">
        <f t="shared" si="156"/>
        <v>0</v>
      </c>
      <c r="AM225" s="277">
        <f t="shared" si="157"/>
        <v>0</v>
      </c>
      <c r="AN225" s="299">
        <f t="shared" si="158"/>
        <v>0</v>
      </c>
      <c r="AO225" s="236"/>
      <c r="AP225" s="236"/>
      <c r="AQ225" s="236"/>
      <c r="AR225" s="236"/>
      <c r="AS225" s="236"/>
      <c r="AT225" s="236"/>
    </row>
    <row r="226" spans="1:46" s="235" customFormat="1">
      <c r="A226" s="235" t="str">
        <f t="shared" si="153"/>
        <v>PacificCommercialOS-COMM</v>
      </c>
      <c r="B226" s="235">
        <f t="shared" si="139"/>
        <v>1</v>
      </c>
      <c r="C226" s="253" t="s">
        <v>1271</v>
      </c>
      <c r="D226" s="253" t="s">
        <v>1272</v>
      </c>
      <c r="E226" s="254">
        <v>6.17</v>
      </c>
      <c r="F226" s="255"/>
      <c r="G226" s="256">
        <v>0</v>
      </c>
      <c r="H226" s="256">
        <v>0</v>
      </c>
      <c r="I226" s="256">
        <v>0</v>
      </c>
      <c r="J226" s="256">
        <v>0</v>
      </c>
      <c r="K226" s="256">
        <v>0</v>
      </c>
      <c r="L226" s="256">
        <v>0</v>
      </c>
      <c r="M226" s="256">
        <v>0</v>
      </c>
      <c r="N226" s="256">
        <v>0</v>
      </c>
      <c r="O226" s="256">
        <v>0</v>
      </c>
      <c r="P226" s="256">
        <v>0</v>
      </c>
      <c r="Q226" s="256">
        <v>0</v>
      </c>
      <c r="R226" s="256">
        <v>0</v>
      </c>
      <c r="S226" s="256">
        <f t="shared" si="154"/>
        <v>0</v>
      </c>
      <c r="T226" s="256"/>
      <c r="U226" s="256">
        <f t="shared" si="140"/>
        <v>0</v>
      </c>
      <c r="V226" s="256">
        <f t="shared" si="141"/>
        <v>0</v>
      </c>
      <c r="W226" s="256">
        <f t="shared" si="142"/>
        <v>0</v>
      </c>
      <c r="X226" s="256">
        <f t="shared" si="143"/>
        <v>0</v>
      </c>
      <c r="Y226" s="256">
        <f t="shared" si="144"/>
        <v>0</v>
      </c>
      <c r="Z226" s="256">
        <f t="shared" si="145"/>
        <v>0</v>
      </c>
      <c r="AA226" s="256">
        <f t="shared" si="146"/>
        <v>0</v>
      </c>
      <c r="AB226" s="256">
        <f t="shared" si="147"/>
        <v>0</v>
      </c>
      <c r="AC226" s="256">
        <f t="shared" si="148"/>
        <v>0</v>
      </c>
      <c r="AD226" s="256">
        <f t="shared" si="149"/>
        <v>0</v>
      </c>
      <c r="AE226" s="256">
        <f t="shared" si="150"/>
        <v>0</v>
      </c>
      <c r="AF226" s="256">
        <f t="shared" si="151"/>
        <v>0</v>
      </c>
      <c r="AG226" s="256">
        <f t="shared" si="152"/>
        <v>0</v>
      </c>
      <c r="AI226" s="257"/>
      <c r="AK226" s="300">
        <f t="shared" si="155"/>
        <v>6.2</v>
      </c>
      <c r="AL226" s="288">
        <f t="shared" si="156"/>
        <v>0</v>
      </c>
      <c r="AM226" s="277">
        <f t="shared" si="157"/>
        <v>0</v>
      </c>
      <c r="AN226" s="299">
        <f t="shared" si="158"/>
        <v>4.862236628849311E-3</v>
      </c>
      <c r="AO226" s="236"/>
      <c r="AP226" s="236"/>
      <c r="AQ226" s="236"/>
      <c r="AR226" s="236"/>
      <c r="AS226" s="236"/>
      <c r="AT226" s="236"/>
    </row>
    <row r="227" spans="1:46" s="235" customFormat="1">
      <c r="A227" s="235" t="str">
        <f t="shared" si="153"/>
        <v>PacificCommercialREDELCART-COMM</v>
      </c>
      <c r="B227" s="235">
        <f t="shared" si="139"/>
        <v>1</v>
      </c>
      <c r="C227" s="253" t="s">
        <v>1273</v>
      </c>
      <c r="D227" s="253" t="s">
        <v>1274</v>
      </c>
      <c r="E227" s="254">
        <v>17.190000000000001</v>
      </c>
      <c r="F227" s="255"/>
      <c r="G227" s="256">
        <v>34.380000000000003</v>
      </c>
      <c r="H227" s="256">
        <v>17.190000000000001</v>
      </c>
      <c r="I227" s="256">
        <v>0</v>
      </c>
      <c r="J227" s="256">
        <v>0</v>
      </c>
      <c r="K227" s="256">
        <v>0</v>
      </c>
      <c r="L227" s="256">
        <v>0</v>
      </c>
      <c r="M227" s="256">
        <v>0</v>
      </c>
      <c r="N227" s="256">
        <v>0</v>
      </c>
      <c r="O227" s="256">
        <v>0</v>
      </c>
      <c r="P227" s="256">
        <v>0</v>
      </c>
      <c r="Q227" s="256">
        <v>0</v>
      </c>
      <c r="R227" s="256">
        <v>34.479999999999997</v>
      </c>
      <c r="S227" s="256">
        <f t="shared" si="154"/>
        <v>86.050000000000011</v>
      </c>
      <c r="T227" s="256"/>
      <c r="U227" s="256">
        <f t="shared" si="140"/>
        <v>2</v>
      </c>
      <c r="V227" s="256">
        <f t="shared" si="141"/>
        <v>1</v>
      </c>
      <c r="W227" s="256">
        <f t="shared" si="142"/>
        <v>0</v>
      </c>
      <c r="X227" s="256">
        <f t="shared" si="143"/>
        <v>0</v>
      </c>
      <c r="Y227" s="256">
        <f t="shared" si="144"/>
        <v>0</v>
      </c>
      <c r="Z227" s="256">
        <f t="shared" si="145"/>
        <v>0</v>
      </c>
      <c r="AA227" s="256">
        <f t="shared" si="146"/>
        <v>0</v>
      </c>
      <c r="AB227" s="256">
        <f t="shared" si="147"/>
        <v>0</v>
      </c>
      <c r="AC227" s="256">
        <f t="shared" si="148"/>
        <v>0</v>
      </c>
      <c r="AD227" s="256">
        <f t="shared" si="149"/>
        <v>0</v>
      </c>
      <c r="AE227" s="256">
        <f t="shared" si="150"/>
        <v>0</v>
      </c>
      <c r="AF227" s="256">
        <f t="shared" si="151"/>
        <v>2.0058173356602671</v>
      </c>
      <c r="AG227" s="256">
        <f t="shared" si="152"/>
        <v>0.41715144463835557</v>
      </c>
      <c r="AI227" s="257"/>
      <c r="AK227" s="300">
        <f t="shared" si="155"/>
        <v>17.27</v>
      </c>
      <c r="AL227" s="288">
        <f t="shared" si="156"/>
        <v>86.450465386852812</v>
      </c>
      <c r="AM227" s="277">
        <f t="shared" si="157"/>
        <v>0.40046538685280098</v>
      </c>
      <c r="AN227" s="299">
        <f t="shared" si="158"/>
        <v>4.653868528213978E-3</v>
      </c>
      <c r="AO227" s="236"/>
      <c r="AP227" s="236"/>
      <c r="AQ227" s="236"/>
      <c r="AR227" s="236"/>
      <c r="AS227" s="236"/>
      <c r="AT227" s="236"/>
    </row>
    <row r="228" spans="1:46" s="235" customFormat="1">
      <c r="A228" s="235" t="str">
        <f t="shared" si="153"/>
        <v>PacificCommercialREDEL-COMM</v>
      </c>
      <c r="B228" s="235">
        <f t="shared" si="139"/>
        <v>1</v>
      </c>
      <c r="C228" s="253" t="s">
        <v>1275</v>
      </c>
      <c r="D228" s="253" t="s">
        <v>1276</v>
      </c>
      <c r="E228" s="254">
        <v>0</v>
      </c>
      <c r="F228" s="255"/>
      <c r="G228" s="256">
        <v>37.86</v>
      </c>
      <c r="H228" s="256">
        <v>37.86</v>
      </c>
      <c r="I228" s="256">
        <v>0</v>
      </c>
      <c r="J228" s="256">
        <v>0</v>
      </c>
      <c r="K228" s="256">
        <v>75.72</v>
      </c>
      <c r="L228" s="256">
        <v>0</v>
      </c>
      <c r="M228" s="256">
        <v>0</v>
      </c>
      <c r="N228" s="256">
        <v>0</v>
      </c>
      <c r="O228" s="256">
        <v>0</v>
      </c>
      <c r="P228" s="256">
        <v>0</v>
      </c>
      <c r="Q228" s="256">
        <v>0</v>
      </c>
      <c r="R228" s="256">
        <v>0</v>
      </c>
      <c r="S228" s="256">
        <f t="shared" si="154"/>
        <v>151.44</v>
      </c>
      <c r="T228" s="256"/>
      <c r="U228" s="256">
        <f t="shared" si="140"/>
        <v>0</v>
      </c>
      <c r="V228" s="256">
        <f t="shared" si="141"/>
        <v>0</v>
      </c>
      <c r="W228" s="256">
        <f t="shared" si="142"/>
        <v>0</v>
      </c>
      <c r="X228" s="256">
        <f t="shared" si="143"/>
        <v>0</v>
      </c>
      <c r="Y228" s="256">
        <f t="shared" si="144"/>
        <v>0</v>
      </c>
      <c r="Z228" s="256">
        <f t="shared" si="145"/>
        <v>0</v>
      </c>
      <c r="AA228" s="256">
        <f t="shared" si="146"/>
        <v>0</v>
      </c>
      <c r="AB228" s="256">
        <f t="shared" si="147"/>
        <v>0</v>
      </c>
      <c r="AC228" s="256">
        <f t="shared" si="148"/>
        <v>0</v>
      </c>
      <c r="AD228" s="256">
        <f t="shared" si="149"/>
        <v>0</v>
      </c>
      <c r="AE228" s="256">
        <f t="shared" si="150"/>
        <v>0</v>
      </c>
      <c r="AF228" s="256">
        <f t="shared" si="151"/>
        <v>0</v>
      </c>
      <c r="AG228" s="256">
        <f t="shared" si="152"/>
        <v>0</v>
      </c>
      <c r="AI228" s="257"/>
      <c r="AK228" s="300">
        <f t="shared" si="155"/>
        <v>0</v>
      </c>
      <c r="AL228" s="288">
        <f t="shared" si="156"/>
        <v>0</v>
      </c>
      <c r="AM228" s="277">
        <f t="shared" si="157"/>
        <v>-151.44</v>
      </c>
      <c r="AN228" s="299">
        <f t="shared" si="158"/>
        <v>0</v>
      </c>
      <c r="AO228" s="236"/>
      <c r="AP228" s="236"/>
      <c r="AQ228" s="236"/>
      <c r="AR228" s="236"/>
      <c r="AS228" s="236"/>
      <c r="AT228" s="236"/>
    </row>
    <row r="229" spans="1:46" s="235" customFormat="1">
      <c r="A229" s="235" t="str">
        <f t="shared" si="153"/>
        <v>PacificCommercialREINSTATE-COMM</v>
      </c>
      <c r="B229" s="235">
        <f t="shared" si="139"/>
        <v>1</v>
      </c>
      <c r="C229" s="253" t="s">
        <v>1277</v>
      </c>
      <c r="D229" s="253" t="s">
        <v>1278</v>
      </c>
      <c r="E229" s="254">
        <v>11.25</v>
      </c>
      <c r="F229" s="255"/>
      <c r="G229" s="256">
        <v>78.75</v>
      </c>
      <c r="H229" s="256">
        <v>112.5</v>
      </c>
      <c r="I229" s="256">
        <v>45</v>
      </c>
      <c r="J229" s="256">
        <v>33.75</v>
      </c>
      <c r="K229" s="256">
        <v>45</v>
      </c>
      <c r="L229" s="256">
        <v>225</v>
      </c>
      <c r="M229" s="256">
        <v>180</v>
      </c>
      <c r="N229" s="256">
        <v>56.4</v>
      </c>
      <c r="O229" s="256">
        <v>45.12</v>
      </c>
      <c r="P229" s="256">
        <v>56.4</v>
      </c>
      <c r="Q229" s="256">
        <v>45.12</v>
      </c>
      <c r="R229" s="256">
        <v>90.24</v>
      </c>
      <c r="S229" s="256">
        <f t="shared" si="154"/>
        <v>1013.28</v>
      </c>
      <c r="T229" s="256"/>
      <c r="U229" s="256">
        <f t="shared" si="140"/>
        <v>7</v>
      </c>
      <c r="V229" s="256">
        <f t="shared" si="141"/>
        <v>10</v>
      </c>
      <c r="W229" s="256">
        <f t="shared" si="142"/>
        <v>4</v>
      </c>
      <c r="X229" s="256">
        <f t="shared" si="143"/>
        <v>3</v>
      </c>
      <c r="Y229" s="256">
        <f t="shared" si="144"/>
        <v>4</v>
      </c>
      <c r="Z229" s="256">
        <f t="shared" si="145"/>
        <v>20</v>
      </c>
      <c r="AA229" s="256">
        <f t="shared" si="146"/>
        <v>16</v>
      </c>
      <c r="AB229" s="256">
        <f t="shared" si="147"/>
        <v>5.0133333333333336</v>
      </c>
      <c r="AC229" s="256">
        <f t="shared" si="148"/>
        <v>4.0106666666666664</v>
      </c>
      <c r="AD229" s="256">
        <f t="shared" si="149"/>
        <v>5.0133333333333336</v>
      </c>
      <c r="AE229" s="256">
        <f t="shared" si="150"/>
        <v>4.0106666666666664</v>
      </c>
      <c r="AF229" s="256">
        <f t="shared" si="151"/>
        <v>8.0213333333333328</v>
      </c>
      <c r="AG229" s="256">
        <f t="shared" si="152"/>
        <v>7.5057777777777774</v>
      </c>
      <c r="AI229" s="257"/>
      <c r="AK229" s="300">
        <f t="shared" si="155"/>
        <v>11.3</v>
      </c>
      <c r="AL229" s="288">
        <f t="shared" si="156"/>
        <v>1017.7834666666666</v>
      </c>
      <c r="AM229" s="277">
        <f t="shared" si="157"/>
        <v>4.5034666666666681</v>
      </c>
      <c r="AN229" s="299">
        <f t="shared" si="158"/>
        <v>4.4444444444445078E-3</v>
      </c>
      <c r="AO229" s="236"/>
      <c r="AP229" s="236"/>
      <c r="AQ229" s="236"/>
      <c r="AR229" s="236"/>
      <c r="AS229" s="236"/>
      <c r="AT229" s="236"/>
    </row>
    <row r="230" spans="1:46" s="235" customFormat="1">
      <c r="A230" s="235" t="str">
        <f t="shared" si="153"/>
        <v>PacificCommercialRENT1TEMP-COMM</v>
      </c>
      <c r="B230" s="235">
        <f t="shared" si="139"/>
        <v>1</v>
      </c>
      <c r="C230" s="253" t="s">
        <v>1281</v>
      </c>
      <c r="D230" s="253" t="s">
        <v>1282</v>
      </c>
      <c r="E230" s="254">
        <v>0.77</v>
      </c>
      <c r="F230" s="255"/>
      <c r="G230" s="256">
        <v>0</v>
      </c>
      <c r="H230" s="256">
        <v>0</v>
      </c>
      <c r="I230" s="256">
        <v>4.62</v>
      </c>
      <c r="J230" s="256">
        <v>54.67</v>
      </c>
      <c r="K230" s="256">
        <v>86.240000000000009</v>
      </c>
      <c r="L230" s="256">
        <v>88.550000000000011</v>
      </c>
      <c r="M230" s="256">
        <v>73.150000000000006</v>
      </c>
      <c r="N230" s="256">
        <v>91.63000000000001</v>
      </c>
      <c r="O230" s="256">
        <v>63.140000000000008</v>
      </c>
      <c r="P230" s="256">
        <v>47.74</v>
      </c>
      <c r="Q230" s="256">
        <v>9.24</v>
      </c>
      <c r="R230" s="256">
        <v>23.87</v>
      </c>
      <c r="S230" s="256">
        <f t="shared" si="154"/>
        <v>542.85</v>
      </c>
      <c r="T230" s="256"/>
      <c r="U230" s="256">
        <f t="shared" si="140"/>
        <v>0</v>
      </c>
      <c r="V230" s="256">
        <f t="shared" si="141"/>
        <v>0</v>
      </c>
      <c r="W230" s="256">
        <f t="shared" si="142"/>
        <v>6</v>
      </c>
      <c r="X230" s="256">
        <f t="shared" si="143"/>
        <v>71</v>
      </c>
      <c r="Y230" s="256">
        <f t="shared" si="144"/>
        <v>112.00000000000001</v>
      </c>
      <c r="Z230" s="256">
        <f t="shared" si="145"/>
        <v>115.00000000000001</v>
      </c>
      <c r="AA230" s="256">
        <f t="shared" si="146"/>
        <v>95</v>
      </c>
      <c r="AB230" s="256">
        <f t="shared" si="147"/>
        <v>119.00000000000001</v>
      </c>
      <c r="AC230" s="256">
        <f t="shared" si="148"/>
        <v>82.000000000000014</v>
      </c>
      <c r="AD230" s="256">
        <f t="shared" si="149"/>
        <v>62</v>
      </c>
      <c r="AE230" s="256">
        <f t="shared" si="150"/>
        <v>12</v>
      </c>
      <c r="AF230" s="256">
        <f t="shared" si="151"/>
        <v>31</v>
      </c>
      <c r="AG230" s="256">
        <f t="shared" si="152"/>
        <v>58.75</v>
      </c>
      <c r="AI230" s="257"/>
      <c r="AK230" s="300">
        <f t="shared" si="155"/>
        <v>0.77</v>
      </c>
      <c r="AL230" s="288">
        <f t="shared" si="156"/>
        <v>542.85</v>
      </c>
      <c r="AM230" s="277">
        <f t="shared" si="157"/>
        <v>0</v>
      </c>
      <c r="AN230" s="299">
        <f t="shared" si="158"/>
        <v>0</v>
      </c>
      <c r="AO230" s="236"/>
      <c r="AP230" s="236"/>
      <c r="AQ230" s="236"/>
      <c r="AR230" s="236"/>
      <c r="AS230" s="236"/>
      <c r="AT230" s="236"/>
    </row>
    <row r="231" spans="1:46" s="235" customFormat="1">
      <c r="A231" s="235" t="str">
        <f t="shared" si="153"/>
        <v>PacificCommercialRENT1.5TEMP-COMM</v>
      </c>
      <c r="B231" s="235">
        <f t="shared" si="139"/>
        <v>1</v>
      </c>
      <c r="C231" s="253" t="s">
        <v>1279</v>
      </c>
      <c r="D231" s="253" t="s">
        <v>1280</v>
      </c>
      <c r="E231" s="254">
        <v>1.02</v>
      </c>
      <c r="F231" s="255"/>
      <c r="G231" s="256">
        <v>0</v>
      </c>
      <c r="H231" s="256">
        <v>0</v>
      </c>
      <c r="I231" s="256">
        <v>0</v>
      </c>
      <c r="J231" s="256">
        <v>139.74</v>
      </c>
      <c r="K231" s="256">
        <v>172.38</v>
      </c>
      <c r="L231" s="256">
        <v>122.4</v>
      </c>
      <c r="M231" s="256">
        <v>127.5</v>
      </c>
      <c r="N231" s="256">
        <v>113.22</v>
      </c>
      <c r="O231" s="256">
        <v>83.64</v>
      </c>
      <c r="P231" s="256">
        <v>31.62</v>
      </c>
      <c r="Q231" s="256">
        <v>21.42</v>
      </c>
      <c r="R231" s="256">
        <v>41.82</v>
      </c>
      <c r="S231" s="256">
        <f t="shared" si="154"/>
        <v>853.74</v>
      </c>
      <c r="T231" s="256"/>
      <c r="U231" s="256">
        <f t="shared" si="140"/>
        <v>0</v>
      </c>
      <c r="V231" s="256">
        <f t="shared" si="141"/>
        <v>0</v>
      </c>
      <c r="W231" s="256">
        <f t="shared" si="142"/>
        <v>0</v>
      </c>
      <c r="X231" s="256">
        <f t="shared" si="143"/>
        <v>137</v>
      </c>
      <c r="Y231" s="256">
        <f t="shared" si="144"/>
        <v>169</v>
      </c>
      <c r="Z231" s="256">
        <f t="shared" si="145"/>
        <v>120</v>
      </c>
      <c r="AA231" s="256">
        <f t="shared" si="146"/>
        <v>125</v>
      </c>
      <c r="AB231" s="256">
        <f t="shared" si="147"/>
        <v>111</v>
      </c>
      <c r="AC231" s="256">
        <f t="shared" si="148"/>
        <v>82</v>
      </c>
      <c r="AD231" s="256">
        <f t="shared" si="149"/>
        <v>31</v>
      </c>
      <c r="AE231" s="256">
        <f t="shared" si="150"/>
        <v>21</v>
      </c>
      <c r="AF231" s="256">
        <f t="shared" si="151"/>
        <v>41</v>
      </c>
      <c r="AG231" s="256">
        <f t="shared" si="152"/>
        <v>69.75</v>
      </c>
      <c r="AI231" s="257"/>
      <c r="AK231" s="300">
        <f t="shared" si="155"/>
        <v>1.02</v>
      </c>
      <c r="AL231" s="288">
        <f t="shared" si="156"/>
        <v>853.74</v>
      </c>
      <c r="AM231" s="277">
        <f t="shared" si="157"/>
        <v>0</v>
      </c>
      <c r="AN231" s="299">
        <f t="shared" si="158"/>
        <v>0</v>
      </c>
      <c r="AO231" s="236"/>
      <c r="AP231" s="236"/>
      <c r="AQ231" s="236"/>
      <c r="AR231" s="236"/>
      <c r="AS231" s="236"/>
      <c r="AT231" s="236"/>
    </row>
    <row r="232" spans="1:46" s="235" customFormat="1">
      <c r="A232" s="235" t="str">
        <f t="shared" si="153"/>
        <v>PacificCommercialRENT2TEMP-COMM</v>
      </c>
      <c r="B232" s="235">
        <f t="shared" si="139"/>
        <v>1</v>
      </c>
      <c r="C232" s="253" t="s">
        <v>1283</v>
      </c>
      <c r="D232" s="253" t="s">
        <v>1284</v>
      </c>
      <c r="E232" s="254">
        <v>1.28</v>
      </c>
      <c r="F232" s="255"/>
      <c r="G232" s="256">
        <v>234.24</v>
      </c>
      <c r="H232" s="256">
        <v>380.15999999999997</v>
      </c>
      <c r="I232" s="256">
        <v>499.20000000000005</v>
      </c>
      <c r="J232" s="256">
        <v>744.96</v>
      </c>
      <c r="K232" s="256">
        <v>954.88</v>
      </c>
      <c r="L232" s="256">
        <v>764.16000000000008</v>
      </c>
      <c r="M232" s="256">
        <v>880.64</v>
      </c>
      <c r="N232" s="256">
        <v>744.96</v>
      </c>
      <c r="O232" s="256">
        <v>588.79999999999995</v>
      </c>
      <c r="P232" s="256">
        <v>752.64</v>
      </c>
      <c r="Q232" s="256">
        <v>609.28</v>
      </c>
      <c r="R232" s="256">
        <v>776.96</v>
      </c>
      <c r="S232" s="256">
        <f t="shared" si="154"/>
        <v>7930.880000000001</v>
      </c>
      <c r="T232" s="256"/>
      <c r="U232" s="256">
        <f t="shared" si="140"/>
        <v>183</v>
      </c>
      <c r="V232" s="256">
        <f t="shared" si="141"/>
        <v>296.99999999999994</v>
      </c>
      <c r="W232" s="256">
        <f t="shared" si="142"/>
        <v>390</v>
      </c>
      <c r="X232" s="256">
        <f t="shared" si="143"/>
        <v>582</v>
      </c>
      <c r="Y232" s="256">
        <f t="shared" si="144"/>
        <v>746</v>
      </c>
      <c r="Z232" s="256">
        <f t="shared" si="145"/>
        <v>597</v>
      </c>
      <c r="AA232" s="256">
        <f t="shared" si="146"/>
        <v>688</v>
      </c>
      <c r="AB232" s="256">
        <f t="shared" si="147"/>
        <v>582</v>
      </c>
      <c r="AC232" s="256">
        <f t="shared" si="148"/>
        <v>459.99999999999994</v>
      </c>
      <c r="AD232" s="256">
        <f t="shared" si="149"/>
        <v>588</v>
      </c>
      <c r="AE232" s="256">
        <f t="shared" si="150"/>
        <v>475.99999999999994</v>
      </c>
      <c r="AF232" s="256">
        <f t="shared" si="151"/>
        <v>607</v>
      </c>
      <c r="AG232" s="256">
        <f t="shared" si="152"/>
        <v>516.33333333333337</v>
      </c>
      <c r="AI232" s="257"/>
      <c r="AK232" s="300">
        <f t="shared" si="155"/>
        <v>1.29</v>
      </c>
      <c r="AL232" s="288">
        <f t="shared" si="156"/>
        <v>7992.84</v>
      </c>
      <c r="AM232" s="277">
        <f t="shared" si="157"/>
        <v>61.959999999999127</v>
      </c>
      <c r="AN232" s="299">
        <f t="shared" si="158"/>
        <v>7.8125000000000069E-3</v>
      </c>
      <c r="AO232" s="236"/>
      <c r="AP232" s="236"/>
      <c r="AQ232" s="236"/>
      <c r="AR232" s="236"/>
      <c r="AS232" s="236"/>
      <c r="AT232" s="236"/>
    </row>
    <row r="233" spans="1:46" s="235" customFormat="1">
      <c r="A233" s="235" t="str">
        <f t="shared" si="153"/>
        <v>PacificCommercialRENT3TEMP-COMM</v>
      </c>
      <c r="B233" s="235">
        <f t="shared" si="139"/>
        <v>1</v>
      </c>
      <c r="C233" s="253" t="s">
        <v>1285</v>
      </c>
      <c r="D233" s="253" t="s">
        <v>1286</v>
      </c>
      <c r="E233" s="254">
        <v>1.69</v>
      </c>
      <c r="F233" s="255"/>
      <c r="G233" s="256">
        <v>25.35</v>
      </c>
      <c r="H233" s="256">
        <v>0</v>
      </c>
      <c r="I233" s="256">
        <v>0</v>
      </c>
      <c r="J233" s="256">
        <v>0</v>
      </c>
      <c r="K233" s="256">
        <v>0</v>
      </c>
      <c r="L233" s="256">
        <v>0</v>
      </c>
      <c r="M233" s="256">
        <v>0</v>
      </c>
      <c r="N233" s="256">
        <v>0</v>
      </c>
      <c r="O233" s="256">
        <v>0</v>
      </c>
      <c r="P233" s="256">
        <v>0</v>
      </c>
      <c r="Q233" s="256">
        <v>11.83</v>
      </c>
      <c r="R233" s="256">
        <v>52.39</v>
      </c>
      <c r="S233" s="256">
        <f t="shared" si="154"/>
        <v>89.57</v>
      </c>
      <c r="T233" s="256"/>
      <c r="U233" s="256">
        <f t="shared" si="140"/>
        <v>15.000000000000002</v>
      </c>
      <c r="V233" s="256">
        <f t="shared" si="141"/>
        <v>0</v>
      </c>
      <c r="W233" s="256">
        <f t="shared" si="142"/>
        <v>0</v>
      </c>
      <c r="X233" s="256">
        <f t="shared" si="143"/>
        <v>0</v>
      </c>
      <c r="Y233" s="256">
        <f t="shared" si="144"/>
        <v>0</v>
      </c>
      <c r="Z233" s="256">
        <f t="shared" si="145"/>
        <v>0</v>
      </c>
      <c r="AA233" s="256">
        <f t="shared" si="146"/>
        <v>0</v>
      </c>
      <c r="AB233" s="256">
        <f t="shared" si="147"/>
        <v>0</v>
      </c>
      <c r="AC233" s="256">
        <f t="shared" si="148"/>
        <v>0</v>
      </c>
      <c r="AD233" s="256">
        <f t="shared" si="149"/>
        <v>0</v>
      </c>
      <c r="AE233" s="256">
        <f t="shared" si="150"/>
        <v>7</v>
      </c>
      <c r="AF233" s="256">
        <f t="shared" si="151"/>
        <v>31</v>
      </c>
      <c r="AG233" s="256">
        <f t="shared" si="152"/>
        <v>4.416666666666667</v>
      </c>
      <c r="AI233" s="257"/>
      <c r="AK233" s="300">
        <f t="shared" si="155"/>
        <v>1.7</v>
      </c>
      <c r="AL233" s="288">
        <f t="shared" si="156"/>
        <v>90.100000000000009</v>
      </c>
      <c r="AM233" s="277">
        <f t="shared" si="157"/>
        <v>0.53000000000001535</v>
      </c>
      <c r="AN233" s="299">
        <f t="shared" si="158"/>
        <v>5.9171597633136145E-3</v>
      </c>
      <c r="AO233" s="236"/>
      <c r="AP233" s="236"/>
      <c r="AQ233" s="236"/>
      <c r="AR233" s="236"/>
      <c r="AS233" s="236"/>
      <c r="AT233" s="236"/>
    </row>
    <row r="234" spans="1:46" s="235" customFormat="1">
      <c r="A234" s="235" t="str">
        <f t="shared" si="153"/>
        <v>PacificCommercialRENT4TEMP-COMM</v>
      </c>
      <c r="B234" s="235">
        <f t="shared" si="139"/>
        <v>1</v>
      </c>
      <c r="C234" s="253" t="s">
        <v>1287</v>
      </c>
      <c r="D234" s="253" t="s">
        <v>1288</v>
      </c>
      <c r="E234" s="254">
        <v>2.0499999999999998</v>
      </c>
      <c r="F234" s="255"/>
      <c r="G234" s="256">
        <v>0</v>
      </c>
      <c r="H234" s="256">
        <v>0</v>
      </c>
      <c r="I234" s="256">
        <v>0</v>
      </c>
      <c r="J234" s="256">
        <v>0</v>
      </c>
      <c r="K234" s="256">
        <v>0</v>
      </c>
      <c r="L234" s="256">
        <v>0</v>
      </c>
      <c r="M234" s="256">
        <v>123</v>
      </c>
      <c r="N234" s="256">
        <v>63.55</v>
      </c>
      <c r="O234" s="256">
        <v>125.05</v>
      </c>
      <c r="P234" s="256">
        <v>47.15</v>
      </c>
      <c r="Q234" s="256">
        <v>0</v>
      </c>
      <c r="R234" s="256">
        <v>0</v>
      </c>
      <c r="S234" s="256">
        <f t="shared" si="154"/>
        <v>358.75</v>
      </c>
      <c r="T234" s="256"/>
      <c r="U234" s="256">
        <f t="shared" si="140"/>
        <v>0</v>
      </c>
      <c r="V234" s="256">
        <f t="shared" si="141"/>
        <v>0</v>
      </c>
      <c r="W234" s="256">
        <f t="shared" si="142"/>
        <v>0</v>
      </c>
      <c r="X234" s="256">
        <f t="shared" si="143"/>
        <v>0</v>
      </c>
      <c r="Y234" s="256">
        <f t="shared" si="144"/>
        <v>0</v>
      </c>
      <c r="Z234" s="256">
        <f t="shared" si="145"/>
        <v>0</v>
      </c>
      <c r="AA234" s="256">
        <f t="shared" si="146"/>
        <v>60.000000000000007</v>
      </c>
      <c r="AB234" s="256">
        <f t="shared" si="147"/>
        <v>31</v>
      </c>
      <c r="AC234" s="256">
        <f t="shared" si="148"/>
        <v>61.000000000000007</v>
      </c>
      <c r="AD234" s="256">
        <f t="shared" si="149"/>
        <v>23</v>
      </c>
      <c r="AE234" s="256">
        <f t="shared" si="150"/>
        <v>0</v>
      </c>
      <c r="AF234" s="256">
        <f t="shared" si="151"/>
        <v>0</v>
      </c>
      <c r="AG234" s="256">
        <f t="shared" si="152"/>
        <v>14.583333333333334</v>
      </c>
      <c r="AI234" s="257"/>
      <c r="AK234" s="300">
        <f t="shared" si="155"/>
        <v>2.06</v>
      </c>
      <c r="AL234" s="288">
        <f t="shared" si="156"/>
        <v>360.5</v>
      </c>
      <c r="AM234" s="277">
        <f t="shared" si="157"/>
        <v>1.75</v>
      </c>
      <c r="AN234" s="299">
        <f t="shared" si="158"/>
        <v>4.8780487804879176E-3</v>
      </c>
      <c r="AO234" s="236"/>
      <c r="AP234" s="236"/>
      <c r="AQ234" s="236"/>
      <c r="AR234" s="236"/>
      <c r="AS234" s="236"/>
      <c r="AT234" s="236"/>
    </row>
    <row r="235" spans="1:46" s="235" customFormat="1">
      <c r="A235" s="235" t="str">
        <f t="shared" si="153"/>
        <v>PacificCommercialRENT5TEMP-COMM</v>
      </c>
      <c r="B235" s="235">
        <f t="shared" si="139"/>
        <v>1</v>
      </c>
      <c r="C235" s="253" t="s">
        <v>1289</v>
      </c>
      <c r="D235" s="253" t="s">
        <v>1290</v>
      </c>
      <c r="E235" s="254">
        <v>2.2999999999999998</v>
      </c>
      <c r="F235" s="255"/>
      <c r="G235" s="256">
        <v>43.7</v>
      </c>
      <c r="H235" s="256">
        <v>66.7</v>
      </c>
      <c r="I235" s="256">
        <v>71.3</v>
      </c>
      <c r="J235" s="256">
        <v>276</v>
      </c>
      <c r="K235" s="256">
        <v>285.2</v>
      </c>
      <c r="L235" s="256">
        <v>276</v>
      </c>
      <c r="M235" s="256">
        <v>285.2</v>
      </c>
      <c r="N235" s="256">
        <v>285.2</v>
      </c>
      <c r="O235" s="256">
        <v>0</v>
      </c>
      <c r="P235" s="256">
        <v>69</v>
      </c>
      <c r="Q235" s="256">
        <v>0</v>
      </c>
      <c r="R235" s="256">
        <v>0</v>
      </c>
      <c r="S235" s="256">
        <f t="shared" si="154"/>
        <v>1658.3</v>
      </c>
      <c r="T235" s="256"/>
      <c r="U235" s="256">
        <f t="shared" si="140"/>
        <v>19.000000000000004</v>
      </c>
      <c r="V235" s="256">
        <f t="shared" si="141"/>
        <v>29.000000000000004</v>
      </c>
      <c r="W235" s="256">
        <f t="shared" si="142"/>
        <v>31</v>
      </c>
      <c r="X235" s="256">
        <f t="shared" si="143"/>
        <v>120.00000000000001</v>
      </c>
      <c r="Y235" s="256">
        <f t="shared" si="144"/>
        <v>124</v>
      </c>
      <c r="Z235" s="256">
        <f t="shared" si="145"/>
        <v>120.00000000000001</v>
      </c>
      <c r="AA235" s="256">
        <f t="shared" si="146"/>
        <v>124</v>
      </c>
      <c r="AB235" s="256">
        <f t="shared" si="147"/>
        <v>124</v>
      </c>
      <c r="AC235" s="256">
        <f t="shared" si="148"/>
        <v>0</v>
      </c>
      <c r="AD235" s="256">
        <f t="shared" si="149"/>
        <v>30.000000000000004</v>
      </c>
      <c r="AE235" s="256">
        <f t="shared" si="150"/>
        <v>0</v>
      </c>
      <c r="AF235" s="256">
        <f t="shared" si="151"/>
        <v>0</v>
      </c>
      <c r="AG235" s="256">
        <f t="shared" si="152"/>
        <v>60.083333333333336</v>
      </c>
      <c r="AI235" s="257"/>
      <c r="AK235" s="300">
        <f t="shared" si="155"/>
        <v>2.31</v>
      </c>
      <c r="AL235" s="288">
        <f t="shared" si="156"/>
        <v>1665.5100000000002</v>
      </c>
      <c r="AM235" s="277">
        <f t="shared" si="157"/>
        <v>7.2100000000002638</v>
      </c>
      <c r="AN235" s="299">
        <f t="shared" si="158"/>
        <v>4.3478260869566224E-3</v>
      </c>
      <c r="AO235" s="236"/>
      <c r="AP235" s="236"/>
      <c r="AQ235" s="236"/>
      <c r="AR235" s="236"/>
      <c r="AS235" s="236"/>
      <c r="AT235" s="236"/>
    </row>
    <row r="236" spans="1:46" s="235" customFormat="1">
      <c r="A236" s="235" t="str">
        <f t="shared" si="153"/>
        <v>PacificCommercialRENT6TEMP-COMM</v>
      </c>
      <c r="B236" s="235">
        <f t="shared" si="139"/>
        <v>1</v>
      </c>
      <c r="C236" s="253" t="s">
        <v>1291</v>
      </c>
      <c r="D236" s="253" t="s">
        <v>1292</v>
      </c>
      <c r="E236" s="254">
        <v>2.2999999999999998</v>
      </c>
      <c r="F236" s="255"/>
      <c r="G236" s="256">
        <v>0</v>
      </c>
      <c r="H236" s="256">
        <v>0</v>
      </c>
      <c r="I236" s="256">
        <v>0</v>
      </c>
      <c r="J236" s="256">
        <v>1391.4999999999998</v>
      </c>
      <c r="K236" s="256">
        <v>1881.4</v>
      </c>
      <c r="L236" s="256">
        <v>1449</v>
      </c>
      <c r="M236" s="256">
        <v>1497.3</v>
      </c>
      <c r="N236" s="256">
        <v>1426</v>
      </c>
      <c r="O236" s="256">
        <v>138</v>
      </c>
      <c r="P236" s="256">
        <v>487.6</v>
      </c>
      <c r="Q236" s="256">
        <v>112.69999999999999</v>
      </c>
      <c r="R236" s="256">
        <v>193.2</v>
      </c>
      <c r="S236" s="256">
        <f t="shared" si="154"/>
        <v>8576.7000000000007</v>
      </c>
      <c r="T236" s="256"/>
      <c r="U236" s="256">
        <f t="shared" si="140"/>
        <v>0</v>
      </c>
      <c r="V236" s="256">
        <f t="shared" si="141"/>
        <v>0</v>
      </c>
      <c r="W236" s="256">
        <f t="shared" si="142"/>
        <v>0</v>
      </c>
      <c r="X236" s="256">
        <f t="shared" si="143"/>
        <v>605</v>
      </c>
      <c r="Y236" s="256">
        <f t="shared" si="144"/>
        <v>818.00000000000011</v>
      </c>
      <c r="Z236" s="256">
        <f t="shared" si="145"/>
        <v>630</v>
      </c>
      <c r="AA236" s="256">
        <f t="shared" si="146"/>
        <v>651</v>
      </c>
      <c r="AB236" s="256">
        <f t="shared" si="147"/>
        <v>620</v>
      </c>
      <c r="AC236" s="256">
        <f t="shared" si="148"/>
        <v>60.000000000000007</v>
      </c>
      <c r="AD236" s="256">
        <f t="shared" si="149"/>
        <v>212.00000000000003</v>
      </c>
      <c r="AE236" s="256">
        <f t="shared" si="150"/>
        <v>49</v>
      </c>
      <c r="AF236" s="256">
        <f t="shared" si="151"/>
        <v>84</v>
      </c>
      <c r="AG236" s="256">
        <f t="shared" si="152"/>
        <v>310.75</v>
      </c>
      <c r="AI236" s="257"/>
      <c r="AK236" s="300">
        <f t="shared" si="155"/>
        <v>2.31</v>
      </c>
      <c r="AL236" s="288">
        <f t="shared" si="156"/>
        <v>8613.99</v>
      </c>
      <c r="AM236" s="277">
        <f t="shared" si="157"/>
        <v>37.289999999999054</v>
      </c>
      <c r="AN236" s="299">
        <f t="shared" si="158"/>
        <v>4.3478260869566224E-3</v>
      </c>
      <c r="AO236" s="236"/>
      <c r="AP236" s="236"/>
      <c r="AQ236" s="236"/>
      <c r="AR236" s="236"/>
      <c r="AS236" s="236"/>
      <c r="AT236" s="236"/>
    </row>
    <row r="237" spans="1:46" s="235" customFormat="1">
      <c r="A237" s="235" t="str">
        <f t="shared" si="153"/>
        <v>PacificCommercialRENT35GL-COMM</v>
      </c>
      <c r="B237" s="235">
        <f t="shared" si="139"/>
        <v>1</v>
      </c>
      <c r="C237" s="253" t="s">
        <v>1383</v>
      </c>
      <c r="D237" s="253" t="s">
        <v>1384</v>
      </c>
      <c r="E237" s="254">
        <v>6</v>
      </c>
      <c r="F237" s="255"/>
      <c r="G237" s="256">
        <v>0</v>
      </c>
      <c r="H237" s="256">
        <v>0</v>
      </c>
      <c r="I237" s="256">
        <v>0</v>
      </c>
      <c r="J237" s="256">
        <v>0</v>
      </c>
      <c r="K237" s="256">
        <v>0</v>
      </c>
      <c r="L237" s="256">
        <v>0</v>
      </c>
      <c r="M237" s="256">
        <v>0</v>
      </c>
      <c r="N237" s="256">
        <v>0</v>
      </c>
      <c r="O237" s="256">
        <v>0</v>
      </c>
      <c r="P237" s="256">
        <v>0</v>
      </c>
      <c r="Q237" s="256">
        <v>0</v>
      </c>
      <c r="R237" s="256">
        <v>0</v>
      </c>
      <c r="S237" s="256">
        <f t="shared" si="154"/>
        <v>0</v>
      </c>
      <c r="T237" s="256"/>
      <c r="U237" s="256">
        <f t="shared" si="140"/>
        <v>0</v>
      </c>
      <c r="V237" s="256">
        <f t="shared" si="141"/>
        <v>0</v>
      </c>
      <c r="W237" s="256">
        <f t="shared" si="142"/>
        <v>0</v>
      </c>
      <c r="X237" s="256">
        <f t="shared" si="143"/>
        <v>0</v>
      </c>
      <c r="Y237" s="256">
        <f t="shared" si="144"/>
        <v>0</v>
      </c>
      <c r="Z237" s="256">
        <f t="shared" si="145"/>
        <v>0</v>
      </c>
      <c r="AA237" s="256">
        <f t="shared" si="146"/>
        <v>0</v>
      </c>
      <c r="AB237" s="256">
        <f t="shared" si="147"/>
        <v>0</v>
      </c>
      <c r="AC237" s="256">
        <f t="shared" si="148"/>
        <v>0</v>
      </c>
      <c r="AD237" s="256">
        <f t="shared" si="149"/>
        <v>0</v>
      </c>
      <c r="AE237" s="256">
        <f t="shared" si="150"/>
        <v>0</v>
      </c>
      <c r="AF237" s="256">
        <f t="shared" si="151"/>
        <v>0</v>
      </c>
      <c r="AG237" s="256">
        <f t="shared" si="152"/>
        <v>0</v>
      </c>
      <c r="AI237" s="257"/>
      <c r="AK237" s="300">
        <f t="shared" si="155"/>
        <v>6.03</v>
      </c>
      <c r="AL237" s="288">
        <f t="shared" si="156"/>
        <v>0</v>
      </c>
      <c r="AM237" s="277">
        <f t="shared" si="157"/>
        <v>0</v>
      </c>
      <c r="AN237" s="299">
        <f t="shared" si="158"/>
        <v>5.0000000000000417E-3</v>
      </c>
      <c r="AO237" s="236"/>
      <c r="AP237" s="236"/>
      <c r="AQ237" s="236"/>
      <c r="AR237" s="236"/>
      <c r="AS237" s="236"/>
      <c r="AT237" s="236"/>
    </row>
    <row r="238" spans="1:46" s="235" customFormat="1">
      <c r="A238" s="235" t="str">
        <f t="shared" si="153"/>
        <v>PacificCommercialRTRNTRIP1-COMM</v>
      </c>
      <c r="B238" s="235">
        <f t="shared" si="139"/>
        <v>1</v>
      </c>
      <c r="C238" s="253" t="s">
        <v>1359</v>
      </c>
      <c r="D238" s="253" t="s">
        <v>1360</v>
      </c>
      <c r="E238" s="254">
        <v>15.35</v>
      </c>
      <c r="F238" s="255"/>
      <c r="G238" s="256">
        <v>0</v>
      </c>
      <c r="H238" s="256">
        <v>0</v>
      </c>
      <c r="I238" s="256">
        <v>15.35</v>
      </c>
      <c r="J238" s="256">
        <v>0</v>
      </c>
      <c r="K238" s="256">
        <v>0</v>
      </c>
      <c r="L238" s="256">
        <v>15.35</v>
      </c>
      <c r="M238" s="256">
        <v>0</v>
      </c>
      <c r="N238" s="256">
        <v>15.39</v>
      </c>
      <c r="O238" s="256">
        <v>0</v>
      </c>
      <c r="P238" s="256">
        <v>0</v>
      </c>
      <c r="Q238" s="256">
        <v>0</v>
      </c>
      <c r="R238" s="256">
        <v>15.39</v>
      </c>
      <c r="S238" s="256">
        <f t="shared" si="154"/>
        <v>61.480000000000004</v>
      </c>
      <c r="T238" s="256"/>
      <c r="U238" s="256">
        <f t="shared" si="140"/>
        <v>0</v>
      </c>
      <c r="V238" s="256">
        <f t="shared" si="141"/>
        <v>0</v>
      </c>
      <c r="W238" s="256">
        <f t="shared" si="142"/>
        <v>1</v>
      </c>
      <c r="X238" s="256">
        <f t="shared" si="143"/>
        <v>0</v>
      </c>
      <c r="Y238" s="256">
        <f t="shared" si="144"/>
        <v>0</v>
      </c>
      <c r="Z238" s="256">
        <f t="shared" si="145"/>
        <v>1</v>
      </c>
      <c r="AA238" s="256">
        <f t="shared" si="146"/>
        <v>0</v>
      </c>
      <c r="AB238" s="256">
        <f t="shared" si="147"/>
        <v>1.0026058631921824</v>
      </c>
      <c r="AC238" s="256">
        <f t="shared" si="148"/>
        <v>0</v>
      </c>
      <c r="AD238" s="256">
        <f t="shared" si="149"/>
        <v>0</v>
      </c>
      <c r="AE238" s="256">
        <f t="shared" si="150"/>
        <v>0</v>
      </c>
      <c r="AF238" s="256">
        <f t="shared" si="151"/>
        <v>1.0026058631921824</v>
      </c>
      <c r="AG238" s="256">
        <f t="shared" si="152"/>
        <v>0.33376764386536378</v>
      </c>
      <c r="AI238" s="257"/>
      <c r="AK238" s="300">
        <f t="shared" si="155"/>
        <v>15.42</v>
      </c>
      <c r="AL238" s="288">
        <f t="shared" si="156"/>
        <v>61.760364820846917</v>
      </c>
      <c r="AM238" s="277">
        <f t="shared" si="157"/>
        <v>0.28036482084691272</v>
      </c>
      <c r="AN238" s="299">
        <f t="shared" si="158"/>
        <v>4.5602605863192371E-3</v>
      </c>
      <c r="AO238" s="236"/>
      <c r="AP238" s="236"/>
      <c r="AQ238" s="236"/>
      <c r="AR238" s="236"/>
      <c r="AS238" s="236"/>
      <c r="AT238" s="236"/>
    </row>
    <row r="239" spans="1:46" s="235" customFormat="1">
      <c r="A239" s="235" t="str">
        <f t="shared" si="153"/>
        <v>PacificCommercialRTRNTRIP1.5-COMM</v>
      </c>
      <c r="B239" s="235">
        <f t="shared" si="139"/>
        <v>1</v>
      </c>
      <c r="C239" s="253" t="s">
        <v>1357</v>
      </c>
      <c r="D239" s="253" t="s">
        <v>1358</v>
      </c>
      <c r="E239" s="254">
        <v>15.35</v>
      </c>
      <c r="F239" s="255"/>
      <c r="G239" s="256">
        <v>0</v>
      </c>
      <c r="H239" s="256">
        <v>0</v>
      </c>
      <c r="I239" s="256">
        <v>0</v>
      </c>
      <c r="J239" s="256">
        <v>0</v>
      </c>
      <c r="K239" s="256">
        <v>15.35</v>
      </c>
      <c r="L239" s="256">
        <v>0</v>
      </c>
      <c r="M239" s="256">
        <v>0</v>
      </c>
      <c r="N239" s="256">
        <v>0</v>
      </c>
      <c r="O239" s="256">
        <v>0</v>
      </c>
      <c r="P239" s="256">
        <v>0</v>
      </c>
      <c r="Q239" s="256">
        <v>0</v>
      </c>
      <c r="R239" s="256">
        <v>0</v>
      </c>
      <c r="S239" s="256">
        <f t="shared" si="154"/>
        <v>15.35</v>
      </c>
      <c r="T239" s="256"/>
      <c r="U239" s="256">
        <f t="shared" si="140"/>
        <v>0</v>
      </c>
      <c r="V239" s="256">
        <f t="shared" si="141"/>
        <v>0</v>
      </c>
      <c r="W239" s="256">
        <f t="shared" si="142"/>
        <v>0</v>
      </c>
      <c r="X239" s="256">
        <f t="shared" si="143"/>
        <v>0</v>
      </c>
      <c r="Y239" s="256">
        <f t="shared" si="144"/>
        <v>1</v>
      </c>
      <c r="Z239" s="256">
        <f t="shared" si="145"/>
        <v>0</v>
      </c>
      <c r="AA239" s="256">
        <f t="shared" si="146"/>
        <v>0</v>
      </c>
      <c r="AB239" s="256">
        <f t="shared" si="147"/>
        <v>0</v>
      </c>
      <c r="AC239" s="256">
        <f t="shared" si="148"/>
        <v>0</v>
      </c>
      <c r="AD239" s="256">
        <f t="shared" si="149"/>
        <v>0</v>
      </c>
      <c r="AE239" s="256">
        <f t="shared" si="150"/>
        <v>0</v>
      </c>
      <c r="AF239" s="256">
        <f t="shared" si="151"/>
        <v>0</v>
      </c>
      <c r="AG239" s="256">
        <f t="shared" si="152"/>
        <v>8.3333333333333329E-2</v>
      </c>
      <c r="AI239" s="257"/>
      <c r="AK239" s="300">
        <f t="shared" si="155"/>
        <v>15.42</v>
      </c>
      <c r="AL239" s="288">
        <f t="shared" si="156"/>
        <v>15.419999999999998</v>
      </c>
      <c r="AM239" s="277">
        <f t="shared" si="157"/>
        <v>6.9999999999998508E-2</v>
      </c>
      <c r="AN239" s="299">
        <f t="shared" si="158"/>
        <v>4.5602605863192371E-3</v>
      </c>
      <c r="AO239" s="236"/>
      <c r="AP239" s="236"/>
      <c r="AQ239" s="236"/>
      <c r="AR239" s="236"/>
      <c r="AS239" s="236"/>
      <c r="AT239" s="236"/>
    </row>
    <row r="240" spans="1:46" s="257" customFormat="1">
      <c r="A240" s="235" t="str">
        <f t="shared" si="153"/>
        <v>PacificCommercialRTRNTRIP2-COMM</v>
      </c>
      <c r="B240" s="235">
        <f t="shared" si="139"/>
        <v>1</v>
      </c>
      <c r="C240" s="253" t="s">
        <v>1361</v>
      </c>
      <c r="D240" s="253" t="s">
        <v>1362</v>
      </c>
      <c r="E240" s="254">
        <v>15.35</v>
      </c>
      <c r="F240" s="255"/>
      <c r="G240" s="256">
        <v>0</v>
      </c>
      <c r="H240" s="256">
        <v>15.35</v>
      </c>
      <c r="I240" s="256">
        <v>0</v>
      </c>
      <c r="J240" s="256">
        <v>0</v>
      </c>
      <c r="K240" s="256">
        <v>0</v>
      </c>
      <c r="L240" s="256">
        <v>0</v>
      </c>
      <c r="M240" s="256">
        <v>15.35</v>
      </c>
      <c r="N240" s="256">
        <v>0</v>
      </c>
      <c r="O240" s="256">
        <v>0</v>
      </c>
      <c r="P240" s="256">
        <v>0</v>
      </c>
      <c r="Q240" s="256">
        <v>0</v>
      </c>
      <c r="R240" s="256">
        <v>0</v>
      </c>
      <c r="S240" s="256">
        <f t="shared" si="154"/>
        <v>30.7</v>
      </c>
      <c r="T240" s="256"/>
      <c r="U240" s="256">
        <f t="shared" si="140"/>
        <v>0</v>
      </c>
      <c r="V240" s="256">
        <f t="shared" si="141"/>
        <v>1</v>
      </c>
      <c r="W240" s="256">
        <f t="shared" si="142"/>
        <v>0</v>
      </c>
      <c r="X240" s="256">
        <f t="shared" si="143"/>
        <v>0</v>
      </c>
      <c r="Y240" s="256">
        <f t="shared" si="144"/>
        <v>0</v>
      </c>
      <c r="Z240" s="256">
        <f t="shared" si="145"/>
        <v>0</v>
      </c>
      <c r="AA240" s="256">
        <f t="shared" si="146"/>
        <v>1</v>
      </c>
      <c r="AB240" s="256">
        <f t="shared" si="147"/>
        <v>0</v>
      </c>
      <c r="AC240" s="256">
        <f t="shared" si="148"/>
        <v>0</v>
      </c>
      <c r="AD240" s="256">
        <f t="shared" si="149"/>
        <v>0</v>
      </c>
      <c r="AE240" s="256">
        <f t="shared" si="150"/>
        <v>0</v>
      </c>
      <c r="AF240" s="256">
        <f t="shared" si="151"/>
        <v>0</v>
      </c>
      <c r="AG240" s="256">
        <f t="shared" si="152"/>
        <v>0.16666666666666666</v>
      </c>
      <c r="AH240" s="235"/>
      <c r="AJ240" s="235"/>
      <c r="AK240" s="300">
        <f t="shared" si="155"/>
        <v>15.42</v>
      </c>
      <c r="AL240" s="288">
        <f t="shared" si="156"/>
        <v>30.839999999999996</v>
      </c>
      <c r="AM240" s="277">
        <f t="shared" si="157"/>
        <v>0.13999999999999702</v>
      </c>
      <c r="AN240" s="299">
        <f t="shared" si="158"/>
        <v>4.5602605863192371E-3</v>
      </c>
      <c r="AO240" s="236"/>
      <c r="AP240" s="236"/>
      <c r="AQ240" s="236"/>
      <c r="AR240" s="236"/>
      <c r="AS240" s="236"/>
      <c r="AT240" s="236"/>
    </row>
    <row r="241" spans="1:46" s="257" customFormat="1">
      <c r="A241" s="235" t="str">
        <f t="shared" si="153"/>
        <v>PacificCommercialRTRNTRIP3-COMM</v>
      </c>
      <c r="B241" s="235">
        <f t="shared" si="139"/>
        <v>1</v>
      </c>
      <c r="C241" s="253" t="s">
        <v>1363</v>
      </c>
      <c r="D241" s="253" t="s">
        <v>1364</v>
      </c>
      <c r="E241" s="254">
        <v>15.35</v>
      </c>
      <c r="F241" s="255"/>
      <c r="G241" s="256">
        <v>0</v>
      </c>
      <c r="H241" s="256">
        <v>0</v>
      </c>
      <c r="I241" s="256">
        <v>0</v>
      </c>
      <c r="J241" s="256">
        <v>0</v>
      </c>
      <c r="K241" s="256">
        <v>0</v>
      </c>
      <c r="L241" s="256">
        <v>0</v>
      </c>
      <c r="M241" s="256">
        <v>0</v>
      </c>
      <c r="N241" s="256">
        <v>0</v>
      </c>
      <c r="O241" s="256">
        <v>0</v>
      </c>
      <c r="P241" s="256">
        <v>0</v>
      </c>
      <c r="Q241" s="256">
        <v>0</v>
      </c>
      <c r="R241" s="256">
        <v>0</v>
      </c>
      <c r="S241" s="256">
        <f t="shared" si="154"/>
        <v>0</v>
      </c>
      <c r="T241" s="256"/>
      <c r="U241" s="256">
        <f t="shared" si="140"/>
        <v>0</v>
      </c>
      <c r="V241" s="256">
        <f t="shared" si="141"/>
        <v>0</v>
      </c>
      <c r="W241" s="256">
        <f t="shared" si="142"/>
        <v>0</v>
      </c>
      <c r="X241" s="256">
        <f t="shared" si="143"/>
        <v>0</v>
      </c>
      <c r="Y241" s="256">
        <f t="shared" si="144"/>
        <v>0</v>
      </c>
      <c r="Z241" s="256">
        <f t="shared" si="145"/>
        <v>0</v>
      </c>
      <c r="AA241" s="256">
        <f t="shared" si="146"/>
        <v>0</v>
      </c>
      <c r="AB241" s="256">
        <f t="shared" si="147"/>
        <v>0</v>
      </c>
      <c r="AC241" s="256">
        <f t="shared" si="148"/>
        <v>0</v>
      </c>
      <c r="AD241" s="256">
        <f t="shared" si="149"/>
        <v>0</v>
      </c>
      <c r="AE241" s="256">
        <f t="shared" si="150"/>
        <v>0</v>
      </c>
      <c r="AF241" s="256">
        <f t="shared" si="151"/>
        <v>0</v>
      </c>
      <c r="AG241" s="256">
        <f t="shared" si="152"/>
        <v>0</v>
      </c>
      <c r="AH241" s="235"/>
      <c r="AJ241" s="235"/>
      <c r="AK241" s="300">
        <f t="shared" si="155"/>
        <v>15.42</v>
      </c>
      <c r="AL241" s="288">
        <f t="shared" si="156"/>
        <v>0</v>
      </c>
      <c r="AM241" s="277">
        <f t="shared" si="157"/>
        <v>0</v>
      </c>
      <c r="AN241" s="299">
        <f t="shared" si="158"/>
        <v>4.5602605863192371E-3</v>
      </c>
      <c r="AO241" s="236"/>
      <c r="AP241" s="236"/>
      <c r="AQ241" s="236"/>
      <c r="AR241" s="236"/>
      <c r="AS241" s="236"/>
      <c r="AT241" s="236"/>
    </row>
    <row r="242" spans="1:46" s="257" customFormat="1">
      <c r="A242" s="235" t="str">
        <f t="shared" si="153"/>
        <v>PacificCommercialRTRNTRIP4-COMM</v>
      </c>
      <c r="B242" s="235">
        <f t="shared" si="139"/>
        <v>1</v>
      </c>
      <c r="C242" s="253" t="s">
        <v>1365</v>
      </c>
      <c r="D242" s="253" t="s">
        <v>1366</v>
      </c>
      <c r="E242" s="254">
        <v>15.35</v>
      </c>
      <c r="F242" s="255"/>
      <c r="G242" s="256">
        <v>0</v>
      </c>
      <c r="H242" s="256">
        <v>0</v>
      </c>
      <c r="I242" s="256">
        <v>0</v>
      </c>
      <c r="J242" s="256">
        <v>0</v>
      </c>
      <c r="K242" s="256">
        <v>0</v>
      </c>
      <c r="L242" s="256">
        <v>0</v>
      </c>
      <c r="M242" s="256">
        <v>0</v>
      </c>
      <c r="N242" s="256">
        <v>0</v>
      </c>
      <c r="O242" s="256">
        <v>0</v>
      </c>
      <c r="P242" s="256">
        <v>0</v>
      </c>
      <c r="Q242" s="256">
        <v>0</v>
      </c>
      <c r="R242" s="256">
        <v>0</v>
      </c>
      <c r="S242" s="256">
        <f t="shared" si="154"/>
        <v>0</v>
      </c>
      <c r="T242" s="256"/>
      <c r="U242" s="256">
        <f t="shared" si="140"/>
        <v>0</v>
      </c>
      <c r="V242" s="256">
        <f t="shared" si="141"/>
        <v>0</v>
      </c>
      <c r="W242" s="256">
        <f t="shared" si="142"/>
        <v>0</v>
      </c>
      <c r="X242" s="256">
        <f t="shared" si="143"/>
        <v>0</v>
      </c>
      <c r="Y242" s="256">
        <f t="shared" si="144"/>
        <v>0</v>
      </c>
      <c r="Z242" s="256">
        <f t="shared" si="145"/>
        <v>0</v>
      </c>
      <c r="AA242" s="256">
        <f t="shared" si="146"/>
        <v>0</v>
      </c>
      <c r="AB242" s="256">
        <f t="shared" si="147"/>
        <v>0</v>
      </c>
      <c r="AC242" s="256">
        <f t="shared" si="148"/>
        <v>0</v>
      </c>
      <c r="AD242" s="256">
        <f t="shared" si="149"/>
        <v>0</v>
      </c>
      <c r="AE242" s="256">
        <f t="shared" si="150"/>
        <v>0</v>
      </c>
      <c r="AF242" s="256">
        <f t="shared" si="151"/>
        <v>0</v>
      </c>
      <c r="AG242" s="256">
        <f t="shared" si="152"/>
        <v>0</v>
      </c>
      <c r="AH242" s="235"/>
      <c r="AJ242" s="235"/>
      <c r="AK242" s="300">
        <f t="shared" si="155"/>
        <v>15.42</v>
      </c>
      <c r="AL242" s="288">
        <f t="shared" si="156"/>
        <v>0</v>
      </c>
      <c r="AM242" s="277">
        <f t="shared" si="157"/>
        <v>0</v>
      </c>
      <c r="AN242" s="299">
        <f t="shared" si="158"/>
        <v>4.5602605863192371E-3</v>
      </c>
      <c r="AO242" s="236"/>
      <c r="AP242" s="236"/>
      <c r="AQ242" s="236"/>
      <c r="AR242" s="236"/>
      <c r="AS242" s="236"/>
      <c r="AT242" s="236"/>
    </row>
    <row r="243" spans="1:46" s="257" customFormat="1">
      <c r="A243" s="235" t="str">
        <f t="shared" si="153"/>
        <v>PacificCommercialRTRNTRIP5-COMM</v>
      </c>
      <c r="B243" s="235">
        <f t="shared" si="139"/>
        <v>1</v>
      </c>
      <c r="C243" s="253" t="s">
        <v>1367</v>
      </c>
      <c r="D243" s="253" t="s">
        <v>1368</v>
      </c>
      <c r="E243" s="254">
        <v>15.35</v>
      </c>
      <c r="F243" s="255"/>
      <c r="G243" s="256">
        <v>0</v>
      </c>
      <c r="H243" s="256">
        <v>0</v>
      </c>
      <c r="I243" s="256">
        <v>0</v>
      </c>
      <c r="J243" s="256">
        <v>0</v>
      </c>
      <c r="K243" s="256">
        <v>0</v>
      </c>
      <c r="L243" s="256">
        <v>0</v>
      </c>
      <c r="M243" s="256">
        <v>0</v>
      </c>
      <c r="N243" s="256">
        <v>0</v>
      </c>
      <c r="O243" s="256">
        <v>0</v>
      </c>
      <c r="P243" s="256">
        <v>0</v>
      </c>
      <c r="Q243" s="256">
        <v>0</v>
      </c>
      <c r="R243" s="256">
        <v>15.39</v>
      </c>
      <c r="S243" s="256">
        <f t="shared" si="154"/>
        <v>15.39</v>
      </c>
      <c r="T243" s="256"/>
      <c r="U243" s="256">
        <f t="shared" si="140"/>
        <v>0</v>
      </c>
      <c r="V243" s="256">
        <f t="shared" si="141"/>
        <v>0</v>
      </c>
      <c r="W243" s="256">
        <f t="shared" si="142"/>
        <v>0</v>
      </c>
      <c r="X243" s="256">
        <f t="shared" si="143"/>
        <v>0</v>
      </c>
      <c r="Y243" s="256">
        <f t="shared" si="144"/>
        <v>0</v>
      </c>
      <c r="Z243" s="256">
        <f t="shared" si="145"/>
        <v>0</v>
      </c>
      <c r="AA243" s="256">
        <f t="shared" si="146"/>
        <v>0</v>
      </c>
      <c r="AB243" s="256">
        <f t="shared" si="147"/>
        <v>0</v>
      </c>
      <c r="AC243" s="256">
        <f t="shared" si="148"/>
        <v>0</v>
      </c>
      <c r="AD243" s="256">
        <f t="shared" si="149"/>
        <v>0</v>
      </c>
      <c r="AE243" s="256">
        <f t="shared" si="150"/>
        <v>0</v>
      </c>
      <c r="AF243" s="256">
        <f t="shared" si="151"/>
        <v>1.0026058631921824</v>
      </c>
      <c r="AG243" s="256">
        <f t="shared" si="152"/>
        <v>8.3550488599348535E-2</v>
      </c>
      <c r="AH243" s="235"/>
      <c r="AJ243" s="235"/>
      <c r="AK243" s="300">
        <f t="shared" si="155"/>
        <v>15.42</v>
      </c>
      <c r="AL243" s="288">
        <f t="shared" si="156"/>
        <v>15.460182410423453</v>
      </c>
      <c r="AM243" s="277">
        <f t="shared" si="157"/>
        <v>7.0182410423452524E-2</v>
      </c>
      <c r="AN243" s="299">
        <f t="shared" si="158"/>
        <v>4.5602605863192371E-3</v>
      </c>
      <c r="AO243" s="236"/>
      <c r="AP243" s="236"/>
      <c r="AQ243" s="236"/>
      <c r="AR243" s="236"/>
      <c r="AS243" s="236"/>
      <c r="AT243" s="236"/>
    </row>
    <row r="244" spans="1:46" s="257" customFormat="1">
      <c r="A244" s="235" t="str">
        <f t="shared" si="153"/>
        <v>PacificCommercialRTRNTRIP6-COMM</v>
      </c>
      <c r="B244" s="235">
        <f t="shared" si="139"/>
        <v>1</v>
      </c>
      <c r="C244" s="253" t="s">
        <v>1369</v>
      </c>
      <c r="D244" s="253" t="s">
        <v>1370</v>
      </c>
      <c r="E244" s="254">
        <v>15.35</v>
      </c>
      <c r="F244" s="255"/>
      <c r="G244" s="256">
        <v>0</v>
      </c>
      <c r="H244" s="256">
        <v>0</v>
      </c>
      <c r="I244" s="256">
        <v>0</v>
      </c>
      <c r="J244" s="256">
        <v>0</v>
      </c>
      <c r="K244" s="256">
        <v>0</v>
      </c>
      <c r="L244" s="256">
        <v>0</v>
      </c>
      <c r="M244" s="256">
        <v>0</v>
      </c>
      <c r="N244" s="256">
        <v>0</v>
      </c>
      <c r="O244" s="256">
        <v>0</v>
      </c>
      <c r="P244" s="256">
        <v>0</v>
      </c>
      <c r="Q244" s="256">
        <v>0</v>
      </c>
      <c r="R244" s="256">
        <v>0</v>
      </c>
      <c r="S244" s="256">
        <f t="shared" si="154"/>
        <v>0</v>
      </c>
      <c r="T244" s="256"/>
      <c r="U244" s="256">
        <f t="shared" si="140"/>
        <v>0</v>
      </c>
      <c r="V244" s="256">
        <f t="shared" si="141"/>
        <v>0</v>
      </c>
      <c r="W244" s="256">
        <f t="shared" si="142"/>
        <v>0</v>
      </c>
      <c r="X244" s="256">
        <f t="shared" si="143"/>
        <v>0</v>
      </c>
      <c r="Y244" s="256">
        <f t="shared" si="144"/>
        <v>0</v>
      </c>
      <c r="Z244" s="256">
        <f t="shared" si="145"/>
        <v>0</v>
      </c>
      <c r="AA244" s="256">
        <f t="shared" si="146"/>
        <v>0</v>
      </c>
      <c r="AB244" s="256">
        <f t="shared" si="147"/>
        <v>0</v>
      </c>
      <c r="AC244" s="256">
        <f t="shared" si="148"/>
        <v>0</v>
      </c>
      <c r="AD244" s="256">
        <f t="shared" si="149"/>
        <v>0</v>
      </c>
      <c r="AE244" s="256">
        <f t="shared" si="150"/>
        <v>0</v>
      </c>
      <c r="AF244" s="256">
        <f t="shared" si="151"/>
        <v>0</v>
      </c>
      <c r="AG244" s="256">
        <f t="shared" si="152"/>
        <v>0</v>
      </c>
      <c r="AH244" s="235"/>
      <c r="AJ244" s="235"/>
      <c r="AK244" s="300">
        <f t="shared" si="155"/>
        <v>15.42</v>
      </c>
      <c r="AL244" s="288">
        <f t="shared" si="156"/>
        <v>0</v>
      </c>
      <c r="AM244" s="277">
        <f t="shared" si="157"/>
        <v>0</v>
      </c>
      <c r="AN244" s="299">
        <f t="shared" si="158"/>
        <v>4.5602605863192371E-3</v>
      </c>
      <c r="AO244" s="236"/>
      <c r="AP244" s="236"/>
      <c r="AQ244" s="236"/>
      <c r="AR244" s="236"/>
      <c r="AS244" s="236"/>
      <c r="AT244" s="236"/>
    </row>
    <row r="245" spans="1:46" s="257" customFormat="1">
      <c r="A245" s="235" t="str">
        <f t="shared" si="153"/>
        <v>PacificCommercialRTRNCART65-COMM</v>
      </c>
      <c r="B245" s="235">
        <f t="shared" si="139"/>
        <v>1</v>
      </c>
      <c r="C245" s="253" t="s">
        <v>1351</v>
      </c>
      <c r="D245" s="253" t="s">
        <v>1352</v>
      </c>
      <c r="E245" s="254">
        <v>5.88</v>
      </c>
      <c r="F245" s="255"/>
      <c r="G245" s="256">
        <v>0</v>
      </c>
      <c r="H245" s="256">
        <v>0</v>
      </c>
      <c r="I245" s="256">
        <v>0</v>
      </c>
      <c r="J245" s="256">
        <v>0</v>
      </c>
      <c r="K245" s="256">
        <v>0</v>
      </c>
      <c r="L245" s="256">
        <v>0</v>
      </c>
      <c r="M245" s="256">
        <v>0</v>
      </c>
      <c r="N245" s="256">
        <v>0</v>
      </c>
      <c r="O245" s="256">
        <v>0</v>
      </c>
      <c r="P245" s="256">
        <v>0</v>
      </c>
      <c r="Q245" s="256">
        <v>0</v>
      </c>
      <c r="R245" s="256">
        <v>0</v>
      </c>
      <c r="S245" s="256">
        <f t="shared" si="154"/>
        <v>0</v>
      </c>
      <c r="T245" s="256"/>
      <c r="U245" s="256">
        <f t="shared" si="140"/>
        <v>0</v>
      </c>
      <c r="V245" s="256">
        <f t="shared" si="141"/>
        <v>0</v>
      </c>
      <c r="W245" s="256">
        <f t="shared" si="142"/>
        <v>0</v>
      </c>
      <c r="X245" s="256">
        <f t="shared" si="143"/>
        <v>0</v>
      </c>
      <c r="Y245" s="256">
        <f t="shared" si="144"/>
        <v>0</v>
      </c>
      <c r="Z245" s="256">
        <f t="shared" si="145"/>
        <v>0</v>
      </c>
      <c r="AA245" s="256">
        <f t="shared" si="146"/>
        <v>0</v>
      </c>
      <c r="AB245" s="256">
        <f t="shared" si="147"/>
        <v>0</v>
      </c>
      <c r="AC245" s="256">
        <f t="shared" si="148"/>
        <v>0</v>
      </c>
      <c r="AD245" s="256">
        <f t="shared" si="149"/>
        <v>0</v>
      </c>
      <c r="AE245" s="256">
        <f t="shared" si="150"/>
        <v>0</v>
      </c>
      <c r="AF245" s="256">
        <f t="shared" si="151"/>
        <v>0</v>
      </c>
      <c r="AG245" s="256">
        <f t="shared" si="152"/>
        <v>0</v>
      </c>
      <c r="AH245" s="235"/>
      <c r="AJ245" s="235"/>
      <c r="AK245" s="300">
        <f t="shared" si="155"/>
        <v>5.91</v>
      </c>
      <c r="AL245" s="288">
        <f t="shared" si="156"/>
        <v>0</v>
      </c>
      <c r="AM245" s="277">
        <f t="shared" si="157"/>
        <v>0</v>
      </c>
      <c r="AN245" s="299">
        <f t="shared" si="158"/>
        <v>5.1020408163265727E-3</v>
      </c>
      <c r="AO245" s="236"/>
      <c r="AP245" s="236"/>
      <c r="AQ245" s="236"/>
      <c r="AR245" s="236"/>
      <c r="AS245" s="236"/>
      <c r="AT245" s="236"/>
    </row>
    <row r="246" spans="1:46" s="257" customFormat="1">
      <c r="A246" s="235" t="str">
        <f t="shared" si="153"/>
        <v>PacificCommercialRTRNCART95-COMM</v>
      </c>
      <c r="B246" s="235">
        <f t="shared" si="139"/>
        <v>1</v>
      </c>
      <c r="C246" s="253" t="s">
        <v>1353</v>
      </c>
      <c r="D246" s="253" t="s">
        <v>1354</v>
      </c>
      <c r="E246" s="254">
        <v>5.88</v>
      </c>
      <c r="F246" s="255"/>
      <c r="G246" s="256">
        <v>0</v>
      </c>
      <c r="H246" s="256">
        <v>0</v>
      </c>
      <c r="I246" s="256">
        <v>0</v>
      </c>
      <c r="J246" s="256">
        <v>0</v>
      </c>
      <c r="K246" s="256">
        <v>0</v>
      </c>
      <c r="L246" s="256">
        <v>0</v>
      </c>
      <c r="M246" s="256">
        <v>0</v>
      </c>
      <c r="N246" s="256">
        <v>0</v>
      </c>
      <c r="O246" s="256">
        <v>0</v>
      </c>
      <c r="P246" s="256">
        <v>0</v>
      </c>
      <c r="Q246" s="256">
        <v>0</v>
      </c>
      <c r="R246" s="256">
        <v>0</v>
      </c>
      <c r="S246" s="256">
        <f t="shared" si="154"/>
        <v>0</v>
      </c>
      <c r="T246" s="256"/>
      <c r="U246" s="256">
        <f t="shared" si="140"/>
        <v>0</v>
      </c>
      <c r="V246" s="256">
        <f t="shared" si="141"/>
        <v>0</v>
      </c>
      <c r="W246" s="256">
        <f t="shared" si="142"/>
        <v>0</v>
      </c>
      <c r="X246" s="256">
        <f t="shared" si="143"/>
        <v>0</v>
      </c>
      <c r="Y246" s="256">
        <f t="shared" si="144"/>
        <v>0</v>
      </c>
      <c r="Z246" s="256">
        <f t="shared" si="145"/>
        <v>0</v>
      </c>
      <c r="AA246" s="256">
        <f t="shared" si="146"/>
        <v>0</v>
      </c>
      <c r="AB246" s="256">
        <f t="shared" si="147"/>
        <v>0</v>
      </c>
      <c r="AC246" s="256">
        <f t="shared" si="148"/>
        <v>0</v>
      </c>
      <c r="AD246" s="256">
        <f t="shared" si="149"/>
        <v>0</v>
      </c>
      <c r="AE246" s="256">
        <f t="shared" si="150"/>
        <v>0</v>
      </c>
      <c r="AF246" s="256">
        <f t="shared" si="151"/>
        <v>0</v>
      </c>
      <c r="AG246" s="256">
        <f t="shared" si="152"/>
        <v>0</v>
      </c>
      <c r="AH246" s="235"/>
      <c r="AJ246" s="235"/>
      <c r="AK246" s="300">
        <f t="shared" si="155"/>
        <v>5.91</v>
      </c>
      <c r="AL246" s="288">
        <f t="shared" si="156"/>
        <v>0</v>
      </c>
      <c r="AM246" s="277">
        <f t="shared" si="157"/>
        <v>0</v>
      </c>
      <c r="AN246" s="299">
        <f t="shared" si="158"/>
        <v>5.1020408163265727E-3</v>
      </c>
      <c r="AO246" s="236"/>
      <c r="AP246" s="236"/>
      <c r="AQ246" s="236"/>
      <c r="AR246" s="236"/>
      <c r="AS246" s="236"/>
      <c r="AT246" s="236"/>
    </row>
    <row r="247" spans="1:46" s="257" customFormat="1">
      <c r="A247" s="235" t="str">
        <f t="shared" si="153"/>
        <v>PacificCommercialRTRNTRIP-COMM</v>
      </c>
      <c r="B247" s="235">
        <f t="shared" si="139"/>
        <v>1</v>
      </c>
      <c r="C247" s="253" t="s">
        <v>1371</v>
      </c>
      <c r="D247" s="253" t="s">
        <v>1372</v>
      </c>
      <c r="E247" s="254">
        <v>15.35</v>
      </c>
      <c r="F247" s="255"/>
      <c r="G247" s="256">
        <v>30.7</v>
      </c>
      <c r="H247" s="256">
        <v>15.35</v>
      </c>
      <c r="I247" s="256">
        <v>107.45</v>
      </c>
      <c r="J247" s="256">
        <v>30.7</v>
      </c>
      <c r="K247" s="256">
        <v>0</v>
      </c>
      <c r="L247" s="256">
        <v>0</v>
      </c>
      <c r="M247" s="256">
        <v>0</v>
      </c>
      <c r="N247" s="256">
        <v>15.39</v>
      </c>
      <c r="O247" s="256">
        <v>46.17</v>
      </c>
      <c r="P247" s="256">
        <v>30.78</v>
      </c>
      <c r="Q247" s="256">
        <v>76.95</v>
      </c>
      <c r="R247" s="256">
        <v>15.39</v>
      </c>
      <c r="S247" s="256">
        <f t="shared" si="154"/>
        <v>368.87999999999994</v>
      </c>
      <c r="T247" s="256"/>
      <c r="U247" s="256">
        <f t="shared" si="140"/>
        <v>2</v>
      </c>
      <c r="V247" s="256">
        <f t="shared" si="141"/>
        <v>1</v>
      </c>
      <c r="W247" s="256">
        <f t="shared" si="142"/>
        <v>7</v>
      </c>
      <c r="X247" s="256">
        <f t="shared" si="143"/>
        <v>2</v>
      </c>
      <c r="Y247" s="256">
        <f t="shared" si="144"/>
        <v>0</v>
      </c>
      <c r="Z247" s="256">
        <f t="shared" si="145"/>
        <v>0</v>
      </c>
      <c r="AA247" s="256">
        <f t="shared" si="146"/>
        <v>0</v>
      </c>
      <c r="AB247" s="256">
        <f t="shared" si="147"/>
        <v>1.0026058631921824</v>
      </c>
      <c r="AC247" s="256">
        <f t="shared" si="148"/>
        <v>3.0078175895765473</v>
      </c>
      <c r="AD247" s="256">
        <f t="shared" si="149"/>
        <v>2.0052117263843647</v>
      </c>
      <c r="AE247" s="256">
        <f t="shared" si="150"/>
        <v>5.0130293159609121</v>
      </c>
      <c r="AF247" s="256">
        <f t="shared" si="151"/>
        <v>1.0026058631921824</v>
      </c>
      <c r="AG247" s="256">
        <f t="shared" si="152"/>
        <v>2.0026058631921826</v>
      </c>
      <c r="AH247" s="235"/>
      <c r="AJ247" s="235"/>
      <c r="AK247" s="300">
        <f t="shared" si="155"/>
        <v>15.42</v>
      </c>
      <c r="AL247" s="288">
        <f t="shared" si="156"/>
        <v>370.56218892508144</v>
      </c>
      <c r="AM247" s="277">
        <f t="shared" si="157"/>
        <v>1.6821889250815047</v>
      </c>
      <c r="AN247" s="299">
        <f t="shared" si="158"/>
        <v>4.5602605863192371E-3</v>
      </c>
      <c r="AO247" s="236"/>
      <c r="AP247" s="236"/>
      <c r="AQ247" s="236"/>
      <c r="AR247" s="236"/>
      <c r="AS247" s="236"/>
      <c r="AT247" s="236"/>
    </row>
    <row r="248" spans="1:46" s="257" customFormat="1">
      <c r="A248" s="235" t="str">
        <f t="shared" si="153"/>
        <v>PacificCommercialRTRNCAN-COMM</v>
      </c>
      <c r="B248" s="235">
        <f t="shared" si="139"/>
        <v>1</v>
      </c>
      <c r="C248" s="253" t="s">
        <v>1349</v>
      </c>
      <c r="D248" s="253" t="s">
        <v>1350</v>
      </c>
      <c r="E248" s="254">
        <v>5.88</v>
      </c>
      <c r="F248" s="255"/>
      <c r="G248" s="256">
        <v>0</v>
      </c>
      <c r="H248" s="256">
        <v>0</v>
      </c>
      <c r="I248" s="256">
        <v>0</v>
      </c>
      <c r="J248" s="256">
        <v>0</v>
      </c>
      <c r="K248" s="256">
        <v>5.88</v>
      </c>
      <c r="L248" s="256">
        <v>0</v>
      </c>
      <c r="M248" s="256">
        <v>0</v>
      </c>
      <c r="N248" s="256">
        <v>0</v>
      </c>
      <c r="O248" s="256">
        <v>0</v>
      </c>
      <c r="P248" s="256">
        <v>0</v>
      </c>
      <c r="Q248" s="256">
        <v>0</v>
      </c>
      <c r="R248" s="256">
        <v>0</v>
      </c>
      <c r="S248" s="256">
        <f t="shared" si="154"/>
        <v>5.88</v>
      </c>
      <c r="T248" s="256"/>
      <c r="U248" s="256">
        <f t="shared" si="140"/>
        <v>0</v>
      </c>
      <c r="V248" s="256">
        <f t="shared" si="141"/>
        <v>0</v>
      </c>
      <c r="W248" s="256">
        <f t="shared" si="142"/>
        <v>0</v>
      </c>
      <c r="X248" s="256">
        <f t="shared" si="143"/>
        <v>0</v>
      </c>
      <c r="Y248" s="256">
        <f t="shared" si="144"/>
        <v>1</v>
      </c>
      <c r="Z248" s="256">
        <f t="shared" si="145"/>
        <v>0</v>
      </c>
      <c r="AA248" s="256">
        <f t="shared" si="146"/>
        <v>0</v>
      </c>
      <c r="AB248" s="256">
        <f t="shared" si="147"/>
        <v>0</v>
      </c>
      <c r="AC248" s="256">
        <f t="shared" si="148"/>
        <v>0</v>
      </c>
      <c r="AD248" s="256">
        <f t="shared" si="149"/>
        <v>0</v>
      </c>
      <c r="AE248" s="256">
        <f t="shared" si="150"/>
        <v>0</v>
      </c>
      <c r="AF248" s="256">
        <f t="shared" si="151"/>
        <v>0</v>
      </c>
      <c r="AG248" s="256">
        <f t="shared" si="152"/>
        <v>8.3333333333333329E-2</v>
      </c>
      <c r="AH248" s="235"/>
      <c r="AJ248" s="235"/>
      <c r="AK248" s="300">
        <f t="shared" si="155"/>
        <v>5.91</v>
      </c>
      <c r="AL248" s="288">
        <f t="shared" si="156"/>
        <v>5.91</v>
      </c>
      <c r="AM248" s="277">
        <f t="shared" si="157"/>
        <v>3.0000000000000249E-2</v>
      </c>
      <c r="AN248" s="299">
        <f t="shared" si="158"/>
        <v>5.1020408163265727E-3</v>
      </c>
      <c r="AO248" s="236"/>
      <c r="AP248" s="236"/>
      <c r="AQ248" s="236"/>
      <c r="AR248" s="236"/>
      <c r="AS248" s="236"/>
      <c r="AT248" s="236"/>
    </row>
    <row r="249" spans="1:46" s="257" customFormat="1">
      <c r="A249" s="235" t="str">
        <f t="shared" si="153"/>
        <v>PacificCommercialRTRNCART-COMM</v>
      </c>
      <c r="B249" s="235">
        <f t="shared" si="139"/>
        <v>1</v>
      </c>
      <c r="C249" s="253" t="s">
        <v>1355</v>
      </c>
      <c r="D249" s="253" t="s">
        <v>1356</v>
      </c>
      <c r="E249" s="254">
        <v>5.88</v>
      </c>
      <c r="F249" s="255"/>
      <c r="G249" s="256">
        <v>0</v>
      </c>
      <c r="H249" s="256">
        <v>0</v>
      </c>
      <c r="I249" s="256">
        <v>11.76</v>
      </c>
      <c r="J249" s="256">
        <v>11.76</v>
      </c>
      <c r="K249" s="256">
        <v>0</v>
      </c>
      <c r="L249" s="256">
        <v>0</v>
      </c>
      <c r="M249" s="256">
        <v>52.92</v>
      </c>
      <c r="N249" s="256">
        <v>11.8</v>
      </c>
      <c r="O249" s="256">
        <v>23.6</v>
      </c>
      <c r="P249" s="256">
        <v>0</v>
      </c>
      <c r="Q249" s="256">
        <v>0</v>
      </c>
      <c r="R249" s="256">
        <v>0</v>
      </c>
      <c r="S249" s="256">
        <f t="shared" si="154"/>
        <v>111.84</v>
      </c>
      <c r="T249" s="256"/>
      <c r="U249" s="256">
        <f t="shared" si="140"/>
        <v>0</v>
      </c>
      <c r="V249" s="256">
        <f t="shared" si="141"/>
        <v>0</v>
      </c>
      <c r="W249" s="256">
        <f t="shared" si="142"/>
        <v>2</v>
      </c>
      <c r="X249" s="256">
        <f t="shared" si="143"/>
        <v>2</v>
      </c>
      <c r="Y249" s="256">
        <f t="shared" si="144"/>
        <v>0</v>
      </c>
      <c r="Z249" s="256">
        <f t="shared" si="145"/>
        <v>0</v>
      </c>
      <c r="AA249" s="256">
        <f t="shared" si="146"/>
        <v>9</v>
      </c>
      <c r="AB249" s="256">
        <f t="shared" si="147"/>
        <v>2.0068027210884356</v>
      </c>
      <c r="AC249" s="256">
        <f t="shared" si="148"/>
        <v>4.0136054421768712</v>
      </c>
      <c r="AD249" s="256">
        <f t="shared" si="149"/>
        <v>0</v>
      </c>
      <c r="AE249" s="256">
        <f t="shared" si="150"/>
        <v>0</v>
      </c>
      <c r="AF249" s="256">
        <f t="shared" si="151"/>
        <v>0</v>
      </c>
      <c r="AG249" s="256">
        <f t="shared" si="152"/>
        <v>1.5850340136054424</v>
      </c>
      <c r="AH249" s="235"/>
      <c r="AJ249" s="235"/>
      <c r="AK249" s="300">
        <f t="shared" si="155"/>
        <v>5.91</v>
      </c>
      <c r="AL249" s="288">
        <f t="shared" si="156"/>
        <v>112.41061224489798</v>
      </c>
      <c r="AM249" s="277">
        <f t="shared" si="157"/>
        <v>0.57061224489797269</v>
      </c>
      <c r="AN249" s="299">
        <f t="shared" si="158"/>
        <v>5.1020408163265727E-3</v>
      </c>
      <c r="AO249" s="236"/>
      <c r="AP249" s="236"/>
      <c r="AQ249" s="236"/>
      <c r="AR249" s="236"/>
      <c r="AS249" s="236"/>
      <c r="AT249" s="236"/>
    </row>
    <row r="250" spans="1:46" s="257" customFormat="1">
      <c r="A250" s="235" t="str">
        <f t="shared" si="153"/>
        <v>PacificCommercialROLL1W-COMM</v>
      </c>
      <c r="B250" s="235">
        <f t="shared" si="139"/>
        <v>1</v>
      </c>
      <c r="C250" s="253" t="s">
        <v>1339</v>
      </c>
      <c r="D250" s="253" t="s">
        <v>1340</v>
      </c>
      <c r="E250" s="254">
        <v>11.08</v>
      </c>
      <c r="F250" s="255"/>
      <c r="G250" s="256">
        <v>742.36</v>
      </c>
      <c r="H250" s="256">
        <v>770.06000000000006</v>
      </c>
      <c r="I250" s="256">
        <v>754.16000000000008</v>
      </c>
      <c r="J250" s="256">
        <v>746.29</v>
      </c>
      <c r="K250" s="256">
        <v>771.72</v>
      </c>
      <c r="L250" s="256">
        <v>793.12999999999988</v>
      </c>
      <c r="M250" s="256">
        <v>770.06</v>
      </c>
      <c r="N250" s="256">
        <v>772.03</v>
      </c>
      <c r="O250" s="256">
        <v>718.3</v>
      </c>
      <c r="P250" s="256">
        <v>718.35</v>
      </c>
      <c r="Q250" s="256">
        <v>725.02</v>
      </c>
      <c r="R250" s="256">
        <v>656.16</v>
      </c>
      <c r="S250" s="256">
        <f t="shared" si="154"/>
        <v>8937.6400000000012</v>
      </c>
      <c r="T250" s="256"/>
      <c r="U250" s="256">
        <f t="shared" si="140"/>
        <v>67</v>
      </c>
      <c r="V250" s="256">
        <f t="shared" si="141"/>
        <v>69.5</v>
      </c>
      <c r="W250" s="256">
        <f t="shared" si="142"/>
        <v>68.064981949458485</v>
      </c>
      <c r="X250" s="256">
        <f t="shared" si="143"/>
        <v>67.354693140794225</v>
      </c>
      <c r="Y250" s="256">
        <f t="shared" si="144"/>
        <v>69.649819494584833</v>
      </c>
      <c r="Z250" s="256">
        <f t="shared" si="145"/>
        <v>71.582129963898907</v>
      </c>
      <c r="AA250" s="256">
        <f t="shared" si="146"/>
        <v>69.5</v>
      </c>
      <c r="AB250" s="256">
        <f t="shared" si="147"/>
        <v>69.677797833935017</v>
      </c>
      <c r="AC250" s="256">
        <f t="shared" si="148"/>
        <v>64.828519855595658</v>
      </c>
      <c r="AD250" s="256">
        <f t="shared" si="149"/>
        <v>64.83303249097473</v>
      </c>
      <c r="AE250" s="256">
        <f t="shared" si="150"/>
        <v>65.435018050541515</v>
      </c>
      <c r="AF250" s="256">
        <f t="shared" si="151"/>
        <v>59.220216606498191</v>
      </c>
      <c r="AG250" s="256">
        <f t="shared" si="152"/>
        <v>67.220517448856796</v>
      </c>
      <c r="AH250" s="235"/>
      <c r="AJ250" s="235"/>
      <c r="AK250" s="300">
        <f t="shared" si="155"/>
        <v>11.13</v>
      </c>
      <c r="AL250" s="288">
        <f t="shared" si="156"/>
        <v>8977.9723104693148</v>
      </c>
      <c r="AM250" s="277">
        <f t="shared" si="157"/>
        <v>40.332310469313597</v>
      </c>
      <c r="AN250" s="299">
        <f t="shared" si="158"/>
        <v>4.512635379061436E-3</v>
      </c>
      <c r="AO250" s="236"/>
      <c r="AP250" s="236"/>
      <c r="AQ250" s="236"/>
      <c r="AR250" s="236"/>
      <c r="AS250" s="236"/>
      <c r="AT250" s="236"/>
    </row>
    <row r="251" spans="1:46" s="257" customFormat="1">
      <c r="A251" s="235" t="str">
        <f t="shared" si="153"/>
        <v>PacificCommercialROLL2W-COMM</v>
      </c>
      <c r="B251" s="235">
        <f t="shared" si="139"/>
        <v>1</v>
      </c>
      <c r="C251" s="253" t="s">
        <v>1341</v>
      </c>
      <c r="D251" s="253" t="s">
        <v>1342</v>
      </c>
      <c r="E251" s="254">
        <v>22.17</v>
      </c>
      <c r="F251" s="255"/>
      <c r="G251" s="256">
        <v>465.57000000000005</v>
      </c>
      <c r="H251" s="256">
        <v>465.57000000000005</v>
      </c>
      <c r="I251" s="256">
        <v>482.81000000000006</v>
      </c>
      <c r="J251" s="256">
        <v>448.94000000000005</v>
      </c>
      <c r="K251" s="256">
        <v>469.27</v>
      </c>
      <c r="L251" s="256">
        <v>515.99</v>
      </c>
      <c r="M251" s="256">
        <v>191.24</v>
      </c>
      <c r="N251" s="256">
        <v>496.47</v>
      </c>
      <c r="O251" s="256">
        <v>511.29</v>
      </c>
      <c r="P251" s="256">
        <v>511.29</v>
      </c>
      <c r="Q251" s="256">
        <v>511.29</v>
      </c>
      <c r="R251" s="256">
        <v>489.06</v>
      </c>
      <c r="S251" s="256">
        <f t="shared" si="154"/>
        <v>5558.7900000000009</v>
      </c>
      <c r="T251" s="256"/>
      <c r="U251" s="256">
        <f t="shared" si="140"/>
        <v>21</v>
      </c>
      <c r="V251" s="256">
        <f t="shared" si="141"/>
        <v>21</v>
      </c>
      <c r="W251" s="256">
        <f t="shared" si="142"/>
        <v>21.777627424447452</v>
      </c>
      <c r="X251" s="256">
        <f t="shared" si="143"/>
        <v>20.249887235002255</v>
      </c>
      <c r="Y251" s="256">
        <f t="shared" si="144"/>
        <v>21.166892196662154</v>
      </c>
      <c r="Z251" s="256">
        <f t="shared" si="145"/>
        <v>23.274244474515108</v>
      </c>
      <c r="AA251" s="256">
        <f t="shared" si="146"/>
        <v>8.626071267478574</v>
      </c>
      <c r="AB251" s="256">
        <f t="shared" si="147"/>
        <v>22.393775372124491</v>
      </c>
      <c r="AC251" s="256">
        <f t="shared" si="148"/>
        <v>23.062246278755072</v>
      </c>
      <c r="AD251" s="256">
        <f t="shared" si="149"/>
        <v>23.062246278755072</v>
      </c>
      <c r="AE251" s="256">
        <f t="shared" si="150"/>
        <v>23.062246278755072</v>
      </c>
      <c r="AF251" s="256">
        <f t="shared" si="151"/>
        <v>22.0595399188092</v>
      </c>
      <c r="AG251" s="256">
        <f t="shared" si="152"/>
        <v>20.894564727108708</v>
      </c>
      <c r="AH251" s="235"/>
      <c r="AJ251" s="235"/>
      <c r="AK251" s="300">
        <f t="shared" si="155"/>
        <v>22.27</v>
      </c>
      <c r="AL251" s="288">
        <f t="shared" si="156"/>
        <v>5583.8634776725312</v>
      </c>
      <c r="AM251" s="277">
        <f t="shared" si="157"/>
        <v>25.073477672530316</v>
      </c>
      <c r="AN251" s="299">
        <f t="shared" si="158"/>
        <v>4.5105999097879053E-3</v>
      </c>
      <c r="AO251" s="236"/>
      <c r="AP251" s="236"/>
      <c r="AQ251" s="236"/>
      <c r="AR251" s="236"/>
      <c r="AS251" s="236"/>
      <c r="AT251" s="236"/>
    </row>
    <row r="252" spans="1:46" s="257" customFormat="1">
      <c r="A252" s="235" t="str">
        <f t="shared" si="153"/>
        <v>PacificCommercialROLL3W-COMM</v>
      </c>
      <c r="B252" s="235">
        <f t="shared" si="139"/>
        <v>1</v>
      </c>
      <c r="C252" s="253" t="s">
        <v>1343</v>
      </c>
      <c r="D252" s="253" t="s">
        <v>1344</v>
      </c>
      <c r="E252" s="254">
        <v>33.25</v>
      </c>
      <c r="F252" s="255"/>
      <c r="G252" s="256">
        <v>532</v>
      </c>
      <c r="H252" s="256">
        <v>532</v>
      </c>
      <c r="I252" s="256">
        <v>521.77</v>
      </c>
      <c r="J252" s="256">
        <v>498.75</v>
      </c>
      <c r="K252" s="256">
        <v>514.1</v>
      </c>
      <c r="L252" s="256">
        <v>552.46</v>
      </c>
      <c r="M252" s="256">
        <v>579.5</v>
      </c>
      <c r="N252" s="256">
        <v>600.29999999999995</v>
      </c>
      <c r="O252" s="256">
        <v>746.54000000000008</v>
      </c>
      <c r="P252" s="256">
        <v>833.75000000000011</v>
      </c>
      <c r="Q252" s="256">
        <v>833.75000000000011</v>
      </c>
      <c r="R252" s="256">
        <v>833.75000000000011</v>
      </c>
      <c r="S252" s="256">
        <f t="shared" si="154"/>
        <v>7578.67</v>
      </c>
      <c r="T252" s="256"/>
      <c r="U252" s="256">
        <f t="shared" si="140"/>
        <v>16</v>
      </c>
      <c r="V252" s="256">
        <f t="shared" si="141"/>
        <v>16</v>
      </c>
      <c r="W252" s="256">
        <f t="shared" si="142"/>
        <v>15.692330827067668</v>
      </c>
      <c r="X252" s="256">
        <f t="shared" si="143"/>
        <v>15</v>
      </c>
      <c r="Y252" s="256">
        <f t="shared" si="144"/>
        <v>15.461654135338346</v>
      </c>
      <c r="Z252" s="256">
        <f t="shared" si="145"/>
        <v>16.615338345864664</v>
      </c>
      <c r="AA252" s="256">
        <f t="shared" si="146"/>
        <v>17.428571428571427</v>
      </c>
      <c r="AB252" s="256">
        <f t="shared" si="147"/>
        <v>18.054135338345862</v>
      </c>
      <c r="AC252" s="256">
        <f t="shared" si="148"/>
        <v>22.452330827067673</v>
      </c>
      <c r="AD252" s="256">
        <f t="shared" si="149"/>
        <v>25.075187969924816</v>
      </c>
      <c r="AE252" s="256">
        <f t="shared" si="150"/>
        <v>25.075187969924816</v>
      </c>
      <c r="AF252" s="256">
        <f t="shared" si="151"/>
        <v>25.075187969924816</v>
      </c>
      <c r="AG252" s="256">
        <f t="shared" si="152"/>
        <v>18.99416040100251</v>
      </c>
      <c r="AH252" s="235"/>
      <c r="AJ252" s="235"/>
      <c r="AK252" s="300">
        <f t="shared" si="155"/>
        <v>33.409999999999997</v>
      </c>
      <c r="AL252" s="288">
        <f t="shared" si="156"/>
        <v>7615.1387879699259</v>
      </c>
      <c r="AM252" s="277">
        <f t="shared" si="157"/>
        <v>36.46878796992587</v>
      </c>
      <c r="AN252" s="299">
        <f t="shared" si="158"/>
        <v>4.8120300751878673E-3</v>
      </c>
      <c r="AO252" s="236"/>
      <c r="AP252" s="236"/>
      <c r="AQ252" s="236"/>
      <c r="AR252" s="236"/>
      <c r="AS252" s="236"/>
      <c r="AT252" s="236"/>
    </row>
    <row r="253" spans="1:46" s="257" customFormat="1">
      <c r="A253" s="235" t="str">
        <f t="shared" si="153"/>
        <v>PacificCommercialROLL4W-COMM</v>
      </c>
      <c r="B253" s="235">
        <f t="shared" si="139"/>
        <v>1</v>
      </c>
      <c r="C253" s="253" t="s">
        <v>1345</v>
      </c>
      <c r="D253" s="253" t="s">
        <v>1346</v>
      </c>
      <c r="E253" s="254">
        <v>44.34</v>
      </c>
      <c r="F253" s="255"/>
      <c r="G253" s="256">
        <v>0</v>
      </c>
      <c r="H253" s="256">
        <v>0</v>
      </c>
      <c r="I253" s="256">
        <v>0</v>
      </c>
      <c r="J253" s="256">
        <v>0</v>
      </c>
      <c r="K253" s="256">
        <v>0</v>
      </c>
      <c r="L253" s="256">
        <v>0</v>
      </c>
      <c r="M253" s="256">
        <v>0</v>
      </c>
      <c r="N253" s="256">
        <v>0</v>
      </c>
      <c r="O253" s="256">
        <v>0</v>
      </c>
      <c r="P253" s="256">
        <v>0</v>
      </c>
      <c r="Q253" s="256">
        <v>0</v>
      </c>
      <c r="R253" s="256">
        <v>0</v>
      </c>
      <c r="S253" s="256">
        <f t="shared" si="154"/>
        <v>0</v>
      </c>
      <c r="T253" s="256"/>
      <c r="U253" s="256">
        <f t="shared" si="140"/>
        <v>0</v>
      </c>
      <c r="V253" s="256">
        <f t="shared" si="141"/>
        <v>0</v>
      </c>
      <c r="W253" s="256">
        <f t="shared" si="142"/>
        <v>0</v>
      </c>
      <c r="X253" s="256">
        <f t="shared" si="143"/>
        <v>0</v>
      </c>
      <c r="Y253" s="256">
        <f t="shared" si="144"/>
        <v>0</v>
      </c>
      <c r="Z253" s="256">
        <f t="shared" si="145"/>
        <v>0</v>
      </c>
      <c r="AA253" s="256">
        <f t="shared" si="146"/>
        <v>0</v>
      </c>
      <c r="AB253" s="256">
        <f t="shared" si="147"/>
        <v>0</v>
      </c>
      <c r="AC253" s="256">
        <f t="shared" si="148"/>
        <v>0</v>
      </c>
      <c r="AD253" s="256">
        <f t="shared" si="149"/>
        <v>0</v>
      </c>
      <c r="AE253" s="256">
        <f t="shared" si="150"/>
        <v>0</v>
      </c>
      <c r="AF253" s="256">
        <f t="shared" si="151"/>
        <v>0</v>
      </c>
      <c r="AG253" s="256">
        <f t="shared" si="152"/>
        <v>0</v>
      </c>
      <c r="AH253" s="235"/>
      <c r="AJ253" s="235"/>
      <c r="AK253" s="300">
        <f t="shared" si="155"/>
        <v>44.55</v>
      </c>
      <c r="AL253" s="288">
        <f t="shared" si="156"/>
        <v>0</v>
      </c>
      <c r="AM253" s="277">
        <f t="shared" si="157"/>
        <v>0</v>
      </c>
      <c r="AN253" s="299">
        <f t="shared" si="158"/>
        <v>4.7361299052772607E-3</v>
      </c>
      <c r="AO253" s="236"/>
      <c r="AP253" s="236"/>
      <c r="AQ253" s="236"/>
      <c r="AR253" s="236"/>
      <c r="AS253" s="236"/>
      <c r="AT253" s="236"/>
    </row>
    <row r="254" spans="1:46" s="257" customFormat="1">
      <c r="A254" s="235" t="str">
        <f t="shared" si="153"/>
        <v>PacificCommercialROLL5W-COMM</v>
      </c>
      <c r="B254" s="235">
        <f t="shared" si="139"/>
        <v>1</v>
      </c>
      <c r="C254" s="253" t="s">
        <v>1347</v>
      </c>
      <c r="D254" s="253" t="s">
        <v>1348</v>
      </c>
      <c r="E254" s="254">
        <v>55.42</v>
      </c>
      <c r="F254" s="255"/>
      <c r="G254" s="256">
        <v>166.26</v>
      </c>
      <c r="H254" s="256">
        <v>166.26</v>
      </c>
      <c r="I254" s="256">
        <v>166.26</v>
      </c>
      <c r="J254" s="256">
        <v>70.540000000000006</v>
      </c>
      <c r="K254" s="256">
        <v>55.42</v>
      </c>
      <c r="L254" s="256">
        <v>55.42</v>
      </c>
      <c r="M254" s="256">
        <v>55.42</v>
      </c>
      <c r="N254" s="256">
        <v>55.58</v>
      </c>
      <c r="O254" s="256">
        <v>55.58</v>
      </c>
      <c r="P254" s="256">
        <v>55.58</v>
      </c>
      <c r="Q254" s="256">
        <v>55.58</v>
      </c>
      <c r="R254" s="256">
        <v>55.58</v>
      </c>
      <c r="S254" s="256">
        <f t="shared" si="154"/>
        <v>1013.48</v>
      </c>
      <c r="T254" s="256"/>
      <c r="U254" s="256">
        <f t="shared" si="140"/>
        <v>2.9999999999999996</v>
      </c>
      <c r="V254" s="256">
        <f t="shared" si="141"/>
        <v>2.9999999999999996</v>
      </c>
      <c r="W254" s="256">
        <f t="shared" si="142"/>
        <v>2.9999999999999996</v>
      </c>
      <c r="X254" s="256">
        <f t="shared" si="143"/>
        <v>1.272825694695056</v>
      </c>
      <c r="Y254" s="256">
        <f t="shared" si="144"/>
        <v>1</v>
      </c>
      <c r="Z254" s="256">
        <f t="shared" si="145"/>
        <v>1</v>
      </c>
      <c r="AA254" s="256">
        <f t="shared" si="146"/>
        <v>1</v>
      </c>
      <c r="AB254" s="256">
        <f t="shared" si="147"/>
        <v>1.0028870443883073</v>
      </c>
      <c r="AC254" s="256">
        <f t="shared" si="148"/>
        <v>1.0028870443883073</v>
      </c>
      <c r="AD254" s="256">
        <f t="shared" si="149"/>
        <v>1.0028870443883073</v>
      </c>
      <c r="AE254" s="256">
        <f t="shared" si="150"/>
        <v>1.0028870443883073</v>
      </c>
      <c r="AF254" s="256">
        <f t="shared" si="151"/>
        <v>1.0028870443883073</v>
      </c>
      <c r="AG254" s="256">
        <f t="shared" si="152"/>
        <v>1.5239384097197155</v>
      </c>
      <c r="AH254" s="235"/>
      <c r="AJ254" s="235"/>
      <c r="AK254" s="300">
        <f t="shared" si="155"/>
        <v>55.68</v>
      </c>
      <c r="AL254" s="288">
        <f t="shared" si="156"/>
        <v>1018.234687838325</v>
      </c>
      <c r="AM254" s="277">
        <f t="shared" si="157"/>
        <v>4.754687838325026</v>
      </c>
      <c r="AN254" s="299">
        <f t="shared" si="158"/>
        <v>4.6914471309996032E-3</v>
      </c>
      <c r="AO254" s="236"/>
      <c r="AP254" s="236"/>
      <c r="AQ254" s="236"/>
      <c r="AR254" s="236"/>
      <c r="AS254" s="236"/>
      <c r="AT254" s="236"/>
    </row>
    <row r="255" spans="1:46" s="257" customFormat="1">
      <c r="A255" s="235" t="str">
        <f t="shared" si="153"/>
        <v>PacificCommercialSPECIAL-COMM</v>
      </c>
      <c r="B255" s="235">
        <f t="shared" ref="B255:B260" si="159">COUNTIF(C:C,C255)</f>
        <v>1</v>
      </c>
      <c r="C255" s="253" t="s">
        <v>1385</v>
      </c>
      <c r="D255" s="253" t="s">
        <v>1386</v>
      </c>
      <c r="E255" s="254">
        <v>0</v>
      </c>
      <c r="F255" s="255"/>
      <c r="G255" s="256">
        <v>0</v>
      </c>
      <c r="H255" s="256">
        <v>0</v>
      </c>
      <c r="I255" s="256">
        <v>0</v>
      </c>
      <c r="J255" s="256">
        <v>0</v>
      </c>
      <c r="K255" s="256">
        <v>0</v>
      </c>
      <c r="L255" s="256">
        <v>0</v>
      </c>
      <c r="M255" s="256">
        <v>0</v>
      </c>
      <c r="N255" s="256">
        <v>0</v>
      </c>
      <c r="O255" s="256">
        <v>0</v>
      </c>
      <c r="P255" s="256">
        <v>0</v>
      </c>
      <c r="Q255" s="256">
        <v>0</v>
      </c>
      <c r="R255" s="256">
        <v>0</v>
      </c>
      <c r="S255" s="256">
        <f t="shared" si="154"/>
        <v>0</v>
      </c>
      <c r="T255" s="256"/>
      <c r="U255" s="256">
        <f t="shared" ref="U255:U260" si="160">IFERROR(G255/$E255,0)</f>
        <v>0</v>
      </c>
      <c r="V255" s="256">
        <f t="shared" ref="V255:V260" si="161">IFERROR(H255/$E255,0)</f>
        <v>0</v>
      </c>
      <c r="W255" s="256">
        <f t="shared" ref="W255:W260" si="162">IFERROR(I255/$E255,0)</f>
        <v>0</v>
      </c>
      <c r="X255" s="256">
        <f t="shared" ref="X255:X260" si="163">IFERROR(J255/$E255,0)</f>
        <v>0</v>
      </c>
      <c r="Y255" s="256">
        <f t="shared" ref="Y255:Y260" si="164">IFERROR(K255/$E255,0)</f>
        <v>0</v>
      </c>
      <c r="Z255" s="256">
        <f t="shared" ref="Z255:Z260" si="165">IFERROR(L255/$E255,0)</f>
        <v>0</v>
      </c>
      <c r="AA255" s="256">
        <f t="shared" ref="AA255:AA260" si="166">IFERROR(M255/$E255,0)</f>
        <v>0</v>
      </c>
      <c r="AB255" s="256">
        <f t="shared" ref="AB255:AB260" si="167">IFERROR(N255/$E255,0)</f>
        <v>0</v>
      </c>
      <c r="AC255" s="256">
        <f t="shared" ref="AC255:AC260" si="168">IFERROR(O255/$E255,0)</f>
        <v>0</v>
      </c>
      <c r="AD255" s="256">
        <f t="shared" ref="AD255:AD260" si="169">IFERROR(P255/$E255,0)</f>
        <v>0</v>
      </c>
      <c r="AE255" s="256">
        <f t="shared" ref="AE255:AE260" si="170">IFERROR(Q255/$E255,0)</f>
        <v>0</v>
      </c>
      <c r="AF255" s="256">
        <f t="shared" ref="AF255:AF260" si="171">IFERROR(R255/$E255,0)</f>
        <v>0</v>
      </c>
      <c r="AG255" s="256">
        <f t="shared" ref="AG255:AG260" si="172">AVERAGE(U255:AF255)</f>
        <v>0</v>
      </c>
      <c r="AH255" s="235"/>
      <c r="AJ255" s="235"/>
      <c r="AK255" s="300">
        <f t="shared" si="155"/>
        <v>0</v>
      </c>
      <c r="AL255" s="288">
        <f t="shared" si="156"/>
        <v>0</v>
      </c>
      <c r="AM255" s="277">
        <f t="shared" si="157"/>
        <v>0</v>
      </c>
      <c r="AN255" s="299">
        <f t="shared" si="158"/>
        <v>0</v>
      </c>
      <c r="AO255" s="236"/>
      <c r="AP255" s="236"/>
      <c r="AQ255" s="236"/>
      <c r="AR255" s="236"/>
      <c r="AS255" s="236"/>
      <c r="AT255" s="236"/>
    </row>
    <row r="256" spans="1:46" s="235" customFormat="1">
      <c r="A256" s="235" t="str">
        <f t="shared" si="153"/>
        <v>PacificCommercialTIME-COMM</v>
      </c>
      <c r="B256" s="235">
        <f t="shared" si="159"/>
        <v>1</v>
      </c>
      <c r="C256" s="253" t="s">
        <v>1387</v>
      </c>
      <c r="D256" s="253" t="s">
        <v>1388</v>
      </c>
      <c r="E256" s="254">
        <v>0</v>
      </c>
      <c r="F256" s="255"/>
      <c r="G256" s="256">
        <v>0</v>
      </c>
      <c r="H256" s="256">
        <v>0</v>
      </c>
      <c r="I256" s="256">
        <v>0</v>
      </c>
      <c r="J256" s="256">
        <v>0</v>
      </c>
      <c r="K256" s="256">
        <v>0</v>
      </c>
      <c r="L256" s="256">
        <v>330</v>
      </c>
      <c r="M256" s="256">
        <v>0</v>
      </c>
      <c r="N256" s="256">
        <v>0</v>
      </c>
      <c r="O256" s="256">
        <v>0</v>
      </c>
      <c r="P256" s="256">
        <v>0</v>
      </c>
      <c r="Q256" s="256">
        <v>0</v>
      </c>
      <c r="R256" s="256">
        <v>0</v>
      </c>
      <c r="S256" s="256">
        <f t="shared" ref="S256:S260" si="173">SUM(G256:R256)</f>
        <v>330</v>
      </c>
      <c r="T256" s="256"/>
      <c r="U256" s="256">
        <f t="shared" si="160"/>
        <v>0</v>
      </c>
      <c r="V256" s="256">
        <f t="shared" si="161"/>
        <v>0</v>
      </c>
      <c r="W256" s="256">
        <f t="shared" si="162"/>
        <v>0</v>
      </c>
      <c r="X256" s="256">
        <f t="shared" si="163"/>
        <v>0</v>
      </c>
      <c r="Y256" s="256">
        <f t="shared" si="164"/>
        <v>0</v>
      </c>
      <c r="Z256" s="256">
        <f t="shared" si="165"/>
        <v>0</v>
      </c>
      <c r="AA256" s="256">
        <f t="shared" si="166"/>
        <v>0</v>
      </c>
      <c r="AB256" s="256">
        <f t="shared" si="167"/>
        <v>0</v>
      </c>
      <c r="AC256" s="256">
        <f t="shared" si="168"/>
        <v>0</v>
      </c>
      <c r="AD256" s="256">
        <f t="shared" si="169"/>
        <v>0</v>
      </c>
      <c r="AE256" s="256">
        <f t="shared" si="170"/>
        <v>0</v>
      </c>
      <c r="AF256" s="256">
        <f t="shared" si="171"/>
        <v>0</v>
      </c>
      <c r="AG256" s="256">
        <f t="shared" si="172"/>
        <v>0</v>
      </c>
      <c r="AI256" s="257"/>
      <c r="AK256" s="300">
        <f t="shared" si="155"/>
        <v>0</v>
      </c>
      <c r="AL256" s="288">
        <f t="shared" si="156"/>
        <v>0</v>
      </c>
      <c r="AM256" s="277">
        <f t="shared" si="157"/>
        <v>-330</v>
      </c>
      <c r="AN256" s="299">
        <f t="shared" si="158"/>
        <v>0</v>
      </c>
      <c r="AO256" s="236"/>
      <c r="AP256" s="236"/>
      <c r="AQ256" s="236"/>
      <c r="AR256" s="236"/>
      <c r="AS256" s="236"/>
      <c r="AT256" s="236"/>
    </row>
    <row r="257" spans="1:46" s="235" customFormat="1">
      <c r="A257" s="235" t="str">
        <f t="shared" si="153"/>
        <v>PacificCommercialTIRE-COMM</v>
      </c>
      <c r="B257" s="235">
        <f t="shared" si="159"/>
        <v>1</v>
      </c>
      <c r="C257" s="257" t="s">
        <v>1389</v>
      </c>
      <c r="D257" s="257" t="s">
        <v>1390</v>
      </c>
      <c r="E257" s="254">
        <v>10.23</v>
      </c>
      <c r="F257" s="255"/>
      <c r="G257" s="256">
        <v>0</v>
      </c>
      <c r="H257" s="256">
        <v>0</v>
      </c>
      <c r="I257" s="256">
        <v>0</v>
      </c>
      <c r="J257" s="256">
        <v>0</v>
      </c>
      <c r="K257" s="256">
        <v>0</v>
      </c>
      <c r="L257" s="256">
        <v>0</v>
      </c>
      <c r="M257" s="256">
        <v>0</v>
      </c>
      <c r="N257" s="256">
        <v>0</v>
      </c>
      <c r="O257" s="256">
        <v>0</v>
      </c>
      <c r="P257" s="256">
        <v>0</v>
      </c>
      <c r="Q257" s="256">
        <v>0</v>
      </c>
      <c r="R257" s="256">
        <v>0</v>
      </c>
      <c r="S257" s="256">
        <f t="shared" si="173"/>
        <v>0</v>
      </c>
      <c r="T257" s="256"/>
      <c r="U257" s="256">
        <f t="shared" si="160"/>
        <v>0</v>
      </c>
      <c r="V257" s="256">
        <f t="shared" si="161"/>
        <v>0</v>
      </c>
      <c r="W257" s="256">
        <f t="shared" si="162"/>
        <v>0</v>
      </c>
      <c r="X257" s="256">
        <f t="shared" si="163"/>
        <v>0</v>
      </c>
      <c r="Y257" s="256">
        <f t="shared" si="164"/>
        <v>0</v>
      </c>
      <c r="Z257" s="256">
        <f t="shared" si="165"/>
        <v>0</v>
      </c>
      <c r="AA257" s="256">
        <f t="shared" si="166"/>
        <v>0</v>
      </c>
      <c r="AB257" s="256">
        <f t="shared" si="167"/>
        <v>0</v>
      </c>
      <c r="AC257" s="256">
        <f t="shared" si="168"/>
        <v>0</v>
      </c>
      <c r="AD257" s="256">
        <f t="shared" si="169"/>
        <v>0</v>
      </c>
      <c r="AE257" s="256">
        <f t="shared" si="170"/>
        <v>0</v>
      </c>
      <c r="AF257" s="256">
        <f t="shared" si="171"/>
        <v>0</v>
      </c>
      <c r="AG257" s="256">
        <f t="shared" si="172"/>
        <v>0</v>
      </c>
      <c r="AI257" s="257"/>
      <c r="AK257" s="300">
        <f t="shared" si="155"/>
        <v>10.28</v>
      </c>
      <c r="AL257" s="288">
        <f t="shared" si="156"/>
        <v>0</v>
      </c>
      <c r="AM257" s="277">
        <f t="shared" si="157"/>
        <v>0</v>
      </c>
      <c r="AN257" s="299">
        <f t="shared" si="158"/>
        <v>4.887585532746719E-3</v>
      </c>
      <c r="AO257" s="236"/>
      <c r="AP257" s="236"/>
      <c r="AQ257" s="236"/>
      <c r="AR257" s="236"/>
      <c r="AS257" s="236"/>
      <c r="AT257" s="236"/>
    </row>
    <row r="258" spans="1:46" s="235" customFormat="1">
      <c r="A258" s="235" t="str">
        <f t="shared" si="153"/>
        <v>PacificCommercialWI2-COMM</v>
      </c>
      <c r="B258" s="235">
        <f t="shared" si="159"/>
        <v>1</v>
      </c>
      <c r="C258" s="253" t="s">
        <v>1393</v>
      </c>
      <c r="D258" s="253" t="s">
        <v>1394</v>
      </c>
      <c r="E258" s="254">
        <v>3.59</v>
      </c>
      <c r="F258" s="255"/>
      <c r="G258" s="256">
        <v>3.59</v>
      </c>
      <c r="H258" s="256">
        <v>3.59</v>
      </c>
      <c r="I258" s="256">
        <v>3.59</v>
      </c>
      <c r="J258" s="256">
        <v>3.59</v>
      </c>
      <c r="K258" s="256">
        <v>3.59</v>
      </c>
      <c r="L258" s="256">
        <v>3.59</v>
      </c>
      <c r="M258" s="256">
        <v>3.59</v>
      </c>
      <c r="N258" s="256">
        <v>3.59</v>
      </c>
      <c r="O258" s="256">
        <v>3.59</v>
      </c>
      <c r="P258" s="256">
        <v>3.59</v>
      </c>
      <c r="Q258" s="256">
        <v>3.59</v>
      </c>
      <c r="R258" s="256">
        <v>3.59</v>
      </c>
      <c r="S258" s="256">
        <f t="shared" si="173"/>
        <v>43.080000000000013</v>
      </c>
      <c r="T258" s="256"/>
      <c r="U258" s="256">
        <f t="shared" si="160"/>
        <v>1</v>
      </c>
      <c r="V258" s="256">
        <f t="shared" si="161"/>
        <v>1</v>
      </c>
      <c r="W258" s="256">
        <f t="shared" si="162"/>
        <v>1</v>
      </c>
      <c r="X258" s="256">
        <f t="shared" si="163"/>
        <v>1</v>
      </c>
      <c r="Y258" s="256">
        <f t="shared" si="164"/>
        <v>1</v>
      </c>
      <c r="Z258" s="256">
        <f t="shared" si="165"/>
        <v>1</v>
      </c>
      <c r="AA258" s="256">
        <f t="shared" si="166"/>
        <v>1</v>
      </c>
      <c r="AB258" s="256">
        <f t="shared" si="167"/>
        <v>1</v>
      </c>
      <c r="AC258" s="256">
        <f t="shared" si="168"/>
        <v>1</v>
      </c>
      <c r="AD258" s="256">
        <f t="shared" si="169"/>
        <v>1</v>
      </c>
      <c r="AE258" s="256">
        <f t="shared" si="170"/>
        <v>1</v>
      </c>
      <c r="AF258" s="256">
        <f t="shared" si="171"/>
        <v>1</v>
      </c>
      <c r="AG258" s="256">
        <f t="shared" si="172"/>
        <v>1</v>
      </c>
      <c r="AI258" s="257"/>
      <c r="AK258" s="300">
        <f t="shared" si="155"/>
        <v>3.61</v>
      </c>
      <c r="AL258" s="288">
        <f t="shared" si="156"/>
        <v>43.32</v>
      </c>
      <c r="AM258" s="277">
        <f t="shared" si="157"/>
        <v>0.23999999999998778</v>
      </c>
      <c r="AN258" s="299">
        <f t="shared" si="158"/>
        <v>5.5710306406685289E-3</v>
      </c>
      <c r="AO258" s="236"/>
      <c r="AP258" s="236"/>
      <c r="AQ258" s="236"/>
      <c r="AR258" s="236"/>
      <c r="AS258" s="236"/>
      <c r="AT258" s="236"/>
    </row>
    <row r="259" spans="1:46" s="235" customFormat="1">
      <c r="A259" s="235" t="str">
        <f t="shared" si="153"/>
        <v>PacificCommercialWI3-COMM</v>
      </c>
      <c r="B259" s="235">
        <f t="shared" si="159"/>
        <v>1</v>
      </c>
      <c r="C259" s="253" t="s">
        <v>1381</v>
      </c>
      <c r="D259" s="253" t="s">
        <v>1382</v>
      </c>
      <c r="E259" s="254">
        <v>5.24</v>
      </c>
      <c r="F259" s="255"/>
      <c r="G259" s="256">
        <v>5.24</v>
      </c>
      <c r="H259" s="256">
        <v>5.24</v>
      </c>
      <c r="I259" s="256">
        <v>5.24</v>
      </c>
      <c r="J259" s="256">
        <v>5.24</v>
      </c>
      <c r="K259" s="256">
        <v>5.24</v>
      </c>
      <c r="L259" s="256">
        <v>5.24</v>
      </c>
      <c r="M259" s="256">
        <v>3.93</v>
      </c>
      <c r="N259" s="256">
        <v>5.24</v>
      </c>
      <c r="O259" s="256">
        <v>5.24</v>
      </c>
      <c r="P259" s="256">
        <v>5.24</v>
      </c>
      <c r="Q259" s="256">
        <v>5.24</v>
      </c>
      <c r="R259" s="256">
        <v>-35.559999999999995</v>
      </c>
      <c r="S259" s="256">
        <f t="shared" si="173"/>
        <v>20.770000000000017</v>
      </c>
      <c r="T259" s="256"/>
      <c r="U259" s="256">
        <f t="shared" si="160"/>
        <v>1</v>
      </c>
      <c r="V259" s="256">
        <f t="shared" si="161"/>
        <v>1</v>
      </c>
      <c r="W259" s="256">
        <f t="shared" si="162"/>
        <v>1</v>
      </c>
      <c r="X259" s="256">
        <f t="shared" si="163"/>
        <v>1</v>
      </c>
      <c r="Y259" s="256">
        <f t="shared" si="164"/>
        <v>1</v>
      </c>
      <c r="Z259" s="256">
        <f t="shared" si="165"/>
        <v>1</v>
      </c>
      <c r="AA259" s="256">
        <f t="shared" si="166"/>
        <v>0.75</v>
      </c>
      <c r="AB259" s="256">
        <f t="shared" si="167"/>
        <v>1</v>
      </c>
      <c r="AC259" s="256">
        <f t="shared" si="168"/>
        <v>1</v>
      </c>
      <c r="AD259" s="256">
        <f t="shared" si="169"/>
        <v>1</v>
      </c>
      <c r="AE259" s="256">
        <f t="shared" si="170"/>
        <v>1</v>
      </c>
      <c r="AF259" s="256">
        <f t="shared" si="171"/>
        <v>-6.786259541984732</v>
      </c>
      <c r="AG259" s="256">
        <f t="shared" si="172"/>
        <v>0.33031170483460565</v>
      </c>
      <c r="AI259" s="257"/>
      <c r="AK259" s="300">
        <f t="shared" si="155"/>
        <v>5.26</v>
      </c>
      <c r="AL259" s="288">
        <f t="shared" si="156"/>
        <v>20.849274809160306</v>
      </c>
      <c r="AM259" s="277">
        <f t="shared" si="157"/>
        <v>7.9274809160288839E-2</v>
      </c>
      <c r="AN259" s="299">
        <f t="shared" si="158"/>
        <v>3.8167938931296893E-3</v>
      </c>
      <c r="AO259" s="236"/>
      <c r="AP259" s="236"/>
      <c r="AQ259" s="236"/>
      <c r="AR259" s="236"/>
      <c r="AS259" s="236"/>
      <c r="AT259" s="236"/>
    </row>
    <row r="260" spans="1:46" s="235" customFormat="1">
      <c r="A260" s="235" t="str">
        <f t="shared" si="153"/>
        <v>PacificCommercialWI1-COMM</v>
      </c>
      <c r="B260" s="235">
        <f t="shared" si="159"/>
        <v>1</v>
      </c>
      <c r="C260" s="253" t="s">
        <v>1391</v>
      </c>
      <c r="D260" s="253" t="s">
        <v>1392</v>
      </c>
      <c r="E260" s="254">
        <v>1.95</v>
      </c>
      <c r="F260" s="255"/>
      <c r="G260" s="256">
        <v>512.85</v>
      </c>
      <c r="H260" s="256">
        <v>512.85</v>
      </c>
      <c r="I260" s="256">
        <v>508.17</v>
      </c>
      <c r="J260" s="256">
        <v>507</v>
      </c>
      <c r="K260" s="256">
        <v>508.95</v>
      </c>
      <c r="L260" s="256">
        <v>507.00000000000006</v>
      </c>
      <c r="M260" s="256">
        <v>507.00000000000006</v>
      </c>
      <c r="N260" s="256">
        <v>507.00000000000006</v>
      </c>
      <c r="O260" s="256">
        <v>507.00000000000006</v>
      </c>
      <c r="P260" s="256">
        <v>507.00000000000006</v>
      </c>
      <c r="Q260" s="256">
        <v>507.00000000000006</v>
      </c>
      <c r="R260" s="256">
        <v>232.05</v>
      </c>
      <c r="S260" s="256">
        <f t="shared" si="173"/>
        <v>5823.8700000000008</v>
      </c>
      <c r="T260" s="256"/>
      <c r="U260" s="256">
        <f t="shared" si="160"/>
        <v>263</v>
      </c>
      <c r="V260" s="256">
        <f t="shared" si="161"/>
        <v>263</v>
      </c>
      <c r="W260" s="256">
        <f t="shared" si="162"/>
        <v>260.60000000000002</v>
      </c>
      <c r="X260" s="256">
        <f t="shared" si="163"/>
        <v>260</v>
      </c>
      <c r="Y260" s="256">
        <f t="shared" si="164"/>
        <v>261</v>
      </c>
      <c r="Z260" s="256">
        <f t="shared" si="165"/>
        <v>260.00000000000006</v>
      </c>
      <c r="AA260" s="256">
        <f t="shared" si="166"/>
        <v>260.00000000000006</v>
      </c>
      <c r="AB260" s="256">
        <f t="shared" si="167"/>
        <v>260.00000000000006</v>
      </c>
      <c r="AC260" s="256">
        <f t="shared" si="168"/>
        <v>260.00000000000006</v>
      </c>
      <c r="AD260" s="256">
        <f t="shared" si="169"/>
        <v>260.00000000000006</v>
      </c>
      <c r="AE260" s="256">
        <f t="shared" si="170"/>
        <v>260.00000000000006</v>
      </c>
      <c r="AF260" s="256">
        <f t="shared" si="171"/>
        <v>119.00000000000001</v>
      </c>
      <c r="AG260" s="256">
        <f t="shared" si="172"/>
        <v>248.88333333333333</v>
      </c>
      <c r="AI260" s="257"/>
      <c r="AK260" s="300">
        <f t="shared" si="155"/>
        <v>1.96</v>
      </c>
      <c r="AL260" s="288">
        <f t="shared" si="156"/>
        <v>5853.7359999999999</v>
      </c>
      <c r="AM260" s="277">
        <f t="shared" si="157"/>
        <v>29.865999999999076</v>
      </c>
      <c r="AN260" s="299">
        <f t="shared" si="158"/>
        <v>5.1282051282051325E-3</v>
      </c>
      <c r="AO260" s="236"/>
      <c r="AP260" s="236"/>
      <c r="AQ260" s="236"/>
      <c r="AR260" s="236"/>
      <c r="AS260" s="236"/>
      <c r="AT260" s="236"/>
    </row>
    <row r="261" spans="1:46" s="235" customFormat="1">
      <c r="E261" s="254"/>
      <c r="F261" s="255"/>
      <c r="G261" s="256"/>
      <c r="H261" s="256"/>
      <c r="I261" s="256"/>
      <c r="J261" s="256"/>
      <c r="K261" s="256"/>
      <c r="L261" s="256"/>
      <c r="M261" s="256"/>
      <c r="N261" s="256"/>
      <c r="O261" s="256"/>
      <c r="P261" s="256"/>
      <c r="Q261" s="256"/>
      <c r="R261" s="256"/>
      <c r="U261" s="256"/>
      <c r="V261" s="256"/>
      <c r="W261" s="256"/>
      <c r="X261" s="256"/>
      <c r="Y261" s="256"/>
      <c r="Z261" s="256"/>
      <c r="AA261" s="256"/>
      <c r="AB261" s="256"/>
      <c r="AC261" s="256"/>
      <c r="AD261" s="256"/>
      <c r="AE261" s="256"/>
      <c r="AF261" s="256"/>
      <c r="AG261" s="256"/>
      <c r="AI261" s="257"/>
      <c r="AK261" s="236"/>
      <c r="AL261" s="236"/>
      <c r="AM261" s="236"/>
      <c r="AN261" s="236"/>
      <c r="AO261" s="236"/>
      <c r="AP261" s="236"/>
      <c r="AQ261" s="236"/>
      <c r="AR261" s="236"/>
      <c r="AS261" s="236"/>
      <c r="AT261" s="236"/>
    </row>
    <row r="262" spans="1:46" s="235" customFormat="1">
      <c r="B262" s="235">
        <f>COUNTIF(C:C,C262)</f>
        <v>0</v>
      </c>
      <c r="C262" s="261"/>
      <c r="D262" s="263" t="s">
        <v>1395</v>
      </c>
      <c r="E262" s="254">
        <v>0</v>
      </c>
      <c r="F262" s="255"/>
      <c r="G262" s="264">
        <f t="shared" ref="G262:S262" si="174">SUM(G95:G261)</f>
        <v>547314.18999999959</v>
      </c>
      <c r="H262" s="264">
        <f t="shared" si="174"/>
        <v>548879.11999999976</v>
      </c>
      <c r="I262" s="264">
        <f t="shared" si="174"/>
        <v>537166.26</v>
      </c>
      <c r="J262" s="264">
        <f t="shared" si="174"/>
        <v>506481.95999999985</v>
      </c>
      <c r="K262" s="264">
        <f t="shared" si="174"/>
        <v>527770.07999999984</v>
      </c>
      <c r="L262" s="264">
        <f t="shared" si="174"/>
        <v>522981.77499999991</v>
      </c>
      <c r="M262" s="264">
        <f t="shared" si="174"/>
        <v>532722.82000000041</v>
      </c>
      <c r="N262" s="264">
        <f t="shared" si="174"/>
        <v>537723.69999999995</v>
      </c>
      <c r="O262" s="264">
        <f t="shared" si="174"/>
        <v>549197.90500000038</v>
      </c>
      <c r="P262" s="264">
        <f t="shared" si="174"/>
        <v>557260.49999999977</v>
      </c>
      <c r="Q262" s="264">
        <f t="shared" si="174"/>
        <v>557560.68499999959</v>
      </c>
      <c r="R262" s="264">
        <f t="shared" si="174"/>
        <v>558017.0199999999</v>
      </c>
      <c r="S262" s="264">
        <f t="shared" si="174"/>
        <v>6483076.0149999978</v>
      </c>
      <c r="T262" s="284"/>
      <c r="U262" s="265">
        <f t="shared" ref="U262:AG262" si="175">SUM(U95:U261)</f>
        <v>7402.6096207259707</v>
      </c>
      <c r="V262" s="265">
        <f t="shared" si="175"/>
        <v>7688.6291969115218</v>
      </c>
      <c r="W262" s="265">
        <f t="shared" si="175"/>
        <v>8123.6115045202259</v>
      </c>
      <c r="X262" s="265">
        <f t="shared" si="175"/>
        <v>8692.633399506416</v>
      </c>
      <c r="Y262" s="265">
        <f t="shared" si="175"/>
        <v>8784.7124707359762</v>
      </c>
      <c r="Z262" s="265">
        <f t="shared" si="175"/>
        <v>8829.0139602193103</v>
      </c>
      <c r="AA262" s="265">
        <f t="shared" si="175"/>
        <v>8825.0154620390022</v>
      </c>
      <c r="AB262" s="265">
        <f t="shared" si="175"/>
        <v>8909.7439985093934</v>
      </c>
      <c r="AC262" s="265">
        <f t="shared" si="175"/>
        <v>8318.1603750346676</v>
      </c>
      <c r="AD262" s="265">
        <f t="shared" si="175"/>
        <v>8215.3292212062115</v>
      </c>
      <c r="AE262" s="265">
        <f t="shared" si="175"/>
        <v>7600.5198306988123</v>
      </c>
      <c r="AF262" s="265">
        <f t="shared" si="175"/>
        <v>7806.1777917326344</v>
      </c>
      <c r="AG262" s="265">
        <f t="shared" si="175"/>
        <v>8266.3464026533402</v>
      </c>
      <c r="AI262" s="257"/>
      <c r="AK262" s="236"/>
      <c r="AL262" s="265">
        <f>SUM(AL96:AL261)</f>
        <v>6512148.2487976132</v>
      </c>
      <c r="AM262" s="265">
        <f>SUM(AM96:AM261)</f>
        <v>29072.233797610206</v>
      </c>
      <c r="AN262" s="236"/>
      <c r="AO262" s="236"/>
      <c r="AP262" s="236"/>
      <c r="AQ262" s="236"/>
      <c r="AR262" s="236"/>
      <c r="AS262" s="236"/>
      <c r="AT262" s="236"/>
    </row>
    <row r="263" spans="1:46" s="235" customFormat="1">
      <c r="C263" s="261"/>
      <c r="D263" s="261"/>
      <c r="E263" s="254"/>
      <c r="F263" s="255"/>
      <c r="G263" s="266"/>
      <c r="H263" s="270"/>
      <c r="I263" s="270"/>
      <c r="J263" s="261"/>
      <c r="K263" s="261"/>
      <c r="L263" s="261"/>
      <c r="M263" s="261"/>
      <c r="N263" s="261"/>
      <c r="O263" s="261"/>
      <c r="P263" s="261"/>
      <c r="Q263" s="261"/>
      <c r="R263" s="261"/>
      <c r="S263" s="261"/>
      <c r="U263" s="256"/>
      <c r="V263" s="256"/>
      <c r="W263" s="256"/>
      <c r="X263" s="256"/>
      <c r="Y263" s="256"/>
      <c r="Z263" s="256"/>
      <c r="AA263" s="256"/>
      <c r="AB263" s="256"/>
      <c r="AC263" s="256"/>
      <c r="AD263" s="256"/>
      <c r="AE263" s="256"/>
      <c r="AF263" s="256"/>
      <c r="AG263" s="256"/>
      <c r="AI263" s="257"/>
      <c r="AK263" s="236"/>
      <c r="AL263" s="236"/>
      <c r="AM263" s="236"/>
      <c r="AN263" s="236"/>
      <c r="AO263" s="236"/>
      <c r="AP263" s="236"/>
      <c r="AQ263" s="236"/>
      <c r="AR263" s="236"/>
      <c r="AS263" s="236"/>
      <c r="AT263" s="236"/>
    </row>
    <row r="264" spans="1:46" s="235" customFormat="1">
      <c r="C264" s="261"/>
      <c r="D264" s="261"/>
      <c r="E264" s="254"/>
      <c r="F264" s="255"/>
      <c r="G264" s="266"/>
      <c r="H264" s="256"/>
      <c r="I264" s="256"/>
      <c r="U264" s="256"/>
      <c r="V264" s="256"/>
      <c r="W264" s="256"/>
      <c r="X264" s="256"/>
      <c r="Y264" s="256"/>
      <c r="Z264" s="256"/>
      <c r="AA264" s="256"/>
      <c r="AB264" s="256"/>
      <c r="AC264" s="256"/>
      <c r="AD264" s="256"/>
      <c r="AE264" s="256"/>
      <c r="AF264" s="256"/>
      <c r="AG264" s="256"/>
      <c r="AI264" s="257"/>
      <c r="AK264" s="236"/>
      <c r="AL264" s="236"/>
      <c r="AM264" s="236"/>
      <c r="AN264" s="236"/>
      <c r="AO264" s="236"/>
      <c r="AP264" s="236"/>
      <c r="AQ264" s="236"/>
      <c r="AR264" s="236"/>
      <c r="AS264" s="236"/>
      <c r="AT264" s="236"/>
    </row>
    <row r="265" spans="1:46" s="235" customFormat="1">
      <c r="B265" s="235">
        <f>COUNTIF(C:C,C265)</f>
        <v>1</v>
      </c>
      <c r="C265" s="268" t="s">
        <v>1396</v>
      </c>
      <c r="D265" s="268"/>
      <c r="E265" s="254">
        <v>0</v>
      </c>
      <c r="F265" s="255"/>
      <c r="G265" s="266"/>
      <c r="H265" s="256"/>
      <c r="I265" s="256"/>
      <c r="U265" s="256">
        <f t="shared" ref="U265:AF268" si="176">IFERROR(G265/$E265,0)</f>
        <v>0</v>
      </c>
      <c r="V265" s="256">
        <f t="shared" si="176"/>
        <v>0</v>
      </c>
      <c r="W265" s="256">
        <f t="shared" si="176"/>
        <v>0</v>
      </c>
      <c r="X265" s="256">
        <f t="shared" si="176"/>
        <v>0</v>
      </c>
      <c r="Y265" s="256">
        <f t="shared" si="176"/>
        <v>0</v>
      </c>
      <c r="Z265" s="256">
        <f t="shared" si="176"/>
        <v>0</v>
      </c>
      <c r="AA265" s="256">
        <f t="shared" si="176"/>
        <v>0</v>
      </c>
      <c r="AB265" s="256">
        <f t="shared" si="176"/>
        <v>0</v>
      </c>
      <c r="AC265" s="256">
        <f t="shared" si="176"/>
        <v>0</v>
      </c>
      <c r="AD265" s="256">
        <f t="shared" si="176"/>
        <v>0</v>
      </c>
      <c r="AE265" s="256">
        <f t="shared" si="176"/>
        <v>0</v>
      </c>
      <c r="AF265" s="256">
        <f t="shared" si="176"/>
        <v>0</v>
      </c>
      <c r="AG265" s="256">
        <f>AVERAGE(U265:AF265)</f>
        <v>0</v>
      </c>
      <c r="AI265" s="257"/>
      <c r="AK265" s="236"/>
      <c r="AL265" s="236"/>
      <c r="AM265" s="236"/>
      <c r="AN265" s="236"/>
      <c r="AO265" s="236"/>
      <c r="AP265" s="236"/>
      <c r="AQ265" s="236"/>
      <c r="AR265" s="236"/>
      <c r="AS265" s="236"/>
      <c r="AT265" s="236"/>
    </row>
    <row r="266" spans="1:46" s="235" customFormat="1">
      <c r="A266" s="235" t="str">
        <f>$A$1&amp;"Commercial Recycle"&amp;C266</f>
        <v>PacificCommercial RecycleMFWBINS</v>
      </c>
      <c r="B266" s="235">
        <f>COUNTIF(C:C,C266)</f>
        <v>2</v>
      </c>
      <c r="C266" s="253" t="s">
        <v>1397</v>
      </c>
      <c r="D266" s="253" t="s">
        <v>1398</v>
      </c>
      <c r="E266" s="254">
        <v>4.12</v>
      </c>
      <c r="F266" s="255"/>
      <c r="G266" s="256">
        <v>0</v>
      </c>
      <c r="H266" s="256">
        <v>0</v>
      </c>
      <c r="I266" s="256">
        <v>0</v>
      </c>
      <c r="J266" s="256">
        <v>0</v>
      </c>
      <c r="K266" s="256">
        <v>0</v>
      </c>
      <c r="L266" s="256">
        <v>0</v>
      </c>
      <c r="M266" s="256">
        <v>0</v>
      </c>
      <c r="N266" s="256">
        <v>0</v>
      </c>
      <c r="O266" s="256">
        <v>0</v>
      </c>
      <c r="P266" s="256">
        <v>0</v>
      </c>
      <c r="Q266" s="256">
        <v>0</v>
      </c>
      <c r="R266" s="256">
        <v>0</v>
      </c>
      <c r="S266" s="256">
        <f>SUM(G266:R266)</f>
        <v>0</v>
      </c>
      <c r="T266" s="256"/>
      <c r="U266" s="256">
        <f t="shared" si="176"/>
        <v>0</v>
      </c>
      <c r="V266" s="256">
        <f t="shared" si="176"/>
        <v>0</v>
      </c>
      <c r="W266" s="256">
        <f t="shared" si="176"/>
        <v>0</v>
      </c>
      <c r="X266" s="256">
        <f t="shared" si="176"/>
        <v>0</v>
      </c>
      <c r="Y266" s="256">
        <f t="shared" si="176"/>
        <v>0</v>
      </c>
      <c r="Z266" s="256">
        <f t="shared" si="176"/>
        <v>0</v>
      </c>
      <c r="AA266" s="256">
        <f t="shared" si="176"/>
        <v>0</v>
      </c>
      <c r="AB266" s="256">
        <f t="shared" si="176"/>
        <v>0</v>
      </c>
      <c r="AC266" s="256">
        <f t="shared" si="176"/>
        <v>0</v>
      </c>
      <c r="AD266" s="256">
        <f t="shared" si="176"/>
        <v>0</v>
      </c>
      <c r="AE266" s="256">
        <f t="shared" si="176"/>
        <v>0</v>
      </c>
      <c r="AF266" s="256">
        <f t="shared" si="176"/>
        <v>0</v>
      </c>
      <c r="AG266" s="256">
        <f>AVERAGE(U266:AF266)</f>
        <v>0</v>
      </c>
      <c r="AI266" s="257"/>
      <c r="AK266" s="300">
        <f>ROUND(E266*(1+$AM$4),2)</f>
        <v>4.1399999999999997</v>
      </c>
      <c r="AL266" s="288">
        <f t="shared" ref="AL266:AL267" si="177">AK266*AG266*12</f>
        <v>0</v>
      </c>
      <c r="AM266" s="277">
        <f t="shared" ref="AM266:AM267" si="178">AL266-S266</f>
        <v>0</v>
      </c>
      <c r="AN266" s="299">
        <f t="shared" ref="AN266:AN267" si="179">IFERROR((AK266-E266)/E266,0)</f>
        <v>4.8543689320387313E-3</v>
      </c>
      <c r="AO266" s="236"/>
      <c r="AP266" s="236"/>
      <c r="AQ266" s="236"/>
      <c r="AR266" s="236"/>
      <c r="AS266" s="236"/>
      <c r="AT266" s="236"/>
    </row>
    <row r="267" spans="1:46" s="235" customFormat="1">
      <c r="A267" s="235" t="str">
        <f>$A$1&amp;"Commercial Recycle"&amp;C267</f>
        <v>PacificCommercial RecycleMFNBINS</v>
      </c>
      <c r="B267" s="235">
        <f>COUNTIF(C:C,C267)</f>
        <v>1</v>
      </c>
      <c r="C267" s="253" t="s">
        <v>1399</v>
      </c>
      <c r="D267" s="253" t="s">
        <v>1400</v>
      </c>
      <c r="E267" s="254">
        <v>4.12</v>
      </c>
      <c r="F267" s="255"/>
      <c r="G267" s="256">
        <v>0</v>
      </c>
      <c r="H267" s="256">
        <v>0</v>
      </c>
      <c r="I267" s="256">
        <v>0</v>
      </c>
      <c r="J267" s="256">
        <v>0</v>
      </c>
      <c r="K267" s="256">
        <v>0</v>
      </c>
      <c r="L267" s="256">
        <v>0</v>
      </c>
      <c r="M267" s="256">
        <v>0</v>
      </c>
      <c r="N267" s="256">
        <v>0</v>
      </c>
      <c r="O267" s="256">
        <v>0</v>
      </c>
      <c r="P267" s="256">
        <v>0</v>
      </c>
      <c r="Q267" s="256">
        <v>12.39</v>
      </c>
      <c r="R267" s="256">
        <v>0</v>
      </c>
      <c r="S267" s="256">
        <f>SUM(G267:R267)</f>
        <v>12.39</v>
      </c>
      <c r="T267" s="256"/>
      <c r="U267" s="256">
        <f t="shared" si="176"/>
        <v>0</v>
      </c>
      <c r="V267" s="256">
        <f t="shared" si="176"/>
        <v>0</v>
      </c>
      <c r="W267" s="256">
        <f t="shared" si="176"/>
        <v>0</v>
      </c>
      <c r="X267" s="256">
        <f t="shared" si="176"/>
        <v>0</v>
      </c>
      <c r="Y267" s="256">
        <f t="shared" si="176"/>
        <v>0</v>
      </c>
      <c r="Z267" s="256">
        <f t="shared" si="176"/>
        <v>0</v>
      </c>
      <c r="AA267" s="256">
        <f t="shared" si="176"/>
        <v>0</v>
      </c>
      <c r="AB267" s="256">
        <f t="shared" si="176"/>
        <v>0</v>
      </c>
      <c r="AC267" s="256">
        <f t="shared" si="176"/>
        <v>0</v>
      </c>
      <c r="AD267" s="256">
        <f t="shared" si="176"/>
        <v>0</v>
      </c>
      <c r="AE267" s="256">
        <f t="shared" si="176"/>
        <v>3.0072815533980584</v>
      </c>
      <c r="AF267" s="256">
        <f t="shared" si="176"/>
        <v>0</v>
      </c>
      <c r="AG267" s="256">
        <f>AVERAGE(U267:AF267)</f>
        <v>0.25060679611650488</v>
      </c>
      <c r="AI267" s="257"/>
      <c r="AK267" s="300">
        <f>ROUND(E267*(1+$AM$4),2)</f>
        <v>4.1399999999999997</v>
      </c>
      <c r="AL267" s="288">
        <f t="shared" si="177"/>
        <v>12.450145631067961</v>
      </c>
      <c r="AM267" s="277">
        <f t="shared" si="178"/>
        <v>6.0145631067960892E-2</v>
      </c>
      <c r="AN267" s="299">
        <f t="shared" si="179"/>
        <v>4.8543689320387313E-3</v>
      </c>
      <c r="AO267" s="236"/>
      <c r="AP267" s="236"/>
      <c r="AQ267" s="236"/>
      <c r="AR267" s="236"/>
      <c r="AS267" s="236"/>
      <c r="AT267" s="236"/>
    </row>
    <row r="268" spans="1:46" s="314" customFormat="1" ht="12.75">
      <c r="A268" s="235" t="str">
        <f>'[11]Comm Recycling- Reg Areas'!$A$1&amp;"Commercial Recycle"&amp;C268</f>
        <v>Commercial Recycle - Reg AreasCommercial RecycleMFWBINS</v>
      </c>
      <c r="B268" s="235">
        <f>COUNTIF(C$268:C$268,C268)</f>
        <v>1</v>
      </c>
      <c r="C268" s="313" t="s">
        <v>1397</v>
      </c>
      <c r="D268" s="313" t="s">
        <v>1398</v>
      </c>
      <c r="E268" s="301">
        <f>IFERROR(VLOOKUP(('[11]Comm Recycling- Reg Areas'!$A$2&amp;C268),'[11]June 2020 Rates'!D:E,2,FALSE),0)</f>
        <v>4.12</v>
      </c>
      <c r="G268" s="256">
        <v>46471.540000000008</v>
      </c>
      <c r="H268" s="256">
        <v>46597.48</v>
      </c>
      <c r="I268" s="256">
        <v>46617.8</v>
      </c>
      <c r="J268" s="256">
        <v>45634.5</v>
      </c>
      <c r="K268" s="256">
        <v>45744.36</v>
      </c>
      <c r="L268" s="256">
        <v>45723.76</v>
      </c>
      <c r="M268" s="256">
        <v>45710.580000000009</v>
      </c>
      <c r="N268" s="256">
        <v>45797.57</v>
      </c>
      <c r="O268" s="256">
        <v>46281.53</v>
      </c>
      <c r="P268" s="256">
        <v>48371.959999999992</v>
      </c>
      <c r="Q268" s="256">
        <v>48717.479999999996</v>
      </c>
      <c r="R268" s="256">
        <v>48909.539999999994</v>
      </c>
      <c r="S268" s="315">
        <f>SUM(G268:R268)</f>
        <v>560578.1</v>
      </c>
      <c r="T268" s="315"/>
      <c r="U268" s="256">
        <f t="shared" si="176"/>
        <v>11279.500000000002</v>
      </c>
      <c r="V268" s="256">
        <f t="shared" si="176"/>
        <v>11310.067961165048</v>
      </c>
      <c r="W268" s="256">
        <f t="shared" si="176"/>
        <v>11315</v>
      </c>
      <c r="X268" s="256">
        <f t="shared" si="176"/>
        <v>11076.334951456311</v>
      </c>
      <c r="Y268" s="256">
        <f t="shared" si="176"/>
        <v>11103</v>
      </c>
      <c r="Z268" s="256">
        <f t="shared" si="176"/>
        <v>11098</v>
      </c>
      <c r="AA268" s="256">
        <f t="shared" si="176"/>
        <v>11094.800970873788</v>
      </c>
      <c r="AB268" s="256">
        <f t="shared" si="176"/>
        <v>11115.915048543689</v>
      </c>
      <c r="AC268" s="256">
        <f t="shared" si="176"/>
        <v>11233.381067961165</v>
      </c>
      <c r="AD268" s="256">
        <f t="shared" si="176"/>
        <v>11740.76699029126</v>
      </c>
      <c r="AE268" s="256">
        <f t="shared" si="176"/>
        <v>11824.631067961163</v>
      </c>
      <c r="AF268" s="256">
        <f t="shared" si="176"/>
        <v>11871.247572815531</v>
      </c>
      <c r="AG268" s="256">
        <f>AVERAGE(U268:AF268)</f>
        <v>11338.553802588996</v>
      </c>
      <c r="AH268" s="316"/>
      <c r="AK268" s="300">
        <f>ROUND(E268*(1+$AM$4),2)</f>
        <v>4.1399999999999997</v>
      </c>
      <c r="AL268" s="288">
        <f t="shared" ref="AL268" si="180">AK268*AG268*12</f>
        <v>563299.35291262134</v>
      </c>
      <c r="AM268" s="277">
        <f t="shared" ref="AM268" si="181">AL268-S268</f>
        <v>2721.2529126213631</v>
      </c>
      <c r="AN268" s="299">
        <f t="shared" ref="AN268" si="182">IFERROR((AK268-E268)/E268,0)</f>
        <v>4.8543689320387313E-3</v>
      </c>
    </row>
    <row r="269" spans="1:46" s="235" customFormat="1">
      <c r="C269" s="253"/>
      <c r="D269" s="253"/>
      <c r="E269" s="254"/>
      <c r="F269" s="255"/>
      <c r="G269" s="256"/>
      <c r="H269" s="256"/>
      <c r="I269" s="256"/>
      <c r="J269" s="256"/>
      <c r="K269" s="256"/>
      <c r="L269" s="256"/>
      <c r="M269" s="256"/>
      <c r="N269" s="256"/>
      <c r="O269" s="256"/>
      <c r="P269" s="256"/>
      <c r="Q269" s="256"/>
      <c r="R269" s="256"/>
      <c r="S269" s="256"/>
      <c r="T269" s="256"/>
      <c r="U269" s="256"/>
      <c r="V269" s="256"/>
      <c r="W269" s="256"/>
      <c r="X269" s="256"/>
      <c r="Y269" s="256"/>
      <c r="Z269" s="256"/>
      <c r="AA269" s="256"/>
      <c r="AB269" s="256"/>
      <c r="AC269" s="256"/>
      <c r="AD269" s="256"/>
      <c r="AE269" s="256"/>
      <c r="AF269" s="256"/>
      <c r="AG269" s="256"/>
      <c r="AI269" s="257"/>
      <c r="AK269" s="300"/>
      <c r="AL269" s="288"/>
      <c r="AM269" s="277"/>
      <c r="AN269" s="299"/>
      <c r="AO269" s="236"/>
      <c r="AP269" s="236"/>
      <c r="AQ269" s="236"/>
      <c r="AR269" s="236"/>
      <c r="AS269" s="236"/>
      <c r="AT269" s="236"/>
    </row>
    <row r="270" spans="1:46" s="235" customFormat="1" ht="12" customHeight="1">
      <c r="B270" s="235">
        <f>COUNTIF(C:C,C270)</f>
        <v>0</v>
      </c>
      <c r="C270" s="291"/>
      <c r="D270" s="263" t="s">
        <v>1401</v>
      </c>
      <c r="E270" s="254">
        <v>0</v>
      </c>
      <c r="F270" s="255"/>
      <c r="G270" s="264">
        <f t="shared" ref="G270:R270" si="183">SUM(G266:G267)</f>
        <v>0</v>
      </c>
      <c r="H270" s="264">
        <f t="shared" si="183"/>
        <v>0</v>
      </c>
      <c r="I270" s="264">
        <f t="shared" si="183"/>
        <v>0</v>
      </c>
      <c r="J270" s="264">
        <f t="shared" si="183"/>
        <v>0</v>
      </c>
      <c r="K270" s="264">
        <f t="shared" si="183"/>
        <v>0</v>
      </c>
      <c r="L270" s="264">
        <f t="shared" si="183"/>
        <v>0</v>
      </c>
      <c r="M270" s="264">
        <f t="shared" si="183"/>
        <v>0</v>
      </c>
      <c r="N270" s="264">
        <f t="shared" si="183"/>
        <v>0</v>
      </c>
      <c r="O270" s="264">
        <f t="shared" si="183"/>
        <v>0</v>
      </c>
      <c r="P270" s="264">
        <f t="shared" si="183"/>
        <v>0</v>
      </c>
      <c r="Q270" s="264">
        <f t="shared" si="183"/>
        <v>12.39</v>
      </c>
      <c r="R270" s="264">
        <f t="shared" si="183"/>
        <v>0</v>
      </c>
      <c r="S270" s="264">
        <f>SUM(S266:S269)</f>
        <v>560590.49</v>
      </c>
      <c r="U270" s="265">
        <f t="shared" ref="U270:AF270" si="184">SUM(U265:U267)</f>
        <v>0</v>
      </c>
      <c r="V270" s="265">
        <f t="shared" si="184"/>
        <v>0</v>
      </c>
      <c r="W270" s="265">
        <f t="shared" si="184"/>
        <v>0</v>
      </c>
      <c r="X270" s="265">
        <f t="shared" si="184"/>
        <v>0</v>
      </c>
      <c r="Y270" s="265">
        <f t="shared" si="184"/>
        <v>0</v>
      </c>
      <c r="Z270" s="265">
        <f t="shared" si="184"/>
        <v>0</v>
      </c>
      <c r="AA270" s="265">
        <f t="shared" si="184"/>
        <v>0</v>
      </c>
      <c r="AB270" s="265">
        <f t="shared" si="184"/>
        <v>0</v>
      </c>
      <c r="AC270" s="265">
        <f t="shared" si="184"/>
        <v>0</v>
      </c>
      <c r="AD270" s="265">
        <f t="shared" si="184"/>
        <v>0</v>
      </c>
      <c r="AE270" s="265">
        <f t="shared" si="184"/>
        <v>3.0072815533980584</v>
      </c>
      <c r="AF270" s="265">
        <f t="shared" si="184"/>
        <v>0</v>
      </c>
      <c r="AG270" s="264">
        <f>SUM(AG266:AG269)</f>
        <v>11338.804409385113</v>
      </c>
      <c r="AH270" s="257"/>
      <c r="AK270" s="236"/>
      <c r="AL270" s="265">
        <f>SUM(AL265:AL269)</f>
        <v>563311.80305825244</v>
      </c>
      <c r="AM270" s="265">
        <f>SUM(AM265:AM269)</f>
        <v>2721.3130582524309</v>
      </c>
      <c r="AN270" s="236"/>
      <c r="AO270" s="236"/>
      <c r="AP270" s="236"/>
      <c r="AQ270" s="236"/>
      <c r="AR270" s="236"/>
      <c r="AS270" s="236"/>
      <c r="AT270" s="236"/>
    </row>
    <row r="271" spans="1:46" s="235" customFormat="1">
      <c r="C271" s="253"/>
      <c r="D271" s="253"/>
      <c r="E271" s="254"/>
      <c r="F271" s="255"/>
      <c r="G271" s="256"/>
      <c r="H271" s="256"/>
      <c r="I271" s="256"/>
      <c r="J271" s="256"/>
      <c r="K271" s="256"/>
      <c r="L271" s="256"/>
      <c r="M271" s="256"/>
      <c r="N271" s="256"/>
      <c r="O271" s="256"/>
      <c r="P271" s="256"/>
      <c r="Q271" s="256"/>
      <c r="R271" s="256"/>
      <c r="S271" s="256"/>
      <c r="T271" s="256"/>
      <c r="U271" s="256"/>
      <c r="V271" s="256"/>
      <c r="W271" s="256"/>
      <c r="X271" s="256"/>
      <c r="Y271" s="256"/>
      <c r="Z271" s="256"/>
      <c r="AA271" s="256"/>
      <c r="AB271" s="256"/>
      <c r="AC271" s="256"/>
      <c r="AD271" s="256"/>
      <c r="AE271" s="256"/>
      <c r="AF271" s="256"/>
      <c r="AG271" s="256"/>
      <c r="AI271" s="257"/>
      <c r="AK271" s="236"/>
      <c r="AL271" s="236"/>
      <c r="AM271" s="236"/>
      <c r="AN271" s="236"/>
      <c r="AO271" s="236"/>
      <c r="AP271" s="236"/>
      <c r="AQ271" s="236"/>
      <c r="AR271" s="236"/>
      <c r="AS271" s="236"/>
      <c r="AT271" s="236"/>
    </row>
    <row r="272" spans="1:46" s="235" customFormat="1">
      <c r="C272" s="268" t="s">
        <v>1402</v>
      </c>
      <c r="D272" s="253"/>
      <c r="E272" s="254"/>
      <c r="F272" s="255"/>
      <c r="G272" s="256"/>
      <c r="H272" s="256"/>
      <c r="I272" s="256"/>
      <c r="J272" s="256"/>
      <c r="K272" s="256"/>
      <c r="L272" s="256"/>
      <c r="M272" s="256"/>
      <c r="N272" s="256"/>
      <c r="O272" s="256"/>
      <c r="P272" s="256"/>
      <c r="Q272" s="256"/>
      <c r="R272" s="256"/>
      <c r="S272" s="256"/>
      <c r="T272" s="256"/>
      <c r="U272" s="256"/>
      <c r="V272" s="256"/>
      <c r="W272" s="256"/>
      <c r="X272" s="256"/>
      <c r="Y272" s="256"/>
      <c r="Z272" s="256"/>
      <c r="AA272" s="256"/>
      <c r="AB272" s="256"/>
      <c r="AC272" s="256"/>
      <c r="AD272" s="256"/>
      <c r="AE272" s="256"/>
      <c r="AF272" s="256"/>
      <c r="AG272" s="256"/>
      <c r="AI272" s="257"/>
      <c r="AK272" s="236"/>
      <c r="AL272" s="236"/>
      <c r="AM272" s="236"/>
      <c r="AN272" s="236"/>
      <c r="AO272" s="236"/>
      <c r="AP272" s="236"/>
      <c r="AQ272" s="236"/>
      <c r="AR272" s="236"/>
      <c r="AS272" s="236"/>
      <c r="AT272" s="236"/>
    </row>
    <row r="273" spans="1:46" s="235" customFormat="1">
      <c r="A273" s="235" t="str">
        <f>$A$1&amp;"Commercial"&amp;C273</f>
        <v>PacificCommercialFL001.0Y1W001FOOD</v>
      </c>
      <c r="B273" s="235">
        <f t="shared" ref="B273:B293" si="185">COUNTIF(C:C,C273)</f>
        <v>1</v>
      </c>
      <c r="C273" s="253" t="s">
        <v>1417</v>
      </c>
      <c r="D273" s="253" t="s">
        <v>1418</v>
      </c>
      <c r="E273" s="254">
        <v>75.06</v>
      </c>
      <c r="F273" s="255"/>
      <c r="G273" s="256">
        <v>0</v>
      </c>
      <c r="H273" s="256">
        <v>0</v>
      </c>
      <c r="I273" s="256">
        <v>0</v>
      </c>
      <c r="J273" s="256">
        <v>0</v>
      </c>
      <c r="K273" s="256">
        <v>0</v>
      </c>
      <c r="L273" s="256">
        <v>0</v>
      </c>
      <c r="M273" s="256">
        <v>0</v>
      </c>
      <c r="N273" s="256">
        <v>0</v>
      </c>
      <c r="O273" s="256">
        <v>0</v>
      </c>
      <c r="P273" s="256">
        <v>0</v>
      </c>
      <c r="Q273" s="256">
        <v>0</v>
      </c>
      <c r="R273" s="256">
        <v>0</v>
      </c>
      <c r="S273" s="256">
        <f t="shared" ref="S273:S293" si="186">SUM(G273:R273)</f>
        <v>0</v>
      </c>
      <c r="T273" s="256"/>
      <c r="U273" s="256">
        <f t="shared" ref="U273:U293" si="187">IFERROR(G273/$E273,0)</f>
        <v>0</v>
      </c>
      <c r="V273" s="256">
        <f t="shared" ref="V273:V293" si="188">IFERROR(H273/$E273,0)</f>
        <v>0</v>
      </c>
      <c r="W273" s="256">
        <f t="shared" ref="W273:W293" si="189">IFERROR(I273/$E273,0)</f>
        <v>0</v>
      </c>
      <c r="X273" s="256">
        <f t="shared" ref="X273:X293" si="190">IFERROR(J273/$E273,0)</f>
        <v>0</v>
      </c>
      <c r="Y273" s="256">
        <f t="shared" ref="Y273:Y293" si="191">IFERROR(K273/$E273,0)</f>
        <v>0</v>
      </c>
      <c r="Z273" s="256">
        <f t="shared" ref="Z273:Z293" si="192">IFERROR(L273/$E273,0)</f>
        <v>0</v>
      </c>
      <c r="AA273" s="256">
        <f t="shared" ref="AA273:AA293" si="193">IFERROR(M273/$E273,0)</f>
        <v>0</v>
      </c>
      <c r="AB273" s="256">
        <f t="shared" ref="AB273:AB293" si="194">IFERROR(N273/$E273,0)</f>
        <v>0</v>
      </c>
      <c r="AC273" s="256">
        <f t="shared" ref="AC273:AC293" si="195">IFERROR(O273/$E273,0)</f>
        <v>0</v>
      </c>
      <c r="AD273" s="256">
        <f t="shared" ref="AD273:AD293" si="196">IFERROR(P273/$E273,0)</f>
        <v>0</v>
      </c>
      <c r="AE273" s="256">
        <f t="shared" ref="AE273:AE293" si="197">IFERROR(Q273/$E273,0)</f>
        <v>0</v>
      </c>
      <c r="AF273" s="256">
        <f t="shared" ref="AF273:AF293" si="198">IFERROR(R273/$E273,0)</f>
        <v>0</v>
      </c>
      <c r="AG273" s="256">
        <f t="shared" ref="AG273:AG293" si="199">AVERAGE(U273:AF273)</f>
        <v>0</v>
      </c>
      <c r="AI273" s="257"/>
      <c r="AK273" s="300">
        <f t="shared" ref="AK273:AK293" si="200">ROUND(E273*(1+$AM$4),2)</f>
        <v>75.41</v>
      </c>
      <c r="AL273" s="288">
        <f t="shared" ref="AL273:AL293" si="201">AK273*AG273*12</f>
        <v>0</v>
      </c>
      <c r="AM273" s="277">
        <f t="shared" ref="AM273:AM293" si="202">AL273-S273</f>
        <v>0</v>
      </c>
      <c r="AN273" s="299">
        <f t="shared" ref="AN273:AN293" si="203">IFERROR((AK273-E273)/E273,0)</f>
        <v>4.6629363176125009E-3</v>
      </c>
      <c r="AO273" s="236"/>
      <c r="AP273" s="236"/>
      <c r="AQ273" s="236"/>
      <c r="AR273" s="236"/>
      <c r="AS273" s="236"/>
      <c r="AT273" s="236"/>
    </row>
    <row r="274" spans="1:46" s="235" customFormat="1">
      <c r="A274" s="235" t="str">
        <f>$A$1&amp;"Commercial"&amp;C274</f>
        <v>PacificCommercialFL001.0YEO001FOOD</v>
      </c>
      <c r="B274" s="235">
        <f t="shared" si="185"/>
        <v>1</v>
      </c>
      <c r="C274" s="253" t="s">
        <v>1419</v>
      </c>
      <c r="D274" s="253" t="s">
        <v>1420</v>
      </c>
      <c r="E274" s="254">
        <v>37.53</v>
      </c>
      <c r="F274" s="255"/>
      <c r="G274" s="256">
        <v>0</v>
      </c>
      <c r="H274" s="256">
        <v>0</v>
      </c>
      <c r="I274" s="256">
        <v>0</v>
      </c>
      <c r="J274" s="256">
        <v>0</v>
      </c>
      <c r="K274" s="256">
        <v>0</v>
      </c>
      <c r="L274" s="256">
        <v>0</v>
      </c>
      <c r="M274" s="256">
        <v>0</v>
      </c>
      <c r="N274" s="256">
        <v>0</v>
      </c>
      <c r="O274" s="256">
        <v>0</v>
      </c>
      <c r="P274" s="256">
        <v>0</v>
      </c>
      <c r="Q274" s="256">
        <v>0</v>
      </c>
      <c r="R274" s="256">
        <v>0</v>
      </c>
      <c r="S274" s="256">
        <f t="shared" si="186"/>
        <v>0</v>
      </c>
      <c r="T274" s="256"/>
      <c r="U274" s="256">
        <f t="shared" si="187"/>
        <v>0</v>
      </c>
      <c r="V274" s="256">
        <f t="shared" si="188"/>
        <v>0</v>
      </c>
      <c r="W274" s="256">
        <f t="shared" si="189"/>
        <v>0</v>
      </c>
      <c r="X274" s="256">
        <f t="shared" si="190"/>
        <v>0</v>
      </c>
      <c r="Y274" s="256">
        <f t="shared" si="191"/>
        <v>0</v>
      </c>
      <c r="Z274" s="256">
        <f t="shared" si="192"/>
        <v>0</v>
      </c>
      <c r="AA274" s="256">
        <f t="shared" si="193"/>
        <v>0</v>
      </c>
      <c r="AB274" s="256">
        <f t="shared" si="194"/>
        <v>0</v>
      </c>
      <c r="AC274" s="256">
        <f t="shared" si="195"/>
        <v>0</v>
      </c>
      <c r="AD274" s="256">
        <f t="shared" si="196"/>
        <v>0</v>
      </c>
      <c r="AE274" s="256">
        <f t="shared" si="197"/>
        <v>0</v>
      </c>
      <c r="AF274" s="256">
        <f t="shared" si="198"/>
        <v>0</v>
      </c>
      <c r="AG274" s="256">
        <f t="shared" si="199"/>
        <v>0</v>
      </c>
      <c r="AI274" s="257"/>
      <c r="AK274" s="300">
        <f t="shared" si="200"/>
        <v>37.700000000000003</v>
      </c>
      <c r="AL274" s="288">
        <f t="shared" si="201"/>
        <v>0</v>
      </c>
      <c r="AM274" s="277">
        <f t="shared" si="202"/>
        <v>0</v>
      </c>
      <c r="AN274" s="299">
        <f t="shared" si="203"/>
        <v>4.5297095656808336E-3</v>
      </c>
      <c r="AO274" s="236"/>
      <c r="AP274" s="236"/>
      <c r="AQ274" s="236"/>
      <c r="AR274" s="236"/>
      <c r="AS274" s="236"/>
      <c r="AT274" s="236"/>
    </row>
    <row r="275" spans="1:46" s="235" customFormat="1">
      <c r="A275" s="235" t="str">
        <f>$A$1&amp;"Commercial"&amp;C275</f>
        <v>PacificCommercialFL001.5Y1W001FOOD</v>
      </c>
      <c r="B275" s="235">
        <f t="shared" si="185"/>
        <v>1</v>
      </c>
      <c r="C275" s="253" t="s">
        <v>1421</v>
      </c>
      <c r="D275" s="253" t="s">
        <v>1422</v>
      </c>
      <c r="E275" s="254">
        <v>92.86</v>
      </c>
      <c r="F275" s="255"/>
      <c r="G275" s="256">
        <v>0</v>
      </c>
      <c r="H275" s="256">
        <v>0</v>
      </c>
      <c r="I275" s="256">
        <v>0</v>
      </c>
      <c r="J275" s="256">
        <v>0</v>
      </c>
      <c r="K275" s="256">
        <v>0</v>
      </c>
      <c r="L275" s="256">
        <v>0</v>
      </c>
      <c r="M275" s="256">
        <v>0</v>
      </c>
      <c r="N275" s="256">
        <v>0</v>
      </c>
      <c r="O275" s="256">
        <v>0</v>
      </c>
      <c r="P275" s="256">
        <v>0</v>
      </c>
      <c r="Q275" s="256">
        <v>0</v>
      </c>
      <c r="R275" s="256">
        <v>0</v>
      </c>
      <c r="S275" s="256">
        <f t="shared" si="186"/>
        <v>0</v>
      </c>
      <c r="T275" s="256"/>
      <c r="U275" s="256">
        <f t="shared" si="187"/>
        <v>0</v>
      </c>
      <c r="V275" s="256">
        <f t="shared" si="188"/>
        <v>0</v>
      </c>
      <c r="W275" s="256">
        <f t="shared" si="189"/>
        <v>0</v>
      </c>
      <c r="X275" s="256">
        <f t="shared" si="190"/>
        <v>0</v>
      </c>
      <c r="Y275" s="256">
        <f t="shared" si="191"/>
        <v>0</v>
      </c>
      <c r="Z275" s="256">
        <f t="shared" si="192"/>
        <v>0</v>
      </c>
      <c r="AA275" s="256">
        <f t="shared" si="193"/>
        <v>0</v>
      </c>
      <c r="AB275" s="256">
        <f t="shared" si="194"/>
        <v>0</v>
      </c>
      <c r="AC275" s="256">
        <f t="shared" si="195"/>
        <v>0</v>
      </c>
      <c r="AD275" s="256">
        <f t="shared" si="196"/>
        <v>0</v>
      </c>
      <c r="AE275" s="256">
        <f t="shared" si="197"/>
        <v>0</v>
      </c>
      <c r="AF275" s="256">
        <f t="shared" si="198"/>
        <v>0</v>
      </c>
      <c r="AG275" s="256">
        <f t="shared" si="199"/>
        <v>0</v>
      </c>
      <c r="AI275" s="257"/>
      <c r="AK275" s="300">
        <f t="shared" si="200"/>
        <v>93.29</v>
      </c>
      <c r="AL275" s="288">
        <f t="shared" si="201"/>
        <v>0</v>
      </c>
      <c r="AM275" s="277">
        <f t="shared" si="202"/>
        <v>0</v>
      </c>
      <c r="AN275" s="299">
        <f t="shared" si="203"/>
        <v>4.6306267499462289E-3</v>
      </c>
      <c r="AO275" s="236"/>
      <c r="AP275" s="236"/>
      <c r="AQ275" s="236"/>
      <c r="AR275" s="236"/>
      <c r="AS275" s="236"/>
      <c r="AT275" s="236"/>
    </row>
    <row r="276" spans="1:46" s="235" customFormat="1">
      <c r="A276" s="235" t="str">
        <f>$A$1&amp;"Commercial Recycle"&amp;C276</f>
        <v>PacificCommercial RecycleFL001.5Y1W001GW</v>
      </c>
      <c r="B276" s="235">
        <f t="shared" si="185"/>
        <v>1</v>
      </c>
      <c r="C276" s="253" t="s">
        <v>1403</v>
      </c>
      <c r="D276" s="253" t="s">
        <v>1404</v>
      </c>
      <c r="E276" s="254">
        <v>65</v>
      </c>
      <c r="F276" s="255"/>
      <c r="G276" s="256">
        <v>0</v>
      </c>
      <c r="H276" s="256">
        <v>0</v>
      </c>
      <c r="I276" s="256">
        <v>0</v>
      </c>
      <c r="J276" s="256">
        <v>0</v>
      </c>
      <c r="K276" s="256">
        <v>0</v>
      </c>
      <c r="L276" s="256">
        <v>0</v>
      </c>
      <c r="M276" s="256">
        <v>0</v>
      </c>
      <c r="N276" s="256">
        <v>0</v>
      </c>
      <c r="O276" s="256">
        <v>0</v>
      </c>
      <c r="P276" s="256">
        <v>0</v>
      </c>
      <c r="Q276" s="256">
        <v>0</v>
      </c>
      <c r="R276" s="256">
        <v>0</v>
      </c>
      <c r="S276" s="256">
        <f t="shared" si="186"/>
        <v>0</v>
      </c>
      <c r="T276" s="256"/>
      <c r="U276" s="256">
        <f t="shared" si="187"/>
        <v>0</v>
      </c>
      <c r="V276" s="256">
        <f t="shared" si="188"/>
        <v>0</v>
      </c>
      <c r="W276" s="256">
        <f t="shared" si="189"/>
        <v>0</v>
      </c>
      <c r="X276" s="256">
        <f t="shared" si="190"/>
        <v>0</v>
      </c>
      <c r="Y276" s="256">
        <f t="shared" si="191"/>
        <v>0</v>
      </c>
      <c r="Z276" s="256">
        <f t="shared" si="192"/>
        <v>0</v>
      </c>
      <c r="AA276" s="256">
        <f t="shared" si="193"/>
        <v>0</v>
      </c>
      <c r="AB276" s="256">
        <f t="shared" si="194"/>
        <v>0</v>
      </c>
      <c r="AC276" s="256">
        <f t="shared" si="195"/>
        <v>0</v>
      </c>
      <c r="AD276" s="256">
        <f t="shared" si="196"/>
        <v>0</v>
      </c>
      <c r="AE276" s="256">
        <f t="shared" si="197"/>
        <v>0</v>
      </c>
      <c r="AF276" s="256">
        <f t="shared" si="198"/>
        <v>0</v>
      </c>
      <c r="AG276" s="256">
        <f t="shared" si="199"/>
        <v>0</v>
      </c>
      <c r="AI276" s="257"/>
      <c r="AK276" s="300">
        <f t="shared" si="200"/>
        <v>65.3</v>
      </c>
      <c r="AL276" s="288">
        <f t="shared" si="201"/>
        <v>0</v>
      </c>
      <c r="AM276" s="277">
        <f t="shared" si="202"/>
        <v>0</v>
      </c>
      <c r="AN276" s="299">
        <f t="shared" si="203"/>
        <v>4.6153846153845716E-3</v>
      </c>
      <c r="AO276" s="236"/>
      <c r="AP276" s="236"/>
      <c r="AQ276" s="236"/>
      <c r="AR276" s="236"/>
      <c r="AS276" s="236"/>
      <c r="AT276" s="236"/>
    </row>
    <row r="277" spans="1:46" s="235" customFormat="1">
      <c r="A277" s="235" t="str">
        <f>$A$1&amp;"Commercial"&amp;C277</f>
        <v>PacificCommercialFL001.5YEO001FOOD</v>
      </c>
      <c r="B277" s="235">
        <f t="shared" si="185"/>
        <v>1</v>
      </c>
      <c r="C277" s="253" t="s">
        <v>1423</v>
      </c>
      <c r="D277" s="253" t="s">
        <v>1424</v>
      </c>
      <c r="E277" s="254">
        <v>46.44</v>
      </c>
      <c r="F277" s="255"/>
      <c r="G277" s="256">
        <v>0</v>
      </c>
      <c r="H277" s="256">
        <v>0</v>
      </c>
      <c r="I277" s="256">
        <v>0</v>
      </c>
      <c r="J277" s="256">
        <v>0</v>
      </c>
      <c r="K277" s="256">
        <v>0</v>
      </c>
      <c r="L277" s="256">
        <v>0</v>
      </c>
      <c r="M277" s="256">
        <v>0</v>
      </c>
      <c r="N277" s="256">
        <v>0</v>
      </c>
      <c r="O277" s="256">
        <v>0</v>
      </c>
      <c r="P277" s="256">
        <v>0</v>
      </c>
      <c r="Q277" s="256">
        <v>0</v>
      </c>
      <c r="R277" s="256">
        <v>0</v>
      </c>
      <c r="S277" s="256">
        <f t="shared" si="186"/>
        <v>0</v>
      </c>
      <c r="T277" s="256"/>
      <c r="U277" s="256">
        <f t="shared" si="187"/>
        <v>0</v>
      </c>
      <c r="V277" s="256">
        <f t="shared" si="188"/>
        <v>0</v>
      </c>
      <c r="W277" s="256">
        <f t="shared" si="189"/>
        <v>0</v>
      </c>
      <c r="X277" s="256">
        <f t="shared" si="190"/>
        <v>0</v>
      </c>
      <c r="Y277" s="256">
        <f t="shared" si="191"/>
        <v>0</v>
      </c>
      <c r="Z277" s="256">
        <f t="shared" si="192"/>
        <v>0</v>
      </c>
      <c r="AA277" s="256">
        <f t="shared" si="193"/>
        <v>0</v>
      </c>
      <c r="AB277" s="256">
        <f t="shared" si="194"/>
        <v>0</v>
      </c>
      <c r="AC277" s="256">
        <f t="shared" si="195"/>
        <v>0</v>
      </c>
      <c r="AD277" s="256">
        <f t="shared" si="196"/>
        <v>0</v>
      </c>
      <c r="AE277" s="256">
        <f t="shared" si="197"/>
        <v>0</v>
      </c>
      <c r="AF277" s="256">
        <f t="shared" si="198"/>
        <v>0</v>
      </c>
      <c r="AG277" s="256">
        <f t="shared" si="199"/>
        <v>0</v>
      </c>
      <c r="AI277" s="257"/>
      <c r="AK277" s="300">
        <f t="shared" si="200"/>
        <v>46.66</v>
      </c>
      <c r="AL277" s="288">
        <f t="shared" si="201"/>
        <v>0</v>
      </c>
      <c r="AM277" s="277">
        <f t="shared" si="202"/>
        <v>0</v>
      </c>
      <c r="AN277" s="299">
        <f t="shared" si="203"/>
        <v>4.7372954349698291E-3</v>
      </c>
      <c r="AO277" s="236"/>
      <c r="AP277" s="236"/>
      <c r="AQ277" s="236"/>
      <c r="AR277" s="236"/>
      <c r="AS277" s="236"/>
      <c r="AT277" s="236"/>
    </row>
    <row r="278" spans="1:46" s="235" customFormat="1">
      <c r="A278" s="235" t="str">
        <f>$A$1&amp;"Commercial Recycle"&amp;C278</f>
        <v>PacificCommercial RecycleFL001.5YEO001GW</v>
      </c>
      <c r="B278" s="235">
        <f t="shared" si="185"/>
        <v>1</v>
      </c>
      <c r="C278" s="253" t="s">
        <v>1405</v>
      </c>
      <c r="D278" s="253" t="s">
        <v>1406</v>
      </c>
      <c r="E278" s="254">
        <v>32.5</v>
      </c>
      <c r="F278" s="255"/>
      <c r="G278" s="256">
        <v>0</v>
      </c>
      <c r="H278" s="256">
        <v>0</v>
      </c>
      <c r="I278" s="256">
        <v>0</v>
      </c>
      <c r="J278" s="256">
        <v>0</v>
      </c>
      <c r="K278" s="256">
        <v>0</v>
      </c>
      <c r="L278" s="256">
        <v>0</v>
      </c>
      <c r="M278" s="256">
        <v>0</v>
      </c>
      <c r="N278" s="256">
        <v>0</v>
      </c>
      <c r="O278" s="256">
        <v>0</v>
      </c>
      <c r="P278" s="256">
        <v>0</v>
      </c>
      <c r="Q278" s="256">
        <v>0</v>
      </c>
      <c r="R278" s="256">
        <v>0</v>
      </c>
      <c r="S278" s="256">
        <f t="shared" si="186"/>
        <v>0</v>
      </c>
      <c r="T278" s="256"/>
      <c r="U278" s="256">
        <f t="shared" si="187"/>
        <v>0</v>
      </c>
      <c r="V278" s="256">
        <f t="shared" si="188"/>
        <v>0</v>
      </c>
      <c r="W278" s="256">
        <f t="shared" si="189"/>
        <v>0</v>
      </c>
      <c r="X278" s="256">
        <f t="shared" si="190"/>
        <v>0</v>
      </c>
      <c r="Y278" s="256">
        <f t="shared" si="191"/>
        <v>0</v>
      </c>
      <c r="Z278" s="256">
        <f t="shared" si="192"/>
        <v>0</v>
      </c>
      <c r="AA278" s="256">
        <f t="shared" si="193"/>
        <v>0</v>
      </c>
      <c r="AB278" s="256">
        <f t="shared" si="194"/>
        <v>0</v>
      </c>
      <c r="AC278" s="256">
        <f t="shared" si="195"/>
        <v>0</v>
      </c>
      <c r="AD278" s="256">
        <f t="shared" si="196"/>
        <v>0</v>
      </c>
      <c r="AE278" s="256">
        <f t="shared" si="197"/>
        <v>0</v>
      </c>
      <c r="AF278" s="256">
        <f t="shared" si="198"/>
        <v>0</v>
      </c>
      <c r="AG278" s="256">
        <f t="shared" si="199"/>
        <v>0</v>
      </c>
      <c r="AI278" s="257"/>
      <c r="AK278" s="300">
        <f t="shared" si="200"/>
        <v>32.65</v>
      </c>
      <c r="AL278" s="288">
        <f t="shared" si="201"/>
        <v>0</v>
      </c>
      <c r="AM278" s="277">
        <f t="shared" si="202"/>
        <v>0</v>
      </c>
      <c r="AN278" s="299">
        <f t="shared" si="203"/>
        <v>4.6153846153845716E-3</v>
      </c>
      <c r="AO278" s="236"/>
      <c r="AP278" s="236"/>
      <c r="AQ278" s="236"/>
      <c r="AR278" s="236"/>
      <c r="AS278" s="236"/>
      <c r="AT278" s="236"/>
    </row>
    <row r="279" spans="1:46" s="235" customFormat="1">
      <c r="A279" s="235" t="str">
        <f t="shared" ref="A279:A292" si="204">$A$1&amp;"Commercial"&amp;C279</f>
        <v>PacificCommercialFL002.0Y1W001FOOD</v>
      </c>
      <c r="B279" s="235">
        <f t="shared" si="185"/>
        <v>1</v>
      </c>
      <c r="C279" s="253" t="s">
        <v>1425</v>
      </c>
      <c r="D279" s="253" t="s">
        <v>1426</v>
      </c>
      <c r="E279" s="254">
        <v>121.17</v>
      </c>
      <c r="F279" s="255"/>
      <c r="G279" s="256">
        <v>0</v>
      </c>
      <c r="H279" s="256">
        <v>0</v>
      </c>
      <c r="I279" s="256">
        <v>0</v>
      </c>
      <c r="J279" s="256">
        <v>0</v>
      </c>
      <c r="K279" s="256">
        <v>0</v>
      </c>
      <c r="L279" s="256">
        <v>0</v>
      </c>
      <c r="M279" s="256">
        <v>0</v>
      </c>
      <c r="N279" s="256">
        <v>0</v>
      </c>
      <c r="O279" s="256">
        <v>0</v>
      </c>
      <c r="P279" s="256">
        <v>0</v>
      </c>
      <c r="Q279" s="256">
        <v>0</v>
      </c>
      <c r="R279" s="256">
        <v>0</v>
      </c>
      <c r="S279" s="256">
        <f t="shared" si="186"/>
        <v>0</v>
      </c>
      <c r="T279" s="256"/>
      <c r="U279" s="256">
        <f t="shared" si="187"/>
        <v>0</v>
      </c>
      <c r="V279" s="256">
        <f t="shared" si="188"/>
        <v>0</v>
      </c>
      <c r="W279" s="256">
        <f t="shared" si="189"/>
        <v>0</v>
      </c>
      <c r="X279" s="256">
        <f t="shared" si="190"/>
        <v>0</v>
      </c>
      <c r="Y279" s="256">
        <f t="shared" si="191"/>
        <v>0</v>
      </c>
      <c r="Z279" s="256">
        <f t="shared" si="192"/>
        <v>0</v>
      </c>
      <c r="AA279" s="256">
        <f t="shared" si="193"/>
        <v>0</v>
      </c>
      <c r="AB279" s="256">
        <f t="shared" si="194"/>
        <v>0</v>
      </c>
      <c r="AC279" s="256">
        <f t="shared" si="195"/>
        <v>0</v>
      </c>
      <c r="AD279" s="256">
        <f t="shared" si="196"/>
        <v>0</v>
      </c>
      <c r="AE279" s="256">
        <f t="shared" si="197"/>
        <v>0</v>
      </c>
      <c r="AF279" s="256">
        <f t="shared" si="198"/>
        <v>0</v>
      </c>
      <c r="AG279" s="256">
        <f t="shared" si="199"/>
        <v>0</v>
      </c>
      <c r="AI279" s="257"/>
      <c r="AK279" s="300">
        <f t="shared" si="200"/>
        <v>121.73</v>
      </c>
      <c r="AL279" s="288">
        <f t="shared" si="201"/>
        <v>0</v>
      </c>
      <c r="AM279" s="277">
        <f t="shared" si="202"/>
        <v>0</v>
      </c>
      <c r="AN279" s="299">
        <f t="shared" si="203"/>
        <v>4.6216060080878293E-3</v>
      </c>
      <c r="AO279" s="236"/>
      <c r="AP279" s="236"/>
      <c r="AQ279" s="236"/>
      <c r="AR279" s="236"/>
      <c r="AS279" s="236"/>
      <c r="AT279" s="236"/>
    </row>
    <row r="280" spans="1:46" s="235" customFormat="1">
      <c r="A280" s="235" t="str">
        <f t="shared" si="204"/>
        <v>PacificCommercialFL002.0YEO001FOOD</v>
      </c>
      <c r="B280" s="235">
        <f t="shared" si="185"/>
        <v>1</v>
      </c>
      <c r="C280" s="253" t="s">
        <v>1427</v>
      </c>
      <c r="D280" s="253" t="s">
        <v>1428</v>
      </c>
      <c r="E280" s="254">
        <v>60.59</v>
      </c>
      <c r="F280" s="255"/>
      <c r="G280" s="256">
        <v>0</v>
      </c>
      <c r="H280" s="256">
        <v>0</v>
      </c>
      <c r="I280" s="256">
        <v>0</v>
      </c>
      <c r="J280" s="256">
        <v>0</v>
      </c>
      <c r="K280" s="256">
        <v>0</v>
      </c>
      <c r="L280" s="256">
        <v>0</v>
      </c>
      <c r="M280" s="256">
        <v>0</v>
      </c>
      <c r="N280" s="256">
        <v>0</v>
      </c>
      <c r="O280" s="256">
        <v>0</v>
      </c>
      <c r="P280" s="256">
        <v>0</v>
      </c>
      <c r="Q280" s="256">
        <v>0</v>
      </c>
      <c r="R280" s="256">
        <v>0</v>
      </c>
      <c r="S280" s="256">
        <f t="shared" si="186"/>
        <v>0</v>
      </c>
      <c r="T280" s="256"/>
      <c r="U280" s="256">
        <f t="shared" si="187"/>
        <v>0</v>
      </c>
      <c r="V280" s="256">
        <f t="shared" si="188"/>
        <v>0</v>
      </c>
      <c r="W280" s="256">
        <f t="shared" si="189"/>
        <v>0</v>
      </c>
      <c r="X280" s="256">
        <f t="shared" si="190"/>
        <v>0</v>
      </c>
      <c r="Y280" s="256">
        <f t="shared" si="191"/>
        <v>0</v>
      </c>
      <c r="Z280" s="256">
        <f t="shared" si="192"/>
        <v>0</v>
      </c>
      <c r="AA280" s="256">
        <f t="shared" si="193"/>
        <v>0</v>
      </c>
      <c r="AB280" s="256">
        <f t="shared" si="194"/>
        <v>0</v>
      </c>
      <c r="AC280" s="256">
        <f t="shared" si="195"/>
        <v>0</v>
      </c>
      <c r="AD280" s="256">
        <f t="shared" si="196"/>
        <v>0</v>
      </c>
      <c r="AE280" s="256">
        <f t="shared" si="197"/>
        <v>0</v>
      </c>
      <c r="AF280" s="256">
        <f t="shared" si="198"/>
        <v>0</v>
      </c>
      <c r="AG280" s="256">
        <f t="shared" si="199"/>
        <v>0</v>
      </c>
      <c r="AI280" s="257"/>
      <c r="AK280" s="300">
        <f t="shared" si="200"/>
        <v>60.87</v>
      </c>
      <c r="AL280" s="288">
        <f t="shared" si="201"/>
        <v>0</v>
      </c>
      <c r="AM280" s="277">
        <f t="shared" si="202"/>
        <v>0</v>
      </c>
      <c r="AN280" s="299">
        <f t="shared" si="203"/>
        <v>4.6212246245254003E-3</v>
      </c>
      <c r="AO280" s="236"/>
      <c r="AP280" s="236"/>
      <c r="AQ280" s="236"/>
      <c r="AR280" s="236"/>
      <c r="AS280" s="236"/>
      <c r="AT280" s="236"/>
    </row>
    <row r="281" spans="1:46" s="235" customFormat="1" ht="15" customHeight="1">
      <c r="A281" s="235" t="str">
        <f t="shared" si="204"/>
        <v>PacificCommercialRL096.0G1M001FOOD</v>
      </c>
      <c r="B281" s="235">
        <f t="shared" si="185"/>
        <v>1</v>
      </c>
      <c r="C281" s="253" t="s">
        <v>1431</v>
      </c>
      <c r="D281" s="253" t="s">
        <v>1432</v>
      </c>
      <c r="E281" s="254">
        <v>0</v>
      </c>
      <c r="F281" s="255"/>
      <c r="G281" s="256">
        <v>0</v>
      </c>
      <c r="H281" s="256">
        <v>0</v>
      </c>
      <c r="I281" s="256">
        <v>0</v>
      </c>
      <c r="J281" s="256">
        <v>0</v>
      </c>
      <c r="K281" s="256">
        <v>0</v>
      </c>
      <c r="L281" s="256">
        <v>0</v>
      </c>
      <c r="M281" s="256">
        <v>0</v>
      </c>
      <c r="N281" s="256">
        <v>0</v>
      </c>
      <c r="O281" s="256">
        <v>0</v>
      </c>
      <c r="P281" s="256">
        <v>0</v>
      </c>
      <c r="Q281" s="256">
        <v>0</v>
      </c>
      <c r="R281" s="256">
        <v>0</v>
      </c>
      <c r="S281" s="256">
        <f t="shared" si="186"/>
        <v>0</v>
      </c>
      <c r="T281" s="256"/>
      <c r="U281" s="256">
        <f t="shared" si="187"/>
        <v>0</v>
      </c>
      <c r="V281" s="256">
        <f t="shared" si="188"/>
        <v>0</v>
      </c>
      <c r="W281" s="256">
        <f t="shared" si="189"/>
        <v>0</v>
      </c>
      <c r="X281" s="256">
        <f t="shared" si="190"/>
        <v>0</v>
      </c>
      <c r="Y281" s="256">
        <f t="shared" si="191"/>
        <v>0</v>
      </c>
      <c r="Z281" s="256">
        <f t="shared" si="192"/>
        <v>0</v>
      </c>
      <c r="AA281" s="256">
        <f t="shared" si="193"/>
        <v>0</v>
      </c>
      <c r="AB281" s="256">
        <f t="shared" si="194"/>
        <v>0</v>
      </c>
      <c r="AC281" s="256">
        <f t="shared" si="195"/>
        <v>0</v>
      </c>
      <c r="AD281" s="256">
        <f t="shared" si="196"/>
        <v>0</v>
      </c>
      <c r="AE281" s="256">
        <f t="shared" si="197"/>
        <v>0</v>
      </c>
      <c r="AF281" s="256">
        <f t="shared" si="198"/>
        <v>0</v>
      </c>
      <c r="AG281" s="256">
        <f t="shared" si="199"/>
        <v>0</v>
      </c>
      <c r="AK281" s="300">
        <f t="shared" si="200"/>
        <v>0</v>
      </c>
      <c r="AL281" s="288">
        <f t="shared" si="201"/>
        <v>0</v>
      </c>
      <c r="AM281" s="277">
        <f t="shared" si="202"/>
        <v>0</v>
      </c>
      <c r="AN281" s="299">
        <f t="shared" si="203"/>
        <v>0</v>
      </c>
      <c r="AO281" s="236"/>
      <c r="AP281" s="236"/>
      <c r="AQ281" s="236"/>
      <c r="AR281" s="236"/>
      <c r="AS281" s="236"/>
      <c r="AT281" s="236"/>
    </row>
    <row r="282" spans="1:46" s="235" customFormat="1" ht="15" customHeight="1">
      <c r="A282" s="235" t="str">
        <f t="shared" si="204"/>
        <v>PacificCommercialRL096.0G1W001FOOD</v>
      </c>
      <c r="B282" s="235">
        <f t="shared" si="185"/>
        <v>1</v>
      </c>
      <c r="C282" s="253" t="s">
        <v>1429</v>
      </c>
      <c r="D282" s="253" t="s">
        <v>1430</v>
      </c>
      <c r="E282" s="254">
        <v>21.19</v>
      </c>
      <c r="F282" s="255"/>
      <c r="G282" s="256">
        <v>0</v>
      </c>
      <c r="H282" s="256">
        <v>0</v>
      </c>
      <c r="I282" s="256">
        <v>0</v>
      </c>
      <c r="J282" s="256">
        <v>0</v>
      </c>
      <c r="K282" s="256">
        <v>0</v>
      </c>
      <c r="L282" s="256">
        <v>0</v>
      </c>
      <c r="M282" s="256">
        <v>0</v>
      </c>
      <c r="N282" s="256">
        <v>0</v>
      </c>
      <c r="O282" s="256">
        <v>0</v>
      </c>
      <c r="P282" s="256">
        <v>0</v>
      </c>
      <c r="Q282" s="256">
        <v>0</v>
      </c>
      <c r="R282" s="256">
        <v>0</v>
      </c>
      <c r="S282" s="256">
        <f t="shared" si="186"/>
        <v>0</v>
      </c>
      <c r="T282" s="256"/>
      <c r="U282" s="256">
        <f t="shared" si="187"/>
        <v>0</v>
      </c>
      <c r="V282" s="256">
        <f t="shared" si="188"/>
        <v>0</v>
      </c>
      <c r="W282" s="256">
        <f t="shared" si="189"/>
        <v>0</v>
      </c>
      <c r="X282" s="256">
        <f t="shared" si="190"/>
        <v>0</v>
      </c>
      <c r="Y282" s="256">
        <f t="shared" si="191"/>
        <v>0</v>
      </c>
      <c r="Z282" s="256">
        <f t="shared" si="192"/>
        <v>0</v>
      </c>
      <c r="AA282" s="256">
        <f t="shared" si="193"/>
        <v>0</v>
      </c>
      <c r="AB282" s="256">
        <f t="shared" si="194"/>
        <v>0</v>
      </c>
      <c r="AC282" s="256">
        <f t="shared" si="195"/>
        <v>0</v>
      </c>
      <c r="AD282" s="256">
        <f t="shared" si="196"/>
        <v>0</v>
      </c>
      <c r="AE282" s="256">
        <f t="shared" si="197"/>
        <v>0</v>
      </c>
      <c r="AF282" s="256">
        <f t="shared" si="198"/>
        <v>0</v>
      </c>
      <c r="AG282" s="256">
        <f t="shared" si="199"/>
        <v>0</v>
      </c>
      <c r="AK282" s="300">
        <f t="shared" si="200"/>
        <v>21.29</v>
      </c>
      <c r="AL282" s="288">
        <f t="shared" si="201"/>
        <v>0</v>
      </c>
      <c r="AM282" s="277">
        <f t="shared" si="202"/>
        <v>0</v>
      </c>
      <c r="AN282" s="299">
        <f t="shared" si="203"/>
        <v>4.7192071731948027E-3</v>
      </c>
      <c r="AO282" s="236"/>
      <c r="AP282" s="236"/>
      <c r="AQ282" s="236"/>
      <c r="AR282" s="236"/>
      <c r="AS282" s="236"/>
      <c r="AT282" s="236"/>
    </row>
    <row r="283" spans="1:46" s="235" customFormat="1" ht="15" customHeight="1">
      <c r="A283" s="235" t="str">
        <f t="shared" si="204"/>
        <v>PacificCommercialRL096.0GEO001FOOD</v>
      </c>
      <c r="B283" s="235">
        <f t="shared" si="185"/>
        <v>1</v>
      </c>
      <c r="C283" s="253" t="s">
        <v>1433</v>
      </c>
      <c r="D283" s="253" t="s">
        <v>1434</v>
      </c>
      <c r="E283" s="254">
        <v>10.59</v>
      </c>
      <c r="F283" s="255"/>
      <c r="G283" s="256">
        <v>0</v>
      </c>
      <c r="H283" s="256">
        <v>0</v>
      </c>
      <c r="I283" s="256">
        <v>0</v>
      </c>
      <c r="J283" s="256">
        <v>0</v>
      </c>
      <c r="K283" s="256">
        <v>0</v>
      </c>
      <c r="L283" s="256">
        <v>0</v>
      </c>
      <c r="M283" s="256">
        <v>0</v>
      </c>
      <c r="N283" s="256">
        <v>0</v>
      </c>
      <c r="O283" s="256">
        <v>0</v>
      </c>
      <c r="P283" s="256">
        <v>0</v>
      </c>
      <c r="Q283" s="256">
        <v>0</v>
      </c>
      <c r="R283" s="256">
        <v>0</v>
      </c>
      <c r="S283" s="256">
        <f t="shared" si="186"/>
        <v>0</v>
      </c>
      <c r="T283" s="256"/>
      <c r="U283" s="256">
        <f t="shared" si="187"/>
        <v>0</v>
      </c>
      <c r="V283" s="256">
        <f t="shared" si="188"/>
        <v>0</v>
      </c>
      <c r="W283" s="256">
        <f t="shared" si="189"/>
        <v>0</v>
      </c>
      <c r="X283" s="256">
        <f t="shared" si="190"/>
        <v>0</v>
      </c>
      <c r="Y283" s="256">
        <f t="shared" si="191"/>
        <v>0</v>
      </c>
      <c r="Z283" s="256">
        <f t="shared" si="192"/>
        <v>0</v>
      </c>
      <c r="AA283" s="256">
        <f t="shared" si="193"/>
        <v>0</v>
      </c>
      <c r="AB283" s="256">
        <f t="shared" si="194"/>
        <v>0</v>
      </c>
      <c r="AC283" s="256">
        <f t="shared" si="195"/>
        <v>0</v>
      </c>
      <c r="AD283" s="256">
        <f t="shared" si="196"/>
        <v>0</v>
      </c>
      <c r="AE283" s="256">
        <f t="shared" si="197"/>
        <v>0</v>
      </c>
      <c r="AF283" s="256">
        <f t="shared" si="198"/>
        <v>0</v>
      </c>
      <c r="AG283" s="256">
        <f t="shared" si="199"/>
        <v>0</v>
      </c>
      <c r="AK283" s="300">
        <f t="shared" si="200"/>
        <v>10.64</v>
      </c>
      <c r="AL283" s="288">
        <f t="shared" si="201"/>
        <v>0</v>
      </c>
      <c r="AM283" s="277">
        <f t="shared" si="202"/>
        <v>0</v>
      </c>
      <c r="AN283" s="299">
        <f t="shared" si="203"/>
        <v>4.7214353163362336E-3</v>
      </c>
      <c r="AO283" s="236"/>
      <c r="AP283" s="236"/>
      <c r="AQ283" s="236"/>
      <c r="AR283" s="236"/>
      <c r="AS283" s="236"/>
      <c r="AT283" s="236"/>
    </row>
    <row r="284" spans="1:46" s="235" customFormat="1">
      <c r="A284" s="235" t="str">
        <f t="shared" si="204"/>
        <v>PacificCommercialSL096.0G1W001SSCOMM</v>
      </c>
      <c r="B284" s="235">
        <f t="shared" si="185"/>
        <v>1</v>
      </c>
      <c r="C284" s="253" t="s">
        <v>1438</v>
      </c>
      <c r="D284" s="253" t="s">
        <v>1439</v>
      </c>
      <c r="E284" s="254">
        <v>27.82</v>
      </c>
      <c r="F284" s="255"/>
      <c r="G284" s="256">
        <v>0</v>
      </c>
      <c r="H284" s="256">
        <v>0</v>
      </c>
      <c r="I284" s="256">
        <v>0</v>
      </c>
      <c r="J284" s="256">
        <v>0</v>
      </c>
      <c r="K284" s="256">
        <v>0</v>
      </c>
      <c r="L284" s="256">
        <v>0</v>
      </c>
      <c r="M284" s="256">
        <v>0</v>
      </c>
      <c r="N284" s="256">
        <v>0</v>
      </c>
      <c r="O284" s="256">
        <v>0</v>
      </c>
      <c r="P284" s="256">
        <v>0</v>
      </c>
      <c r="Q284" s="256">
        <v>0</v>
      </c>
      <c r="R284" s="256">
        <v>0</v>
      </c>
      <c r="S284" s="256">
        <f t="shared" si="186"/>
        <v>0</v>
      </c>
      <c r="T284" s="256"/>
      <c r="U284" s="256">
        <f t="shared" si="187"/>
        <v>0</v>
      </c>
      <c r="V284" s="256">
        <f t="shared" si="188"/>
        <v>0</v>
      </c>
      <c r="W284" s="256">
        <f t="shared" si="189"/>
        <v>0</v>
      </c>
      <c r="X284" s="256">
        <f t="shared" si="190"/>
        <v>0</v>
      </c>
      <c r="Y284" s="256">
        <f t="shared" si="191"/>
        <v>0</v>
      </c>
      <c r="Z284" s="256">
        <f t="shared" si="192"/>
        <v>0</v>
      </c>
      <c r="AA284" s="256">
        <f t="shared" si="193"/>
        <v>0</v>
      </c>
      <c r="AB284" s="256">
        <f t="shared" si="194"/>
        <v>0</v>
      </c>
      <c r="AC284" s="256">
        <f t="shared" si="195"/>
        <v>0</v>
      </c>
      <c r="AD284" s="256">
        <f t="shared" si="196"/>
        <v>0</v>
      </c>
      <c r="AE284" s="256">
        <f t="shared" si="197"/>
        <v>0</v>
      </c>
      <c r="AF284" s="256">
        <f t="shared" si="198"/>
        <v>0</v>
      </c>
      <c r="AG284" s="256">
        <f t="shared" si="199"/>
        <v>0</v>
      </c>
      <c r="AI284" s="257"/>
      <c r="AK284" s="300">
        <f t="shared" si="200"/>
        <v>27.95</v>
      </c>
      <c r="AL284" s="288">
        <f t="shared" si="201"/>
        <v>0</v>
      </c>
      <c r="AM284" s="277">
        <f t="shared" si="202"/>
        <v>0</v>
      </c>
      <c r="AN284" s="299">
        <f t="shared" si="203"/>
        <v>4.6728971962616463E-3</v>
      </c>
      <c r="AO284" s="236"/>
      <c r="AP284" s="236"/>
      <c r="AQ284" s="236"/>
      <c r="AR284" s="236"/>
      <c r="AS284" s="236"/>
      <c r="AT284" s="236"/>
    </row>
    <row r="285" spans="1:46" s="235" customFormat="1">
      <c r="A285" s="235" t="str">
        <f t="shared" si="204"/>
        <v>PacificCommercialCLEAN2FD-COMM</v>
      </c>
      <c r="B285" s="235">
        <f t="shared" si="185"/>
        <v>1</v>
      </c>
      <c r="C285" s="253" t="s">
        <v>1409</v>
      </c>
      <c r="D285" s="253" t="s">
        <v>1410</v>
      </c>
      <c r="E285" s="254">
        <v>0</v>
      </c>
      <c r="F285" s="255"/>
      <c r="G285" s="256">
        <v>0</v>
      </c>
      <c r="H285" s="256">
        <v>0</v>
      </c>
      <c r="I285" s="256">
        <v>0</v>
      </c>
      <c r="J285" s="256">
        <v>0</v>
      </c>
      <c r="K285" s="256">
        <v>0</v>
      </c>
      <c r="L285" s="256">
        <v>0</v>
      </c>
      <c r="M285" s="256">
        <v>0</v>
      </c>
      <c r="N285" s="256">
        <v>0</v>
      </c>
      <c r="O285" s="256">
        <v>0</v>
      </c>
      <c r="P285" s="256">
        <v>0</v>
      </c>
      <c r="Q285" s="256">
        <v>0</v>
      </c>
      <c r="R285" s="256">
        <v>0</v>
      </c>
      <c r="S285" s="256">
        <f t="shared" si="186"/>
        <v>0</v>
      </c>
      <c r="T285" s="256"/>
      <c r="U285" s="256">
        <f t="shared" si="187"/>
        <v>0</v>
      </c>
      <c r="V285" s="256">
        <f t="shared" si="188"/>
        <v>0</v>
      </c>
      <c r="W285" s="256">
        <f t="shared" si="189"/>
        <v>0</v>
      </c>
      <c r="X285" s="256">
        <f t="shared" si="190"/>
        <v>0</v>
      </c>
      <c r="Y285" s="256">
        <f t="shared" si="191"/>
        <v>0</v>
      </c>
      <c r="Z285" s="256">
        <f t="shared" si="192"/>
        <v>0</v>
      </c>
      <c r="AA285" s="256">
        <f t="shared" si="193"/>
        <v>0</v>
      </c>
      <c r="AB285" s="256">
        <f t="shared" si="194"/>
        <v>0</v>
      </c>
      <c r="AC285" s="256">
        <f t="shared" si="195"/>
        <v>0</v>
      </c>
      <c r="AD285" s="256">
        <f t="shared" si="196"/>
        <v>0</v>
      </c>
      <c r="AE285" s="256">
        <f t="shared" si="197"/>
        <v>0</v>
      </c>
      <c r="AF285" s="256">
        <f t="shared" si="198"/>
        <v>0</v>
      </c>
      <c r="AG285" s="256">
        <f t="shared" si="199"/>
        <v>0</v>
      </c>
      <c r="AI285" s="257"/>
      <c r="AK285" s="300">
        <f t="shared" si="200"/>
        <v>0</v>
      </c>
      <c r="AL285" s="288">
        <f t="shared" si="201"/>
        <v>0</v>
      </c>
      <c r="AM285" s="277">
        <f t="shared" si="202"/>
        <v>0</v>
      </c>
      <c r="AN285" s="299">
        <f t="shared" si="203"/>
        <v>0</v>
      </c>
      <c r="AO285" s="236"/>
      <c r="AP285" s="236"/>
      <c r="AQ285" s="236"/>
      <c r="AR285" s="236"/>
      <c r="AS285" s="236"/>
      <c r="AT285" s="236"/>
    </row>
    <row r="286" spans="1:46" s="235" customFormat="1" ht="12" customHeight="1">
      <c r="A286" s="235" t="str">
        <f t="shared" si="204"/>
        <v>PacificCommercialEXTRAGWC-COMM</v>
      </c>
      <c r="B286" s="235">
        <f t="shared" si="185"/>
        <v>1</v>
      </c>
      <c r="C286" s="253" t="s">
        <v>1413</v>
      </c>
      <c r="D286" s="253" t="s">
        <v>1414</v>
      </c>
      <c r="E286" s="254">
        <v>2.25</v>
      </c>
      <c r="F286" s="255"/>
      <c r="G286" s="256">
        <v>0</v>
      </c>
      <c r="H286" s="256">
        <v>0</v>
      </c>
      <c r="I286" s="256">
        <v>0</v>
      </c>
      <c r="J286" s="256">
        <v>0</v>
      </c>
      <c r="K286" s="256">
        <v>0</v>
      </c>
      <c r="L286" s="256">
        <v>0</v>
      </c>
      <c r="M286" s="256">
        <v>0</v>
      </c>
      <c r="N286" s="256">
        <v>0</v>
      </c>
      <c r="O286" s="256">
        <v>0</v>
      </c>
      <c r="P286" s="256">
        <v>0</v>
      </c>
      <c r="Q286" s="256">
        <v>0</v>
      </c>
      <c r="R286" s="256">
        <v>0</v>
      </c>
      <c r="S286" s="256">
        <f t="shared" si="186"/>
        <v>0</v>
      </c>
      <c r="T286" s="256"/>
      <c r="U286" s="256">
        <f t="shared" si="187"/>
        <v>0</v>
      </c>
      <c r="V286" s="256">
        <f t="shared" si="188"/>
        <v>0</v>
      </c>
      <c r="W286" s="256">
        <f t="shared" si="189"/>
        <v>0</v>
      </c>
      <c r="X286" s="256">
        <f t="shared" si="190"/>
        <v>0</v>
      </c>
      <c r="Y286" s="256">
        <f t="shared" si="191"/>
        <v>0</v>
      </c>
      <c r="Z286" s="256">
        <f t="shared" si="192"/>
        <v>0</v>
      </c>
      <c r="AA286" s="256">
        <f t="shared" si="193"/>
        <v>0</v>
      </c>
      <c r="AB286" s="256">
        <f t="shared" si="194"/>
        <v>0</v>
      </c>
      <c r="AC286" s="256">
        <f t="shared" si="195"/>
        <v>0</v>
      </c>
      <c r="AD286" s="256">
        <f t="shared" si="196"/>
        <v>0</v>
      </c>
      <c r="AE286" s="256">
        <f t="shared" si="197"/>
        <v>0</v>
      </c>
      <c r="AF286" s="256">
        <f t="shared" si="198"/>
        <v>0</v>
      </c>
      <c r="AG286" s="256">
        <f t="shared" si="199"/>
        <v>0</v>
      </c>
      <c r="AI286" s="257"/>
      <c r="AK286" s="300">
        <f t="shared" si="200"/>
        <v>2.2599999999999998</v>
      </c>
      <c r="AL286" s="288">
        <f t="shared" si="201"/>
        <v>0</v>
      </c>
      <c r="AM286" s="277">
        <f t="shared" si="202"/>
        <v>0</v>
      </c>
      <c r="AN286" s="299">
        <f t="shared" si="203"/>
        <v>4.4444444444443499E-3</v>
      </c>
      <c r="AO286" s="236"/>
      <c r="AP286" s="236"/>
      <c r="AQ286" s="236"/>
      <c r="AR286" s="236"/>
      <c r="AS286" s="236"/>
      <c r="AT286" s="236"/>
    </row>
    <row r="287" spans="1:46" s="235" customFormat="1" ht="12" customHeight="1">
      <c r="A287" s="235" t="str">
        <f t="shared" si="204"/>
        <v>PacificCommercialEP96GW-COMM</v>
      </c>
      <c r="B287" s="235">
        <f t="shared" si="185"/>
        <v>1</v>
      </c>
      <c r="C287" s="253" t="s">
        <v>1415</v>
      </c>
      <c r="D287" s="253" t="s">
        <v>1416</v>
      </c>
      <c r="E287" s="254">
        <v>11.47</v>
      </c>
      <c r="F287" s="255"/>
      <c r="G287" s="256">
        <v>0</v>
      </c>
      <c r="H287" s="256">
        <v>0</v>
      </c>
      <c r="I287" s="256">
        <v>0</v>
      </c>
      <c r="J287" s="256">
        <v>0</v>
      </c>
      <c r="K287" s="256">
        <v>0</v>
      </c>
      <c r="L287" s="256">
        <v>0</v>
      </c>
      <c r="M287" s="256">
        <v>0</v>
      </c>
      <c r="N287" s="256">
        <v>0</v>
      </c>
      <c r="O287" s="256">
        <v>0</v>
      </c>
      <c r="P287" s="256">
        <v>0</v>
      </c>
      <c r="Q287" s="256">
        <v>0</v>
      </c>
      <c r="R287" s="256">
        <v>0</v>
      </c>
      <c r="S287" s="256">
        <f t="shared" si="186"/>
        <v>0</v>
      </c>
      <c r="T287" s="256"/>
      <c r="U287" s="256">
        <f t="shared" si="187"/>
        <v>0</v>
      </c>
      <c r="V287" s="256">
        <f t="shared" si="188"/>
        <v>0</v>
      </c>
      <c r="W287" s="256">
        <f t="shared" si="189"/>
        <v>0</v>
      </c>
      <c r="X287" s="256">
        <f t="shared" si="190"/>
        <v>0</v>
      </c>
      <c r="Y287" s="256">
        <f t="shared" si="191"/>
        <v>0</v>
      </c>
      <c r="Z287" s="256">
        <f t="shared" si="192"/>
        <v>0</v>
      </c>
      <c r="AA287" s="256">
        <f t="shared" si="193"/>
        <v>0</v>
      </c>
      <c r="AB287" s="256">
        <f t="shared" si="194"/>
        <v>0</v>
      </c>
      <c r="AC287" s="256">
        <f t="shared" si="195"/>
        <v>0</v>
      </c>
      <c r="AD287" s="256">
        <f t="shared" si="196"/>
        <v>0</v>
      </c>
      <c r="AE287" s="256">
        <f t="shared" si="197"/>
        <v>0</v>
      </c>
      <c r="AF287" s="256">
        <f t="shared" si="198"/>
        <v>0</v>
      </c>
      <c r="AG287" s="256">
        <f t="shared" si="199"/>
        <v>0</v>
      </c>
      <c r="AI287" s="257"/>
      <c r="AK287" s="300">
        <f t="shared" si="200"/>
        <v>11.52</v>
      </c>
      <c r="AL287" s="288">
        <f t="shared" si="201"/>
        <v>0</v>
      </c>
      <c r="AM287" s="277">
        <f t="shared" si="202"/>
        <v>0</v>
      </c>
      <c r="AN287" s="299">
        <f t="shared" si="203"/>
        <v>4.3591979075849113E-3</v>
      </c>
      <c r="AO287" s="236"/>
      <c r="AP287" s="236"/>
      <c r="AQ287" s="236"/>
      <c r="AR287" s="236"/>
      <c r="AS287" s="236"/>
      <c r="AT287" s="236"/>
    </row>
    <row r="288" spans="1:46" s="235" customFormat="1" ht="12" customHeight="1">
      <c r="A288" s="235" t="str">
        <f t="shared" si="204"/>
        <v>PacificCommercialEP1.5FD-COMM</v>
      </c>
      <c r="B288" s="235">
        <f t="shared" si="185"/>
        <v>1</v>
      </c>
      <c r="C288" s="253" t="s">
        <v>1440</v>
      </c>
      <c r="D288" s="253" t="s">
        <v>1441</v>
      </c>
      <c r="E288" s="254">
        <v>67.44</v>
      </c>
      <c r="F288" s="255"/>
      <c r="G288" s="256">
        <v>0</v>
      </c>
      <c r="H288" s="256">
        <v>0</v>
      </c>
      <c r="I288" s="256">
        <v>0</v>
      </c>
      <c r="J288" s="256">
        <v>0</v>
      </c>
      <c r="K288" s="256">
        <v>0</v>
      </c>
      <c r="L288" s="256">
        <v>0</v>
      </c>
      <c r="M288" s="256">
        <v>0</v>
      </c>
      <c r="N288" s="256">
        <v>0</v>
      </c>
      <c r="O288" s="256">
        <v>0</v>
      </c>
      <c r="P288" s="256">
        <v>0</v>
      </c>
      <c r="Q288" s="256">
        <v>0</v>
      </c>
      <c r="R288" s="256">
        <v>0</v>
      </c>
      <c r="S288" s="256">
        <f t="shared" si="186"/>
        <v>0</v>
      </c>
      <c r="T288" s="256"/>
      <c r="U288" s="256">
        <f t="shared" si="187"/>
        <v>0</v>
      </c>
      <c r="V288" s="256">
        <f t="shared" si="188"/>
        <v>0</v>
      </c>
      <c r="W288" s="256">
        <f t="shared" si="189"/>
        <v>0</v>
      </c>
      <c r="X288" s="256">
        <f t="shared" si="190"/>
        <v>0</v>
      </c>
      <c r="Y288" s="256">
        <f t="shared" si="191"/>
        <v>0</v>
      </c>
      <c r="Z288" s="256">
        <f t="shared" si="192"/>
        <v>0</v>
      </c>
      <c r="AA288" s="256">
        <f t="shared" si="193"/>
        <v>0</v>
      </c>
      <c r="AB288" s="256">
        <f t="shared" si="194"/>
        <v>0</v>
      </c>
      <c r="AC288" s="256">
        <f t="shared" si="195"/>
        <v>0</v>
      </c>
      <c r="AD288" s="256">
        <f t="shared" si="196"/>
        <v>0</v>
      </c>
      <c r="AE288" s="256">
        <f t="shared" si="197"/>
        <v>0</v>
      </c>
      <c r="AF288" s="256">
        <f t="shared" si="198"/>
        <v>0</v>
      </c>
      <c r="AG288" s="256">
        <f t="shared" si="199"/>
        <v>0</v>
      </c>
      <c r="AI288" s="257"/>
      <c r="AK288" s="300">
        <f t="shared" si="200"/>
        <v>67.75</v>
      </c>
      <c r="AL288" s="288">
        <f t="shared" si="201"/>
        <v>0</v>
      </c>
      <c r="AM288" s="277">
        <f t="shared" si="202"/>
        <v>0</v>
      </c>
      <c r="AN288" s="299">
        <f t="shared" si="203"/>
        <v>4.5966785290629045E-3</v>
      </c>
      <c r="AO288" s="236"/>
      <c r="AP288" s="236"/>
      <c r="AQ288" s="236"/>
      <c r="AR288" s="236"/>
      <c r="AS288" s="236"/>
      <c r="AT288" s="236"/>
    </row>
    <row r="289" spans="1:46" s="235" customFormat="1">
      <c r="A289" s="235" t="str">
        <f t="shared" si="204"/>
        <v>PacificCommercialEP2FD-COMM</v>
      </c>
      <c r="B289" s="235">
        <f t="shared" si="185"/>
        <v>1</v>
      </c>
      <c r="C289" s="253" t="s">
        <v>1407</v>
      </c>
      <c r="D289" s="253" t="s">
        <v>1408</v>
      </c>
      <c r="E289" s="254">
        <v>81.59</v>
      </c>
      <c r="F289" s="255"/>
      <c r="G289" s="256">
        <v>0</v>
      </c>
      <c r="H289" s="256">
        <v>0</v>
      </c>
      <c r="I289" s="256">
        <v>0</v>
      </c>
      <c r="J289" s="256">
        <v>0</v>
      </c>
      <c r="K289" s="256">
        <v>0</v>
      </c>
      <c r="L289" s="256">
        <v>0</v>
      </c>
      <c r="M289" s="256">
        <v>0</v>
      </c>
      <c r="N289" s="256">
        <v>0</v>
      </c>
      <c r="O289" s="256">
        <v>0</v>
      </c>
      <c r="P289" s="256">
        <v>0</v>
      </c>
      <c r="Q289" s="256">
        <v>0</v>
      </c>
      <c r="R289" s="256">
        <v>0</v>
      </c>
      <c r="S289" s="256">
        <f t="shared" si="186"/>
        <v>0</v>
      </c>
      <c r="T289" s="256"/>
      <c r="U289" s="256">
        <f t="shared" si="187"/>
        <v>0</v>
      </c>
      <c r="V289" s="256">
        <f t="shared" si="188"/>
        <v>0</v>
      </c>
      <c r="W289" s="256">
        <f t="shared" si="189"/>
        <v>0</v>
      </c>
      <c r="X289" s="256">
        <f t="shared" si="190"/>
        <v>0</v>
      </c>
      <c r="Y289" s="256">
        <f t="shared" si="191"/>
        <v>0</v>
      </c>
      <c r="Z289" s="256">
        <f t="shared" si="192"/>
        <v>0</v>
      </c>
      <c r="AA289" s="256">
        <f t="shared" si="193"/>
        <v>0</v>
      </c>
      <c r="AB289" s="256">
        <f t="shared" si="194"/>
        <v>0</v>
      </c>
      <c r="AC289" s="256">
        <f t="shared" si="195"/>
        <v>0</v>
      </c>
      <c r="AD289" s="256">
        <f t="shared" si="196"/>
        <v>0</v>
      </c>
      <c r="AE289" s="256">
        <f t="shared" si="197"/>
        <v>0</v>
      </c>
      <c r="AF289" s="256">
        <f t="shared" si="198"/>
        <v>0</v>
      </c>
      <c r="AG289" s="256">
        <f t="shared" si="199"/>
        <v>0</v>
      </c>
      <c r="AI289" s="257"/>
      <c r="AK289" s="300">
        <f t="shared" si="200"/>
        <v>81.97</v>
      </c>
      <c r="AL289" s="288">
        <f t="shared" si="201"/>
        <v>0</v>
      </c>
      <c r="AM289" s="277">
        <f t="shared" si="202"/>
        <v>0</v>
      </c>
      <c r="AN289" s="299">
        <f t="shared" si="203"/>
        <v>4.6574335090084013E-3</v>
      </c>
      <c r="AO289" s="236"/>
      <c r="AP289" s="236"/>
      <c r="AQ289" s="236"/>
      <c r="AR289" s="236"/>
      <c r="AS289" s="236"/>
      <c r="AT289" s="236"/>
    </row>
    <row r="290" spans="1:46" s="235" customFormat="1">
      <c r="A290" s="235" t="str">
        <f t="shared" si="204"/>
        <v>PacificCommercialEP4FD-COMM</v>
      </c>
      <c r="B290" s="235">
        <f t="shared" si="185"/>
        <v>1</v>
      </c>
      <c r="C290" s="253" t="s">
        <v>1411</v>
      </c>
      <c r="D290" s="253" t="s">
        <v>1412</v>
      </c>
      <c r="E290" s="254">
        <v>0</v>
      </c>
      <c r="F290" s="255"/>
      <c r="G290" s="256">
        <v>0</v>
      </c>
      <c r="H290" s="256">
        <v>0</v>
      </c>
      <c r="I290" s="256">
        <v>0</v>
      </c>
      <c r="J290" s="256">
        <v>0</v>
      </c>
      <c r="K290" s="256">
        <v>0</v>
      </c>
      <c r="L290" s="256">
        <v>0</v>
      </c>
      <c r="M290" s="256">
        <v>0</v>
      </c>
      <c r="N290" s="256">
        <v>0</v>
      </c>
      <c r="O290" s="256">
        <v>0</v>
      </c>
      <c r="P290" s="256">
        <v>0</v>
      </c>
      <c r="Q290" s="256">
        <v>0</v>
      </c>
      <c r="R290" s="256">
        <v>0</v>
      </c>
      <c r="S290" s="256">
        <f t="shared" si="186"/>
        <v>0</v>
      </c>
      <c r="T290" s="256"/>
      <c r="U290" s="256">
        <f t="shared" si="187"/>
        <v>0</v>
      </c>
      <c r="V290" s="256">
        <f t="shared" si="188"/>
        <v>0</v>
      </c>
      <c r="W290" s="256">
        <f t="shared" si="189"/>
        <v>0</v>
      </c>
      <c r="X290" s="256">
        <f t="shared" si="190"/>
        <v>0</v>
      </c>
      <c r="Y290" s="256">
        <f t="shared" si="191"/>
        <v>0</v>
      </c>
      <c r="Z290" s="256">
        <f t="shared" si="192"/>
        <v>0</v>
      </c>
      <c r="AA290" s="256">
        <f t="shared" si="193"/>
        <v>0</v>
      </c>
      <c r="AB290" s="256">
        <f t="shared" si="194"/>
        <v>0</v>
      </c>
      <c r="AC290" s="256">
        <f t="shared" si="195"/>
        <v>0</v>
      </c>
      <c r="AD290" s="256">
        <f t="shared" si="196"/>
        <v>0</v>
      </c>
      <c r="AE290" s="256">
        <f t="shared" si="197"/>
        <v>0</v>
      </c>
      <c r="AF290" s="256">
        <f t="shared" si="198"/>
        <v>0</v>
      </c>
      <c r="AG290" s="256">
        <f t="shared" si="199"/>
        <v>0</v>
      </c>
      <c r="AI290" s="257"/>
      <c r="AK290" s="300">
        <f t="shared" si="200"/>
        <v>0</v>
      </c>
      <c r="AL290" s="288">
        <f t="shared" si="201"/>
        <v>0</v>
      </c>
      <c r="AM290" s="277">
        <f t="shared" si="202"/>
        <v>0</v>
      </c>
      <c r="AN290" s="299">
        <f t="shared" si="203"/>
        <v>0</v>
      </c>
      <c r="AO290" s="236"/>
      <c r="AP290" s="236"/>
      <c r="AQ290" s="236"/>
      <c r="AR290" s="236"/>
      <c r="AS290" s="236"/>
      <c r="AT290" s="236"/>
    </row>
    <row r="291" spans="1:46" s="235" customFormat="1">
      <c r="A291" s="235" t="str">
        <f t="shared" si="204"/>
        <v>PacificCommercialGWCOMM</v>
      </c>
      <c r="B291" s="235">
        <f t="shared" si="185"/>
        <v>1</v>
      </c>
      <c r="C291" s="253" t="s">
        <v>1436</v>
      </c>
      <c r="D291" s="253" t="s">
        <v>1437</v>
      </c>
      <c r="E291" s="254">
        <v>7.6</v>
      </c>
      <c r="F291" s="255"/>
      <c r="G291" s="256">
        <v>0</v>
      </c>
      <c r="H291" s="256">
        <v>0</v>
      </c>
      <c r="I291" s="256">
        <v>0</v>
      </c>
      <c r="J291" s="256">
        <v>0</v>
      </c>
      <c r="K291" s="256">
        <v>0</v>
      </c>
      <c r="L291" s="256">
        <v>0</v>
      </c>
      <c r="M291" s="256">
        <v>0</v>
      </c>
      <c r="N291" s="256">
        <v>0</v>
      </c>
      <c r="O291" s="256">
        <v>0</v>
      </c>
      <c r="P291" s="256">
        <v>0</v>
      </c>
      <c r="Q291" s="256">
        <v>0</v>
      </c>
      <c r="R291" s="256">
        <v>0</v>
      </c>
      <c r="S291" s="256">
        <f t="shared" si="186"/>
        <v>0</v>
      </c>
      <c r="T291" s="256"/>
      <c r="U291" s="256">
        <f t="shared" si="187"/>
        <v>0</v>
      </c>
      <c r="V291" s="256">
        <f t="shared" si="188"/>
        <v>0</v>
      </c>
      <c r="W291" s="256">
        <f t="shared" si="189"/>
        <v>0</v>
      </c>
      <c r="X291" s="256">
        <f t="shared" si="190"/>
        <v>0</v>
      </c>
      <c r="Y291" s="256">
        <f t="shared" si="191"/>
        <v>0</v>
      </c>
      <c r="Z291" s="256">
        <f t="shared" si="192"/>
        <v>0</v>
      </c>
      <c r="AA291" s="256">
        <f t="shared" si="193"/>
        <v>0</v>
      </c>
      <c r="AB291" s="256">
        <f t="shared" si="194"/>
        <v>0</v>
      </c>
      <c r="AC291" s="256">
        <f t="shared" si="195"/>
        <v>0</v>
      </c>
      <c r="AD291" s="256">
        <f t="shared" si="196"/>
        <v>0</v>
      </c>
      <c r="AE291" s="256">
        <f t="shared" si="197"/>
        <v>0</v>
      </c>
      <c r="AF291" s="256">
        <f t="shared" si="198"/>
        <v>0</v>
      </c>
      <c r="AG291" s="256">
        <f t="shared" si="199"/>
        <v>0</v>
      </c>
      <c r="AI291" s="257"/>
      <c r="AK291" s="300">
        <f t="shared" si="200"/>
        <v>7.64</v>
      </c>
      <c r="AL291" s="288">
        <f t="shared" si="201"/>
        <v>0</v>
      </c>
      <c r="AM291" s="277">
        <f t="shared" si="202"/>
        <v>0</v>
      </c>
      <c r="AN291" s="299">
        <f t="shared" si="203"/>
        <v>5.2631578947368472E-3</v>
      </c>
      <c r="AO291" s="236"/>
      <c r="AP291" s="236"/>
      <c r="AQ291" s="236"/>
      <c r="AR291" s="236"/>
      <c r="AS291" s="236"/>
      <c r="AT291" s="236"/>
    </row>
    <row r="292" spans="1:46" s="235" customFormat="1">
      <c r="A292" s="235" t="str">
        <f t="shared" si="204"/>
        <v>PacificCommercialCLEAN96FD-COMM</v>
      </c>
      <c r="B292" s="235">
        <f t="shared" si="185"/>
        <v>1</v>
      </c>
      <c r="C292" s="257" t="s">
        <v>1435</v>
      </c>
      <c r="D292" s="257"/>
      <c r="E292" s="254">
        <v>0</v>
      </c>
      <c r="F292" s="255"/>
      <c r="G292" s="256">
        <v>0</v>
      </c>
      <c r="H292" s="256">
        <v>0</v>
      </c>
      <c r="I292" s="256">
        <v>0</v>
      </c>
      <c r="J292" s="256">
        <v>0</v>
      </c>
      <c r="K292" s="256">
        <v>0</v>
      </c>
      <c r="L292" s="256">
        <v>0</v>
      </c>
      <c r="M292" s="256">
        <v>0</v>
      </c>
      <c r="N292" s="256">
        <v>0</v>
      </c>
      <c r="O292" s="256">
        <v>0</v>
      </c>
      <c r="P292" s="256">
        <v>0</v>
      </c>
      <c r="Q292" s="256">
        <v>0</v>
      </c>
      <c r="R292" s="256">
        <v>0</v>
      </c>
      <c r="S292" s="256">
        <f t="shared" si="186"/>
        <v>0</v>
      </c>
      <c r="T292" s="256"/>
      <c r="U292" s="256">
        <f t="shared" si="187"/>
        <v>0</v>
      </c>
      <c r="V292" s="256">
        <f t="shared" si="188"/>
        <v>0</v>
      </c>
      <c r="W292" s="256">
        <f t="shared" si="189"/>
        <v>0</v>
      </c>
      <c r="X292" s="256">
        <f t="shared" si="190"/>
        <v>0</v>
      </c>
      <c r="Y292" s="256">
        <f t="shared" si="191"/>
        <v>0</v>
      </c>
      <c r="Z292" s="256">
        <f t="shared" si="192"/>
        <v>0</v>
      </c>
      <c r="AA292" s="256">
        <f t="shared" si="193"/>
        <v>0</v>
      </c>
      <c r="AB292" s="256">
        <f t="shared" si="194"/>
        <v>0</v>
      </c>
      <c r="AC292" s="256">
        <f t="shared" si="195"/>
        <v>0</v>
      </c>
      <c r="AD292" s="256">
        <f t="shared" si="196"/>
        <v>0</v>
      </c>
      <c r="AE292" s="256">
        <f t="shared" si="197"/>
        <v>0</v>
      </c>
      <c r="AF292" s="256">
        <f t="shared" si="198"/>
        <v>0</v>
      </c>
      <c r="AG292" s="256">
        <f t="shared" si="199"/>
        <v>0</v>
      </c>
      <c r="AI292" s="257"/>
      <c r="AK292" s="300">
        <f t="shared" si="200"/>
        <v>0</v>
      </c>
      <c r="AL292" s="288">
        <f t="shared" si="201"/>
        <v>0</v>
      </c>
      <c r="AM292" s="277">
        <f t="shared" si="202"/>
        <v>0</v>
      </c>
      <c r="AN292" s="299">
        <f t="shared" si="203"/>
        <v>0</v>
      </c>
      <c r="AO292" s="236"/>
      <c r="AP292" s="236"/>
      <c r="AQ292" s="236"/>
      <c r="AR292" s="236"/>
      <c r="AS292" s="236"/>
      <c r="AT292" s="236"/>
    </row>
    <row r="293" spans="1:46" s="235" customFormat="1">
      <c r="A293" s="235" t="str">
        <f>$A$1&amp;"Commercial Recycle"&amp;C293</f>
        <v>PacificCommercial RecycleEXTRA96FOOD-COMM</v>
      </c>
      <c r="B293" s="235">
        <f t="shared" si="185"/>
        <v>1</v>
      </c>
      <c r="C293" s="253" t="s">
        <v>1442</v>
      </c>
      <c r="D293" s="253"/>
      <c r="E293" s="254">
        <v>10.59</v>
      </c>
      <c r="F293" s="255"/>
      <c r="G293" s="256">
        <v>0</v>
      </c>
      <c r="H293" s="256">
        <v>0</v>
      </c>
      <c r="I293" s="256">
        <v>0</v>
      </c>
      <c r="J293" s="256">
        <v>0</v>
      </c>
      <c r="K293" s="256">
        <v>0</v>
      </c>
      <c r="L293" s="256">
        <v>0</v>
      </c>
      <c r="M293" s="256">
        <v>0</v>
      </c>
      <c r="N293" s="256">
        <v>0</v>
      </c>
      <c r="O293" s="256">
        <v>0</v>
      </c>
      <c r="P293" s="256">
        <v>0</v>
      </c>
      <c r="Q293" s="256">
        <v>0</v>
      </c>
      <c r="R293" s="256">
        <v>0</v>
      </c>
      <c r="S293" s="256">
        <f t="shared" si="186"/>
        <v>0</v>
      </c>
      <c r="T293" s="256"/>
      <c r="U293" s="256">
        <f t="shared" si="187"/>
        <v>0</v>
      </c>
      <c r="V293" s="256">
        <f t="shared" si="188"/>
        <v>0</v>
      </c>
      <c r="W293" s="256">
        <f t="shared" si="189"/>
        <v>0</v>
      </c>
      <c r="X293" s="256">
        <f t="shared" si="190"/>
        <v>0</v>
      </c>
      <c r="Y293" s="256">
        <f t="shared" si="191"/>
        <v>0</v>
      </c>
      <c r="Z293" s="256">
        <f t="shared" si="192"/>
        <v>0</v>
      </c>
      <c r="AA293" s="256">
        <f t="shared" si="193"/>
        <v>0</v>
      </c>
      <c r="AB293" s="256">
        <f t="shared" si="194"/>
        <v>0</v>
      </c>
      <c r="AC293" s="256">
        <f t="shared" si="195"/>
        <v>0</v>
      </c>
      <c r="AD293" s="256">
        <f t="shared" si="196"/>
        <v>0</v>
      </c>
      <c r="AE293" s="256">
        <f t="shared" si="197"/>
        <v>0</v>
      </c>
      <c r="AF293" s="256">
        <f t="shared" si="198"/>
        <v>0</v>
      </c>
      <c r="AG293" s="256">
        <f t="shared" si="199"/>
        <v>0</v>
      </c>
      <c r="AI293" s="257"/>
      <c r="AK293" s="300">
        <f t="shared" si="200"/>
        <v>10.64</v>
      </c>
      <c r="AL293" s="288">
        <f t="shared" si="201"/>
        <v>0</v>
      </c>
      <c r="AM293" s="277">
        <f t="shared" si="202"/>
        <v>0</v>
      </c>
      <c r="AN293" s="299">
        <f t="shared" si="203"/>
        <v>4.7214353163362336E-3</v>
      </c>
      <c r="AO293" s="236"/>
      <c r="AP293" s="236"/>
      <c r="AQ293" s="236"/>
      <c r="AR293" s="236"/>
      <c r="AS293" s="236"/>
      <c r="AT293" s="236"/>
    </row>
    <row r="294" spans="1:46" s="235" customFormat="1" ht="12">
      <c r="C294" s="261"/>
      <c r="D294" s="261"/>
      <c r="E294" s="254"/>
      <c r="F294" s="254"/>
      <c r="G294" s="266"/>
      <c r="H294" s="270"/>
      <c r="I294" s="270"/>
      <c r="J294" s="261"/>
      <c r="K294" s="261"/>
      <c r="L294" s="261"/>
      <c r="M294" s="261"/>
      <c r="N294" s="261"/>
      <c r="O294" s="261"/>
      <c r="P294" s="261"/>
      <c r="Q294" s="261"/>
      <c r="R294" s="261"/>
      <c r="S294" s="261"/>
      <c r="U294" s="256"/>
      <c r="V294" s="256"/>
      <c r="W294" s="256"/>
      <c r="X294" s="256"/>
      <c r="Y294" s="256"/>
      <c r="Z294" s="256"/>
      <c r="AA294" s="256"/>
      <c r="AB294" s="256"/>
      <c r="AC294" s="256"/>
      <c r="AD294" s="256"/>
      <c r="AE294" s="256"/>
      <c r="AF294" s="256"/>
      <c r="AG294" s="256"/>
      <c r="AK294" s="236"/>
      <c r="AL294" s="236"/>
      <c r="AM294" s="236"/>
      <c r="AN294" s="236"/>
      <c r="AO294" s="236"/>
      <c r="AP294" s="236"/>
      <c r="AQ294" s="236"/>
      <c r="AR294" s="236"/>
      <c r="AS294" s="236"/>
      <c r="AT294" s="236"/>
    </row>
    <row r="295" spans="1:46" s="235" customFormat="1">
      <c r="B295" s="235">
        <f>COUNTIF(C:C,C295)</f>
        <v>0</v>
      </c>
      <c r="C295" s="261"/>
      <c r="D295" s="263" t="s">
        <v>1443</v>
      </c>
      <c r="E295" s="254">
        <v>0</v>
      </c>
      <c r="F295" s="271"/>
      <c r="G295" s="264">
        <f t="shared" ref="G295:S295" si="205">SUM(G273:G294)</f>
        <v>0</v>
      </c>
      <c r="H295" s="264">
        <f t="shared" si="205"/>
        <v>0</v>
      </c>
      <c r="I295" s="264">
        <f t="shared" si="205"/>
        <v>0</v>
      </c>
      <c r="J295" s="264">
        <f t="shared" si="205"/>
        <v>0</v>
      </c>
      <c r="K295" s="264">
        <f t="shared" si="205"/>
        <v>0</v>
      </c>
      <c r="L295" s="264">
        <f t="shared" si="205"/>
        <v>0</v>
      </c>
      <c r="M295" s="264">
        <f t="shared" si="205"/>
        <v>0</v>
      </c>
      <c r="N295" s="264">
        <f t="shared" si="205"/>
        <v>0</v>
      </c>
      <c r="O295" s="264">
        <f t="shared" si="205"/>
        <v>0</v>
      </c>
      <c r="P295" s="264">
        <f t="shared" si="205"/>
        <v>0</v>
      </c>
      <c r="Q295" s="264">
        <f t="shared" si="205"/>
        <v>0</v>
      </c>
      <c r="R295" s="264">
        <f t="shared" si="205"/>
        <v>0</v>
      </c>
      <c r="S295" s="264">
        <f t="shared" si="205"/>
        <v>0</v>
      </c>
      <c r="T295" s="264"/>
      <c r="U295" s="274">
        <f t="shared" ref="U295:AF295" si="206">SUM(U273:U294)</f>
        <v>0</v>
      </c>
      <c r="V295" s="274">
        <f t="shared" si="206"/>
        <v>0</v>
      </c>
      <c r="W295" s="274">
        <f t="shared" si="206"/>
        <v>0</v>
      </c>
      <c r="X295" s="274">
        <f t="shared" si="206"/>
        <v>0</v>
      </c>
      <c r="Y295" s="274">
        <f t="shared" si="206"/>
        <v>0</v>
      </c>
      <c r="Z295" s="274">
        <f t="shared" si="206"/>
        <v>0</v>
      </c>
      <c r="AA295" s="274">
        <f t="shared" si="206"/>
        <v>0</v>
      </c>
      <c r="AB295" s="274">
        <f t="shared" si="206"/>
        <v>0</v>
      </c>
      <c r="AC295" s="274">
        <f t="shared" si="206"/>
        <v>0</v>
      </c>
      <c r="AD295" s="274">
        <f t="shared" si="206"/>
        <v>0</v>
      </c>
      <c r="AE295" s="274">
        <f t="shared" si="206"/>
        <v>0</v>
      </c>
      <c r="AF295" s="274">
        <f t="shared" si="206"/>
        <v>0</v>
      </c>
      <c r="AG295" s="265">
        <f>SUM(AG273:AG294)</f>
        <v>0</v>
      </c>
      <c r="AI295" s="257"/>
      <c r="AK295" s="236"/>
      <c r="AL295" s="265">
        <f>SUM(AL273:AL294)</f>
        <v>0</v>
      </c>
      <c r="AM295" s="265">
        <f>SUM(AM273:AM294)</f>
        <v>0</v>
      </c>
      <c r="AN295" s="236"/>
      <c r="AO295" s="236"/>
      <c r="AP295" s="236"/>
      <c r="AQ295" s="236"/>
      <c r="AR295" s="236"/>
      <c r="AS295" s="236"/>
      <c r="AT295" s="236"/>
    </row>
    <row r="296" spans="1:46" s="235" customFormat="1">
      <c r="C296" s="261"/>
      <c r="D296" s="263"/>
      <c r="E296" s="254"/>
      <c r="F296" s="271"/>
      <c r="G296" s="266"/>
      <c r="H296" s="270"/>
      <c r="I296" s="270"/>
      <c r="J296" s="261"/>
      <c r="K296" s="261"/>
      <c r="L296" s="261"/>
      <c r="M296" s="261"/>
      <c r="N296" s="261"/>
      <c r="O296" s="261"/>
      <c r="P296" s="261"/>
      <c r="Q296" s="261"/>
      <c r="R296" s="261"/>
      <c r="S296" s="261"/>
      <c r="U296" s="256"/>
      <c r="V296" s="256"/>
      <c r="W296" s="256"/>
      <c r="X296" s="256"/>
      <c r="Y296" s="256"/>
      <c r="Z296" s="256"/>
      <c r="AA296" s="256"/>
      <c r="AB296" s="256"/>
      <c r="AC296" s="256"/>
      <c r="AD296" s="256"/>
      <c r="AE296" s="256"/>
      <c r="AF296" s="256"/>
      <c r="AG296" s="256"/>
      <c r="AI296" s="257"/>
      <c r="AK296" s="236"/>
      <c r="AL296" s="236"/>
      <c r="AM296" s="236"/>
      <c r="AN296" s="236"/>
      <c r="AO296" s="236"/>
      <c r="AP296" s="236"/>
      <c r="AQ296" s="236"/>
      <c r="AR296" s="236"/>
      <c r="AS296" s="236"/>
      <c r="AT296" s="236"/>
    </row>
    <row r="297" spans="1:46" s="235" customFormat="1">
      <c r="E297" s="254"/>
      <c r="F297" s="254"/>
      <c r="U297" s="256"/>
      <c r="V297" s="256"/>
      <c r="W297" s="256"/>
      <c r="X297" s="256"/>
      <c r="Y297" s="256"/>
      <c r="Z297" s="256"/>
      <c r="AA297" s="256"/>
      <c r="AB297" s="256"/>
      <c r="AC297" s="256"/>
      <c r="AD297" s="256"/>
      <c r="AE297" s="256"/>
      <c r="AF297" s="256"/>
      <c r="AG297" s="256"/>
      <c r="AI297" s="257"/>
      <c r="AK297" s="236"/>
      <c r="AL297" s="236"/>
      <c r="AM297" s="236"/>
      <c r="AN297" s="236"/>
      <c r="AO297" s="236"/>
      <c r="AP297" s="236"/>
      <c r="AQ297" s="236"/>
      <c r="AR297" s="236"/>
      <c r="AS297" s="236"/>
      <c r="AT297" s="236"/>
    </row>
    <row r="298" spans="1:46" s="235" customFormat="1">
      <c r="B298" s="235">
        <f>COUNTIF(C:C,C298)</f>
        <v>1</v>
      </c>
      <c r="C298" s="250" t="s">
        <v>1444</v>
      </c>
      <c r="D298" s="248" t="s">
        <v>1444</v>
      </c>
      <c r="E298" s="254">
        <v>0</v>
      </c>
      <c r="F298" s="272"/>
      <c r="G298" s="249"/>
      <c r="U298" s="256"/>
      <c r="V298" s="256"/>
      <c r="W298" s="256"/>
      <c r="X298" s="256"/>
      <c r="Y298" s="256"/>
      <c r="Z298" s="256"/>
      <c r="AA298" s="256"/>
      <c r="AB298" s="256"/>
      <c r="AC298" s="256"/>
      <c r="AD298" s="256"/>
      <c r="AE298" s="256"/>
      <c r="AF298" s="256"/>
      <c r="AG298" s="256"/>
      <c r="AI298" s="257"/>
      <c r="AK298" s="236"/>
      <c r="AL298" s="236"/>
      <c r="AM298" s="236"/>
      <c r="AN298" s="236"/>
      <c r="AO298" s="236"/>
      <c r="AP298" s="236"/>
      <c r="AQ298" s="236"/>
      <c r="AR298" s="236"/>
      <c r="AS298" s="236"/>
      <c r="AT298" s="236"/>
    </row>
    <row r="299" spans="1:46" s="235" customFormat="1">
      <c r="C299" s="250"/>
      <c r="D299" s="250"/>
      <c r="E299" s="254"/>
      <c r="F299" s="272"/>
      <c r="G299" s="249"/>
      <c r="U299" s="256"/>
      <c r="V299" s="256"/>
      <c r="W299" s="256"/>
      <c r="X299" s="256"/>
      <c r="Y299" s="256"/>
      <c r="Z299" s="256"/>
      <c r="AA299" s="256"/>
      <c r="AB299" s="256"/>
      <c r="AC299" s="256"/>
      <c r="AD299" s="256"/>
      <c r="AE299" s="256"/>
      <c r="AF299" s="256"/>
      <c r="AG299" s="256"/>
      <c r="AI299" s="257"/>
      <c r="AK299" s="236"/>
      <c r="AL299" s="236"/>
      <c r="AM299" s="236"/>
      <c r="AN299" s="236"/>
      <c r="AO299" s="236"/>
      <c r="AP299" s="236"/>
      <c r="AQ299" s="236"/>
      <c r="AR299" s="236"/>
      <c r="AS299" s="236"/>
      <c r="AT299" s="236"/>
    </row>
    <row r="300" spans="1:46" s="235" customFormat="1">
      <c r="B300" s="235">
        <f t="shared" ref="B300:B331" si="207">COUNTIF(C:C,C300)</f>
        <v>1</v>
      </c>
      <c r="C300" s="268" t="s">
        <v>1445</v>
      </c>
      <c r="D300" s="268" t="s">
        <v>1445</v>
      </c>
      <c r="E300" s="254">
        <v>0</v>
      </c>
      <c r="F300" s="254"/>
      <c r="G300" s="275"/>
      <c r="H300" s="256"/>
      <c r="I300" s="256"/>
      <c r="U300" s="256">
        <f t="shared" ref="U300:U331" si="208">IFERROR(G300/$E300,0)</f>
        <v>0</v>
      </c>
      <c r="V300" s="256">
        <f t="shared" ref="V300:V331" si="209">IFERROR(H300/$E300,0)</f>
        <v>0</v>
      </c>
      <c r="W300" s="256">
        <f t="shared" ref="W300:W331" si="210">IFERROR(I300/$E300,0)</f>
        <v>0</v>
      </c>
      <c r="X300" s="256">
        <f t="shared" ref="X300:X331" si="211">IFERROR(J300/$E300,0)</f>
        <v>0</v>
      </c>
      <c r="Y300" s="256">
        <f t="shared" ref="Y300:Y331" si="212">IFERROR(K300/$E300,0)</f>
        <v>0</v>
      </c>
      <c r="Z300" s="256">
        <f t="shared" ref="Z300:Z331" si="213">IFERROR(L300/$E300,0)</f>
        <v>0</v>
      </c>
      <c r="AA300" s="256">
        <f t="shared" ref="AA300:AA331" si="214">IFERROR(M300/$E300,0)</f>
        <v>0</v>
      </c>
      <c r="AB300" s="256">
        <f t="shared" ref="AB300:AB331" si="215">IFERROR(N300/$E300,0)</f>
        <v>0</v>
      </c>
      <c r="AC300" s="256">
        <f t="shared" ref="AC300:AC331" si="216">IFERROR(O300/$E300,0)</f>
        <v>0</v>
      </c>
      <c r="AD300" s="256">
        <f t="shared" ref="AD300:AD331" si="217">IFERROR(P300/$E300,0)</f>
        <v>0</v>
      </c>
      <c r="AE300" s="256">
        <f t="shared" ref="AE300:AE331" si="218">IFERROR(Q300/$E300,0)</f>
        <v>0</v>
      </c>
      <c r="AF300" s="256">
        <f t="shared" ref="AF300:AF331" si="219">IFERROR(R300/$E300,0)</f>
        <v>0</v>
      </c>
      <c r="AG300" s="256">
        <f t="shared" ref="AG300:AG331" si="220">AVERAGE(U300:AF300)</f>
        <v>0</v>
      </c>
      <c r="AI300" s="257"/>
      <c r="AK300" s="236"/>
      <c r="AL300" s="236"/>
      <c r="AM300" s="236"/>
      <c r="AN300" s="236"/>
      <c r="AO300" s="236"/>
      <c r="AP300" s="236"/>
      <c r="AQ300" s="236"/>
      <c r="AR300" s="236"/>
      <c r="AS300" s="236"/>
      <c r="AT300" s="236"/>
    </row>
    <row r="301" spans="1:46" s="235" customFormat="1">
      <c r="A301" s="235" t="str">
        <f t="shared" ref="A301:A332" si="221">$A$1&amp;"Rolloff"&amp;C301</f>
        <v>PacificRolloffACCESS-RO</v>
      </c>
      <c r="B301" s="235">
        <f t="shared" si="207"/>
        <v>1</v>
      </c>
      <c r="C301" s="253" t="s">
        <v>1558</v>
      </c>
      <c r="D301" s="253" t="s">
        <v>1559</v>
      </c>
      <c r="E301" s="254">
        <v>2.84</v>
      </c>
      <c r="F301" s="255"/>
      <c r="G301" s="256">
        <v>0</v>
      </c>
      <c r="H301" s="256">
        <v>8.52</v>
      </c>
      <c r="I301" s="256">
        <v>5.68</v>
      </c>
      <c r="J301" s="256">
        <v>2.84</v>
      </c>
      <c r="K301" s="256">
        <v>0</v>
      </c>
      <c r="L301" s="256">
        <v>8.52</v>
      </c>
      <c r="M301" s="256">
        <v>11.36</v>
      </c>
      <c r="N301" s="256">
        <v>5.7</v>
      </c>
      <c r="O301" s="256">
        <v>39.900000000000006</v>
      </c>
      <c r="P301" s="256">
        <v>31.35</v>
      </c>
      <c r="Q301" s="256">
        <v>28.5</v>
      </c>
      <c r="R301" s="256">
        <v>31.349999999999998</v>
      </c>
      <c r="S301" s="256">
        <f t="shared" ref="S301:S332" si="222">SUM(G301:R301)</f>
        <v>173.72</v>
      </c>
      <c r="T301" s="256"/>
      <c r="U301" s="256">
        <f t="shared" si="208"/>
        <v>0</v>
      </c>
      <c r="V301" s="256">
        <f t="shared" si="209"/>
        <v>3</v>
      </c>
      <c r="W301" s="256">
        <f t="shared" si="210"/>
        <v>2</v>
      </c>
      <c r="X301" s="256">
        <f t="shared" si="211"/>
        <v>1</v>
      </c>
      <c r="Y301" s="256">
        <f t="shared" si="212"/>
        <v>0</v>
      </c>
      <c r="Z301" s="256">
        <f t="shared" si="213"/>
        <v>3</v>
      </c>
      <c r="AA301" s="256">
        <f t="shared" si="214"/>
        <v>4</v>
      </c>
      <c r="AB301" s="256">
        <f t="shared" si="215"/>
        <v>2.007042253521127</v>
      </c>
      <c r="AC301" s="256">
        <f t="shared" si="216"/>
        <v>14.04929577464789</v>
      </c>
      <c r="AD301" s="256">
        <f t="shared" si="217"/>
        <v>11.038732394366198</v>
      </c>
      <c r="AE301" s="256">
        <f t="shared" si="218"/>
        <v>10.035211267605634</v>
      </c>
      <c r="AF301" s="256">
        <f t="shared" si="219"/>
        <v>11.038732394366196</v>
      </c>
      <c r="AG301" s="256">
        <f t="shared" si="220"/>
        <v>5.097417840375587</v>
      </c>
      <c r="AI301" s="257"/>
      <c r="AK301" s="300">
        <f t="shared" ref="AK301:AK332" si="223">ROUND(E301*(1+$AM$4),2)</f>
        <v>2.85</v>
      </c>
      <c r="AL301" s="288">
        <f t="shared" ref="AL301:AL364" si="224">AK301*AG301*12</f>
        <v>174.3316901408451</v>
      </c>
      <c r="AM301" s="277">
        <f t="shared" ref="AM301:AM364" si="225">AL301-S301</f>
        <v>0.61169014084509854</v>
      </c>
      <c r="AN301" s="299">
        <f t="shared" ref="AN301:AN364" si="226">IFERROR((AK301-E301)/E301,0)</f>
        <v>3.5211267605634619E-3</v>
      </c>
      <c r="AO301" s="236"/>
      <c r="AP301" s="236"/>
      <c r="AQ301" s="236"/>
      <c r="AR301" s="236"/>
      <c r="AS301" s="236"/>
      <c r="AT301" s="236"/>
    </row>
    <row r="302" spans="1:46" s="235" customFormat="1">
      <c r="A302" s="235" t="str">
        <f t="shared" si="221"/>
        <v>PacificRolloffADJ-RO</v>
      </c>
      <c r="B302" s="235">
        <f t="shared" si="207"/>
        <v>1</v>
      </c>
      <c r="C302" s="253" t="s">
        <v>1575</v>
      </c>
      <c r="D302" s="253" t="s">
        <v>1576</v>
      </c>
      <c r="E302" s="254">
        <v>0</v>
      </c>
      <c r="F302" s="255"/>
      <c r="G302" s="256">
        <v>0</v>
      </c>
      <c r="H302" s="256">
        <v>0</v>
      </c>
      <c r="I302" s="256">
        <v>0</v>
      </c>
      <c r="J302" s="256">
        <v>0</v>
      </c>
      <c r="K302" s="256">
        <v>0</v>
      </c>
      <c r="L302" s="256">
        <v>0</v>
      </c>
      <c r="M302" s="256">
        <v>0</v>
      </c>
      <c r="N302" s="256">
        <v>100</v>
      </c>
      <c r="O302" s="256">
        <v>0</v>
      </c>
      <c r="P302" s="256">
        <v>0</v>
      </c>
      <c r="Q302" s="256">
        <v>0</v>
      </c>
      <c r="R302" s="256">
        <v>150</v>
      </c>
      <c r="S302" s="256">
        <f t="shared" si="222"/>
        <v>250</v>
      </c>
      <c r="T302" s="256"/>
      <c r="U302" s="256">
        <f t="shared" si="208"/>
        <v>0</v>
      </c>
      <c r="V302" s="256">
        <f t="shared" si="209"/>
        <v>0</v>
      </c>
      <c r="W302" s="256">
        <f t="shared" si="210"/>
        <v>0</v>
      </c>
      <c r="X302" s="256">
        <f t="shared" si="211"/>
        <v>0</v>
      </c>
      <c r="Y302" s="256">
        <f t="shared" si="212"/>
        <v>0</v>
      </c>
      <c r="Z302" s="256">
        <f t="shared" si="213"/>
        <v>0</v>
      </c>
      <c r="AA302" s="256">
        <f t="shared" si="214"/>
        <v>0</v>
      </c>
      <c r="AB302" s="256">
        <f t="shared" si="215"/>
        <v>0</v>
      </c>
      <c r="AC302" s="256">
        <f t="shared" si="216"/>
        <v>0</v>
      </c>
      <c r="AD302" s="256">
        <f t="shared" si="217"/>
        <v>0</v>
      </c>
      <c r="AE302" s="256">
        <f t="shared" si="218"/>
        <v>0</v>
      </c>
      <c r="AF302" s="256">
        <f t="shared" si="219"/>
        <v>0</v>
      </c>
      <c r="AG302" s="256">
        <f t="shared" si="220"/>
        <v>0</v>
      </c>
      <c r="AI302" s="257"/>
      <c r="AK302" s="300">
        <f t="shared" si="223"/>
        <v>0</v>
      </c>
      <c r="AL302" s="288">
        <f t="shared" si="224"/>
        <v>0</v>
      </c>
      <c r="AM302" s="277">
        <f t="shared" si="225"/>
        <v>-250</v>
      </c>
      <c r="AN302" s="299">
        <f t="shared" si="226"/>
        <v>0</v>
      </c>
      <c r="AO302" s="236"/>
      <c r="AP302" s="236"/>
      <c r="AQ302" s="236"/>
      <c r="AR302" s="236"/>
      <c r="AS302" s="236"/>
      <c r="AT302" s="236"/>
    </row>
    <row r="303" spans="1:46" s="235" customFormat="1">
      <c r="A303" s="235" t="str">
        <f t="shared" si="221"/>
        <v>PacificRolloffADJTAX-RO</v>
      </c>
      <c r="B303" s="235">
        <f t="shared" si="207"/>
        <v>1</v>
      </c>
      <c r="C303" s="253" t="s">
        <v>1577</v>
      </c>
      <c r="D303" s="253" t="s">
        <v>1578</v>
      </c>
      <c r="E303" s="254">
        <v>0</v>
      </c>
      <c r="F303" s="255"/>
      <c r="G303" s="256">
        <v>0</v>
      </c>
      <c r="H303" s="256">
        <v>0</v>
      </c>
      <c r="I303" s="256">
        <v>0</v>
      </c>
      <c r="J303" s="256">
        <v>0</v>
      </c>
      <c r="K303" s="256">
        <v>0</v>
      </c>
      <c r="L303" s="256">
        <v>0</v>
      </c>
      <c r="M303" s="256">
        <v>0</v>
      </c>
      <c r="N303" s="256">
        <v>0</v>
      </c>
      <c r="O303" s="256">
        <v>0</v>
      </c>
      <c r="P303" s="256">
        <v>0</v>
      </c>
      <c r="Q303" s="256">
        <v>0</v>
      </c>
      <c r="R303" s="256">
        <v>0</v>
      </c>
      <c r="S303" s="256">
        <f t="shared" si="222"/>
        <v>0</v>
      </c>
      <c r="T303" s="256"/>
      <c r="U303" s="256">
        <f t="shared" si="208"/>
        <v>0</v>
      </c>
      <c r="V303" s="256">
        <f t="shared" si="209"/>
        <v>0</v>
      </c>
      <c r="W303" s="256">
        <f t="shared" si="210"/>
        <v>0</v>
      </c>
      <c r="X303" s="256">
        <f t="shared" si="211"/>
        <v>0</v>
      </c>
      <c r="Y303" s="256">
        <f t="shared" si="212"/>
        <v>0</v>
      </c>
      <c r="Z303" s="256">
        <f t="shared" si="213"/>
        <v>0</v>
      </c>
      <c r="AA303" s="256">
        <f t="shared" si="214"/>
        <v>0</v>
      </c>
      <c r="AB303" s="256">
        <f t="shared" si="215"/>
        <v>0</v>
      </c>
      <c r="AC303" s="256">
        <f t="shared" si="216"/>
        <v>0</v>
      </c>
      <c r="AD303" s="256">
        <f t="shared" si="217"/>
        <v>0</v>
      </c>
      <c r="AE303" s="256">
        <f t="shared" si="218"/>
        <v>0</v>
      </c>
      <c r="AF303" s="256">
        <f t="shared" si="219"/>
        <v>0</v>
      </c>
      <c r="AG303" s="256">
        <f t="shared" si="220"/>
        <v>0</v>
      </c>
      <c r="AI303" s="257"/>
      <c r="AK303" s="300">
        <f t="shared" si="223"/>
        <v>0</v>
      </c>
      <c r="AL303" s="288">
        <f t="shared" si="224"/>
        <v>0</v>
      </c>
      <c r="AM303" s="277">
        <f t="shared" si="225"/>
        <v>0</v>
      </c>
      <c r="AN303" s="299">
        <f t="shared" si="226"/>
        <v>0</v>
      </c>
      <c r="AO303" s="236"/>
      <c r="AP303" s="236"/>
      <c r="AQ303" s="236"/>
      <c r="AR303" s="236"/>
      <c r="AS303" s="236"/>
      <c r="AT303" s="236"/>
    </row>
    <row r="304" spans="1:46" s="257" customFormat="1">
      <c r="A304" s="235" t="str">
        <f t="shared" si="221"/>
        <v>PacificRolloffCLEAN-RO</v>
      </c>
      <c r="B304" s="235">
        <f t="shared" si="207"/>
        <v>1</v>
      </c>
      <c r="C304" s="253" t="s">
        <v>1550</v>
      </c>
      <c r="D304" s="253" t="s">
        <v>1551</v>
      </c>
      <c r="E304" s="254">
        <v>0</v>
      </c>
      <c r="F304" s="255"/>
      <c r="G304" s="256">
        <v>0</v>
      </c>
      <c r="H304" s="256">
        <v>0</v>
      </c>
      <c r="I304" s="256">
        <v>0</v>
      </c>
      <c r="J304" s="256">
        <v>0</v>
      </c>
      <c r="K304" s="256">
        <v>0</v>
      </c>
      <c r="L304" s="256">
        <v>0</v>
      </c>
      <c r="M304" s="256">
        <v>0</v>
      </c>
      <c r="N304" s="256">
        <v>0</v>
      </c>
      <c r="O304" s="256">
        <v>0</v>
      </c>
      <c r="P304" s="256">
        <v>0</v>
      </c>
      <c r="Q304" s="256">
        <v>0</v>
      </c>
      <c r="R304" s="256">
        <v>0</v>
      </c>
      <c r="S304" s="256">
        <f t="shared" si="222"/>
        <v>0</v>
      </c>
      <c r="T304" s="256"/>
      <c r="U304" s="256">
        <f t="shared" si="208"/>
        <v>0</v>
      </c>
      <c r="V304" s="256">
        <f t="shared" si="209"/>
        <v>0</v>
      </c>
      <c r="W304" s="256">
        <f t="shared" si="210"/>
        <v>0</v>
      </c>
      <c r="X304" s="256">
        <f t="shared" si="211"/>
        <v>0</v>
      </c>
      <c r="Y304" s="256">
        <f t="shared" si="212"/>
        <v>0</v>
      </c>
      <c r="Z304" s="256">
        <f t="shared" si="213"/>
        <v>0</v>
      </c>
      <c r="AA304" s="256">
        <f t="shared" si="214"/>
        <v>0</v>
      </c>
      <c r="AB304" s="256">
        <f t="shared" si="215"/>
        <v>0</v>
      </c>
      <c r="AC304" s="256">
        <f t="shared" si="216"/>
        <v>0</v>
      </c>
      <c r="AD304" s="256">
        <f t="shared" si="217"/>
        <v>0</v>
      </c>
      <c r="AE304" s="256">
        <f t="shared" si="218"/>
        <v>0</v>
      </c>
      <c r="AF304" s="256">
        <f t="shared" si="219"/>
        <v>0</v>
      </c>
      <c r="AG304" s="256">
        <f t="shared" si="220"/>
        <v>0</v>
      </c>
      <c r="AH304" s="235"/>
      <c r="AJ304" s="235"/>
      <c r="AK304" s="300">
        <f t="shared" si="223"/>
        <v>0</v>
      </c>
      <c r="AL304" s="288">
        <f t="shared" si="224"/>
        <v>0</v>
      </c>
      <c r="AM304" s="277">
        <f t="shared" si="225"/>
        <v>0</v>
      </c>
      <c r="AN304" s="299">
        <f t="shared" si="226"/>
        <v>0</v>
      </c>
      <c r="AO304" s="236"/>
      <c r="AP304" s="236"/>
      <c r="AQ304" s="236"/>
      <c r="AR304" s="236"/>
      <c r="AS304" s="236"/>
      <c r="AT304" s="236"/>
    </row>
    <row r="305" spans="1:46" s="257" customFormat="1">
      <c r="A305" s="235" t="str">
        <f t="shared" si="221"/>
        <v>PacificRolloffCLEAN10-RO</v>
      </c>
      <c r="B305" s="235">
        <f t="shared" si="207"/>
        <v>1</v>
      </c>
      <c r="C305" s="253" t="s">
        <v>1542</v>
      </c>
      <c r="D305" s="253" t="s">
        <v>1543</v>
      </c>
      <c r="E305" s="254">
        <v>76.7</v>
      </c>
      <c r="F305" s="255"/>
      <c r="G305" s="256">
        <v>0</v>
      </c>
      <c r="H305" s="256">
        <v>0</v>
      </c>
      <c r="I305" s="256">
        <v>0</v>
      </c>
      <c r="J305" s="256">
        <v>0</v>
      </c>
      <c r="K305" s="256">
        <v>0</v>
      </c>
      <c r="L305" s="256">
        <v>0</v>
      </c>
      <c r="M305" s="256">
        <v>0</v>
      </c>
      <c r="N305" s="256">
        <v>0</v>
      </c>
      <c r="O305" s="256">
        <v>0</v>
      </c>
      <c r="P305" s="256">
        <v>0</v>
      </c>
      <c r="Q305" s="256">
        <v>0</v>
      </c>
      <c r="R305" s="256">
        <v>0</v>
      </c>
      <c r="S305" s="256">
        <f t="shared" si="222"/>
        <v>0</v>
      </c>
      <c r="T305" s="256"/>
      <c r="U305" s="256">
        <f t="shared" si="208"/>
        <v>0</v>
      </c>
      <c r="V305" s="256">
        <f t="shared" si="209"/>
        <v>0</v>
      </c>
      <c r="W305" s="256">
        <f t="shared" si="210"/>
        <v>0</v>
      </c>
      <c r="X305" s="256">
        <f t="shared" si="211"/>
        <v>0</v>
      </c>
      <c r="Y305" s="256">
        <f t="shared" si="212"/>
        <v>0</v>
      </c>
      <c r="Z305" s="256">
        <f t="shared" si="213"/>
        <v>0</v>
      </c>
      <c r="AA305" s="256">
        <f t="shared" si="214"/>
        <v>0</v>
      </c>
      <c r="AB305" s="256">
        <f t="shared" si="215"/>
        <v>0</v>
      </c>
      <c r="AC305" s="256">
        <f t="shared" si="216"/>
        <v>0</v>
      </c>
      <c r="AD305" s="256">
        <f t="shared" si="217"/>
        <v>0</v>
      </c>
      <c r="AE305" s="256">
        <f t="shared" si="218"/>
        <v>0</v>
      </c>
      <c r="AF305" s="256">
        <f t="shared" si="219"/>
        <v>0</v>
      </c>
      <c r="AG305" s="256">
        <f t="shared" si="220"/>
        <v>0</v>
      </c>
      <c r="AH305" s="235"/>
      <c r="AJ305" s="235"/>
      <c r="AK305" s="300">
        <f t="shared" si="223"/>
        <v>77.06</v>
      </c>
      <c r="AL305" s="288">
        <f t="shared" si="224"/>
        <v>0</v>
      </c>
      <c r="AM305" s="277">
        <f t="shared" si="225"/>
        <v>0</v>
      </c>
      <c r="AN305" s="299">
        <f t="shared" si="226"/>
        <v>4.6936114732724823E-3</v>
      </c>
      <c r="AO305" s="236"/>
      <c r="AP305" s="236"/>
      <c r="AQ305" s="236"/>
      <c r="AR305" s="236"/>
      <c r="AS305" s="236"/>
      <c r="AT305" s="236"/>
    </row>
    <row r="306" spans="1:46" s="257" customFormat="1">
      <c r="A306" s="235" t="str">
        <f t="shared" si="221"/>
        <v>PacificRolloffCLEAN20-RO</v>
      </c>
      <c r="B306" s="235">
        <f t="shared" si="207"/>
        <v>1</v>
      </c>
      <c r="C306" s="253" t="s">
        <v>1544</v>
      </c>
      <c r="D306" s="253" t="s">
        <v>1545</v>
      </c>
      <c r="E306" s="254">
        <v>153.4</v>
      </c>
      <c r="F306" s="255"/>
      <c r="G306" s="256">
        <v>153.4</v>
      </c>
      <c r="H306" s="256">
        <v>0</v>
      </c>
      <c r="I306" s="256">
        <v>0</v>
      </c>
      <c r="J306" s="256">
        <v>0</v>
      </c>
      <c r="K306" s="256">
        <v>153.4</v>
      </c>
      <c r="L306" s="256">
        <v>153.4</v>
      </c>
      <c r="M306" s="256">
        <v>153.4</v>
      </c>
      <c r="N306" s="256">
        <v>153.82</v>
      </c>
      <c r="O306" s="256">
        <v>0</v>
      </c>
      <c r="P306" s="256">
        <v>0</v>
      </c>
      <c r="Q306" s="256">
        <v>0</v>
      </c>
      <c r="R306" s="256">
        <v>0</v>
      </c>
      <c r="S306" s="256">
        <f t="shared" si="222"/>
        <v>767.42000000000007</v>
      </c>
      <c r="T306" s="256"/>
      <c r="U306" s="256">
        <f t="shared" si="208"/>
        <v>1</v>
      </c>
      <c r="V306" s="256">
        <f t="shared" si="209"/>
        <v>0</v>
      </c>
      <c r="W306" s="256">
        <f t="shared" si="210"/>
        <v>0</v>
      </c>
      <c r="X306" s="256">
        <f t="shared" si="211"/>
        <v>0</v>
      </c>
      <c r="Y306" s="256">
        <f t="shared" si="212"/>
        <v>1</v>
      </c>
      <c r="Z306" s="256">
        <f t="shared" si="213"/>
        <v>1</v>
      </c>
      <c r="AA306" s="256">
        <f t="shared" si="214"/>
        <v>1</v>
      </c>
      <c r="AB306" s="256">
        <f t="shared" si="215"/>
        <v>1.0027379400260756</v>
      </c>
      <c r="AC306" s="256">
        <f t="shared" si="216"/>
        <v>0</v>
      </c>
      <c r="AD306" s="256">
        <f t="shared" si="217"/>
        <v>0</v>
      </c>
      <c r="AE306" s="256">
        <f t="shared" si="218"/>
        <v>0</v>
      </c>
      <c r="AF306" s="256">
        <f t="shared" si="219"/>
        <v>0</v>
      </c>
      <c r="AG306" s="256">
        <f t="shared" si="220"/>
        <v>0.41689482833550628</v>
      </c>
      <c r="AH306" s="235"/>
      <c r="AJ306" s="235"/>
      <c r="AK306" s="300">
        <f t="shared" si="223"/>
        <v>154.12</v>
      </c>
      <c r="AL306" s="288">
        <f t="shared" si="224"/>
        <v>771.02197131681874</v>
      </c>
      <c r="AM306" s="277">
        <f t="shared" si="225"/>
        <v>3.6019713168186627</v>
      </c>
      <c r="AN306" s="299">
        <f t="shared" si="226"/>
        <v>4.6936114732724823E-3</v>
      </c>
      <c r="AO306" s="236"/>
      <c r="AP306" s="236"/>
      <c r="AQ306" s="236"/>
      <c r="AR306" s="236"/>
      <c r="AS306" s="236"/>
      <c r="AT306" s="236"/>
    </row>
    <row r="307" spans="1:46" s="257" customFormat="1">
      <c r="A307" s="235" t="str">
        <f t="shared" si="221"/>
        <v>PacificRolloffCLEAN30-RO</v>
      </c>
      <c r="B307" s="235">
        <f t="shared" si="207"/>
        <v>1</v>
      </c>
      <c r="C307" s="253" t="s">
        <v>1546</v>
      </c>
      <c r="D307" s="253" t="s">
        <v>1547</v>
      </c>
      <c r="E307" s="254">
        <v>230.1</v>
      </c>
      <c r="F307" s="255"/>
      <c r="G307" s="256">
        <v>0</v>
      </c>
      <c r="H307" s="256">
        <v>0</v>
      </c>
      <c r="I307" s="256">
        <v>0</v>
      </c>
      <c r="J307" s="256">
        <v>0</v>
      </c>
      <c r="K307" s="256">
        <v>0</v>
      </c>
      <c r="L307" s="256">
        <v>0</v>
      </c>
      <c r="M307" s="256">
        <v>0</v>
      </c>
      <c r="N307" s="256">
        <v>230.73</v>
      </c>
      <c r="O307" s="256">
        <v>0</v>
      </c>
      <c r="P307" s="256">
        <v>0</v>
      </c>
      <c r="Q307" s="256">
        <v>0</v>
      </c>
      <c r="R307" s="256">
        <v>0</v>
      </c>
      <c r="S307" s="256">
        <f t="shared" si="222"/>
        <v>230.73</v>
      </c>
      <c r="T307" s="256"/>
      <c r="U307" s="256">
        <f t="shared" si="208"/>
        <v>0</v>
      </c>
      <c r="V307" s="256">
        <f t="shared" si="209"/>
        <v>0</v>
      </c>
      <c r="W307" s="256">
        <f t="shared" si="210"/>
        <v>0</v>
      </c>
      <c r="X307" s="256">
        <f t="shared" si="211"/>
        <v>0</v>
      </c>
      <c r="Y307" s="256">
        <f t="shared" si="212"/>
        <v>0</v>
      </c>
      <c r="Z307" s="256">
        <f t="shared" si="213"/>
        <v>0</v>
      </c>
      <c r="AA307" s="256">
        <f t="shared" si="214"/>
        <v>0</v>
      </c>
      <c r="AB307" s="256">
        <f t="shared" si="215"/>
        <v>1.0027379400260756</v>
      </c>
      <c r="AC307" s="256">
        <f t="shared" si="216"/>
        <v>0</v>
      </c>
      <c r="AD307" s="256">
        <f t="shared" si="217"/>
        <v>0</v>
      </c>
      <c r="AE307" s="256">
        <f t="shared" si="218"/>
        <v>0</v>
      </c>
      <c r="AF307" s="256">
        <f t="shared" si="219"/>
        <v>0</v>
      </c>
      <c r="AG307" s="256">
        <f t="shared" si="220"/>
        <v>8.356149500217297E-2</v>
      </c>
      <c r="AH307" s="235"/>
      <c r="AJ307" s="235"/>
      <c r="AK307" s="300">
        <f t="shared" si="223"/>
        <v>231.17</v>
      </c>
      <c r="AL307" s="288">
        <f t="shared" si="224"/>
        <v>231.80292959582789</v>
      </c>
      <c r="AM307" s="277">
        <f t="shared" si="225"/>
        <v>1.072929595827901</v>
      </c>
      <c r="AN307" s="299">
        <f t="shared" si="226"/>
        <v>4.6501521077791973E-3</v>
      </c>
      <c r="AO307" s="236"/>
      <c r="AP307" s="236"/>
      <c r="AQ307" s="236"/>
      <c r="AR307" s="236"/>
      <c r="AS307" s="236"/>
      <c r="AT307" s="236"/>
    </row>
    <row r="308" spans="1:46" s="257" customFormat="1">
      <c r="A308" s="235" t="str">
        <f t="shared" si="221"/>
        <v>PacificRolloffCLEAN40-RO</v>
      </c>
      <c r="B308" s="235">
        <f t="shared" si="207"/>
        <v>1</v>
      </c>
      <c r="C308" s="253" t="s">
        <v>1548</v>
      </c>
      <c r="D308" s="253" t="s">
        <v>1549</v>
      </c>
      <c r="E308" s="254">
        <v>306.8</v>
      </c>
      <c r="F308" s="255"/>
      <c r="G308" s="256">
        <v>0</v>
      </c>
      <c r="H308" s="256">
        <v>0</v>
      </c>
      <c r="I308" s="256">
        <v>0</v>
      </c>
      <c r="J308" s="256">
        <v>0</v>
      </c>
      <c r="K308" s="256">
        <v>0</v>
      </c>
      <c r="L308" s="256">
        <v>0</v>
      </c>
      <c r="M308" s="256">
        <v>0</v>
      </c>
      <c r="N308" s="256">
        <v>0</v>
      </c>
      <c r="O308" s="256">
        <v>0</v>
      </c>
      <c r="P308" s="256">
        <v>0</v>
      </c>
      <c r="Q308" s="256">
        <v>0</v>
      </c>
      <c r="R308" s="256">
        <v>0</v>
      </c>
      <c r="S308" s="256">
        <f t="shared" si="222"/>
        <v>0</v>
      </c>
      <c r="T308" s="256"/>
      <c r="U308" s="256">
        <f t="shared" si="208"/>
        <v>0</v>
      </c>
      <c r="V308" s="256">
        <f t="shared" si="209"/>
        <v>0</v>
      </c>
      <c r="W308" s="256">
        <f t="shared" si="210"/>
        <v>0</v>
      </c>
      <c r="X308" s="256">
        <f t="shared" si="211"/>
        <v>0</v>
      </c>
      <c r="Y308" s="256">
        <f t="shared" si="212"/>
        <v>0</v>
      </c>
      <c r="Z308" s="256">
        <f t="shared" si="213"/>
        <v>0</v>
      </c>
      <c r="AA308" s="256">
        <f t="shared" si="214"/>
        <v>0</v>
      </c>
      <c r="AB308" s="256">
        <f t="shared" si="215"/>
        <v>0</v>
      </c>
      <c r="AC308" s="256">
        <f t="shared" si="216"/>
        <v>0</v>
      </c>
      <c r="AD308" s="256">
        <f t="shared" si="217"/>
        <v>0</v>
      </c>
      <c r="AE308" s="256">
        <f t="shared" si="218"/>
        <v>0</v>
      </c>
      <c r="AF308" s="256">
        <f t="shared" si="219"/>
        <v>0</v>
      </c>
      <c r="AG308" s="256">
        <f t="shared" si="220"/>
        <v>0</v>
      </c>
      <c r="AH308" s="235"/>
      <c r="AJ308" s="235"/>
      <c r="AK308" s="300">
        <f t="shared" si="223"/>
        <v>308.23</v>
      </c>
      <c r="AL308" s="288">
        <f t="shared" si="224"/>
        <v>0</v>
      </c>
      <c r="AM308" s="277">
        <f t="shared" si="225"/>
        <v>0</v>
      </c>
      <c r="AN308" s="299">
        <f t="shared" si="226"/>
        <v>4.6610169491525643E-3</v>
      </c>
      <c r="AO308" s="236"/>
      <c r="AP308" s="236"/>
      <c r="AQ308" s="236"/>
      <c r="AR308" s="236"/>
      <c r="AS308" s="236"/>
      <c r="AT308" s="236"/>
    </row>
    <row r="309" spans="1:46" s="257" customFormat="1">
      <c r="A309" s="235" t="str">
        <f t="shared" si="221"/>
        <v>PacificRolloffDISCO-CP</v>
      </c>
      <c r="B309" s="235">
        <f t="shared" si="207"/>
        <v>1</v>
      </c>
      <c r="C309" s="253" t="s">
        <v>1583</v>
      </c>
      <c r="D309" s="253" t="s">
        <v>1584</v>
      </c>
      <c r="E309" s="254">
        <v>2.84</v>
      </c>
      <c r="F309" s="255"/>
      <c r="G309" s="256">
        <v>437.36</v>
      </c>
      <c r="H309" s="256">
        <v>377.72</v>
      </c>
      <c r="I309" s="256">
        <v>386.23999999999995</v>
      </c>
      <c r="J309" s="256">
        <v>244.24</v>
      </c>
      <c r="K309" s="256">
        <v>224.36</v>
      </c>
      <c r="L309" s="256">
        <v>238.56</v>
      </c>
      <c r="M309" s="256">
        <v>278.32</v>
      </c>
      <c r="N309" s="256">
        <v>233.68</v>
      </c>
      <c r="O309" s="256">
        <v>233.7</v>
      </c>
      <c r="P309" s="256">
        <v>381.90000000000003</v>
      </c>
      <c r="Q309" s="256">
        <v>302.10000000000002</v>
      </c>
      <c r="R309" s="256">
        <v>393.3</v>
      </c>
      <c r="S309" s="256">
        <f t="shared" si="222"/>
        <v>3731.48</v>
      </c>
      <c r="T309" s="256"/>
      <c r="U309" s="256">
        <f t="shared" si="208"/>
        <v>154</v>
      </c>
      <c r="V309" s="256">
        <f t="shared" si="209"/>
        <v>133.00000000000003</v>
      </c>
      <c r="W309" s="256">
        <f t="shared" si="210"/>
        <v>136</v>
      </c>
      <c r="X309" s="256">
        <f t="shared" si="211"/>
        <v>86.000000000000014</v>
      </c>
      <c r="Y309" s="256">
        <f t="shared" si="212"/>
        <v>79.000000000000014</v>
      </c>
      <c r="Z309" s="256">
        <f t="shared" si="213"/>
        <v>84</v>
      </c>
      <c r="AA309" s="256">
        <f t="shared" si="214"/>
        <v>98</v>
      </c>
      <c r="AB309" s="256">
        <f t="shared" si="215"/>
        <v>82.281690140845072</v>
      </c>
      <c r="AC309" s="256">
        <f t="shared" si="216"/>
        <v>82.288732394366193</v>
      </c>
      <c r="AD309" s="256">
        <f t="shared" si="217"/>
        <v>134.47183098591552</v>
      </c>
      <c r="AE309" s="256">
        <f t="shared" si="218"/>
        <v>106.37323943661973</v>
      </c>
      <c r="AF309" s="256">
        <f t="shared" si="219"/>
        <v>138.48591549295776</v>
      </c>
      <c r="AG309" s="256">
        <f t="shared" si="220"/>
        <v>109.4917840375587</v>
      </c>
      <c r="AH309" s="235"/>
      <c r="AJ309" s="235"/>
      <c r="AK309" s="300">
        <f t="shared" si="223"/>
        <v>2.85</v>
      </c>
      <c r="AL309" s="288">
        <f t="shared" si="224"/>
        <v>3744.6190140845079</v>
      </c>
      <c r="AM309" s="277">
        <f t="shared" si="225"/>
        <v>13.139014084507835</v>
      </c>
      <c r="AN309" s="299">
        <f t="shared" si="226"/>
        <v>3.5211267605634619E-3</v>
      </c>
      <c r="AO309" s="236"/>
      <c r="AP309" s="236"/>
      <c r="AQ309" s="236"/>
      <c r="AR309" s="236"/>
      <c r="AS309" s="236"/>
      <c r="AT309" s="236"/>
    </row>
    <row r="310" spans="1:46" s="257" customFormat="1">
      <c r="A310" s="235" t="str">
        <f t="shared" si="221"/>
        <v>PacificRolloffHAUL10-CP</v>
      </c>
      <c r="B310" s="235">
        <f t="shared" si="207"/>
        <v>1</v>
      </c>
      <c r="C310" s="253" t="s">
        <v>1486</v>
      </c>
      <c r="D310" s="253" t="s">
        <v>1487</v>
      </c>
      <c r="E310" s="254">
        <v>117.65</v>
      </c>
      <c r="F310" s="255"/>
      <c r="G310" s="256">
        <v>0</v>
      </c>
      <c r="H310" s="256">
        <v>0</v>
      </c>
      <c r="I310" s="256">
        <v>0</v>
      </c>
      <c r="J310" s="256">
        <v>0</v>
      </c>
      <c r="K310" s="256">
        <v>0</v>
      </c>
      <c r="L310" s="256">
        <v>0</v>
      </c>
      <c r="M310" s="256">
        <v>0</v>
      </c>
      <c r="N310" s="256">
        <v>0</v>
      </c>
      <c r="O310" s="256">
        <v>0</v>
      </c>
      <c r="P310" s="256">
        <v>0</v>
      </c>
      <c r="Q310" s="256">
        <v>0</v>
      </c>
      <c r="R310" s="256">
        <v>0</v>
      </c>
      <c r="S310" s="256">
        <f t="shared" si="222"/>
        <v>0</v>
      </c>
      <c r="T310" s="256"/>
      <c r="U310" s="256">
        <f t="shared" si="208"/>
        <v>0</v>
      </c>
      <c r="V310" s="256">
        <f t="shared" si="209"/>
        <v>0</v>
      </c>
      <c r="W310" s="256">
        <f t="shared" si="210"/>
        <v>0</v>
      </c>
      <c r="X310" s="256">
        <f t="shared" si="211"/>
        <v>0</v>
      </c>
      <c r="Y310" s="256">
        <f t="shared" si="212"/>
        <v>0</v>
      </c>
      <c r="Z310" s="256">
        <f t="shared" si="213"/>
        <v>0</v>
      </c>
      <c r="AA310" s="256">
        <f t="shared" si="214"/>
        <v>0</v>
      </c>
      <c r="AB310" s="256">
        <f t="shared" si="215"/>
        <v>0</v>
      </c>
      <c r="AC310" s="256">
        <f t="shared" si="216"/>
        <v>0</v>
      </c>
      <c r="AD310" s="256">
        <f t="shared" si="217"/>
        <v>0</v>
      </c>
      <c r="AE310" s="256">
        <f t="shared" si="218"/>
        <v>0</v>
      </c>
      <c r="AF310" s="256">
        <f t="shared" si="219"/>
        <v>0</v>
      </c>
      <c r="AG310" s="256">
        <f t="shared" si="220"/>
        <v>0</v>
      </c>
      <c r="AH310" s="235"/>
      <c r="AJ310" s="235"/>
      <c r="AK310" s="300">
        <f t="shared" si="223"/>
        <v>118.2</v>
      </c>
      <c r="AL310" s="288">
        <f t="shared" si="224"/>
        <v>0</v>
      </c>
      <c r="AM310" s="277">
        <f t="shared" si="225"/>
        <v>0</v>
      </c>
      <c r="AN310" s="299">
        <f t="shared" si="226"/>
        <v>4.6748831279217777E-3</v>
      </c>
      <c r="AO310" s="236"/>
      <c r="AP310" s="236"/>
      <c r="AQ310" s="236"/>
      <c r="AR310" s="236"/>
      <c r="AS310" s="236"/>
      <c r="AT310" s="236"/>
    </row>
    <row r="311" spans="1:46" s="257" customFormat="1">
      <c r="A311" s="235" t="str">
        <f t="shared" si="221"/>
        <v>PacificRolloffHAUL15-CP</v>
      </c>
      <c r="B311" s="235">
        <f t="shared" si="207"/>
        <v>1</v>
      </c>
      <c r="C311" s="253" t="s">
        <v>1490</v>
      </c>
      <c r="D311" s="253" t="s">
        <v>1491</v>
      </c>
      <c r="E311" s="254">
        <v>128.9</v>
      </c>
      <c r="F311" s="255"/>
      <c r="G311" s="256">
        <v>386.7</v>
      </c>
      <c r="H311" s="256">
        <v>902.30000000000007</v>
      </c>
      <c r="I311" s="256">
        <v>128.9</v>
      </c>
      <c r="J311" s="256">
        <v>515.6</v>
      </c>
      <c r="K311" s="256">
        <v>257.8</v>
      </c>
      <c r="L311" s="256">
        <v>386.70000000000005</v>
      </c>
      <c r="M311" s="256">
        <v>386.70000000000005</v>
      </c>
      <c r="N311" s="256">
        <v>387.75</v>
      </c>
      <c r="O311" s="256">
        <v>646.25</v>
      </c>
      <c r="P311" s="256">
        <v>387.75</v>
      </c>
      <c r="Q311" s="256">
        <v>258.5</v>
      </c>
      <c r="R311" s="256">
        <v>387.75</v>
      </c>
      <c r="S311" s="256">
        <f t="shared" si="222"/>
        <v>5032.7</v>
      </c>
      <c r="T311" s="256"/>
      <c r="U311" s="256">
        <f t="shared" si="208"/>
        <v>3</v>
      </c>
      <c r="V311" s="256">
        <f t="shared" si="209"/>
        <v>7</v>
      </c>
      <c r="W311" s="256">
        <f t="shared" si="210"/>
        <v>1</v>
      </c>
      <c r="X311" s="256">
        <f t="shared" si="211"/>
        <v>4</v>
      </c>
      <c r="Y311" s="256">
        <f t="shared" si="212"/>
        <v>2</v>
      </c>
      <c r="Z311" s="256">
        <f t="shared" si="213"/>
        <v>3</v>
      </c>
      <c r="AA311" s="256">
        <f t="shared" si="214"/>
        <v>3</v>
      </c>
      <c r="AB311" s="256">
        <f t="shared" si="215"/>
        <v>3.0081458494957332</v>
      </c>
      <c r="AC311" s="256">
        <f t="shared" si="216"/>
        <v>5.0135764158262219</v>
      </c>
      <c r="AD311" s="256">
        <f t="shared" si="217"/>
        <v>3.0081458494957332</v>
      </c>
      <c r="AE311" s="256">
        <f t="shared" si="218"/>
        <v>2.0054305663304888</v>
      </c>
      <c r="AF311" s="256">
        <f t="shared" si="219"/>
        <v>3.0081458494957332</v>
      </c>
      <c r="AG311" s="256">
        <f t="shared" si="220"/>
        <v>3.2536203775536592</v>
      </c>
      <c r="AH311" s="235"/>
      <c r="AJ311" s="235"/>
      <c r="AK311" s="300">
        <f t="shared" si="223"/>
        <v>129.5</v>
      </c>
      <c r="AL311" s="288">
        <f t="shared" si="224"/>
        <v>5056.126066718386</v>
      </c>
      <c r="AM311" s="277">
        <f t="shared" si="225"/>
        <v>23.42606671838621</v>
      </c>
      <c r="AN311" s="299">
        <f t="shared" si="226"/>
        <v>4.6547711404188851E-3</v>
      </c>
      <c r="AO311" s="236"/>
      <c r="AP311" s="236"/>
      <c r="AQ311" s="236"/>
      <c r="AR311" s="236"/>
      <c r="AS311" s="236"/>
      <c r="AT311" s="236"/>
    </row>
    <row r="312" spans="1:46" s="257" customFormat="1">
      <c r="A312" s="235" t="str">
        <f t="shared" si="221"/>
        <v>PacificRolloffHAUL20-CP</v>
      </c>
      <c r="B312" s="235">
        <f t="shared" si="207"/>
        <v>1</v>
      </c>
      <c r="C312" s="253" t="s">
        <v>1492</v>
      </c>
      <c r="D312" s="253" t="s">
        <v>1493</v>
      </c>
      <c r="E312" s="254">
        <v>148.34</v>
      </c>
      <c r="F312" s="255"/>
      <c r="G312" s="256">
        <v>2966.8</v>
      </c>
      <c r="H312" s="256">
        <v>2818.46</v>
      </c>
      <c r="I312" s="256">
        <v>3560.1600000000003</v>
      </c>
      <c r="J312" s="256">
        <v>3115.14</v>
      </c>
      <c r="K312" s="256">
        <v>3115.14</v>
      </c>
      <c r="L312" s="256">
        <v>3708.5</v>
      </c>
      <c r="M312" s="256">
        <v>3411.82</v>
      </c>
      <c r="N312" s="256">
        <v>3123.34</v>
      </c>
      <c r="O312" s="256">
        <v>3272.5</v>
      </c>
      <c r="P312" s="256">
        <v>3421.25</v>
      </c>
      <c r="Q312" s="256">
        <v>3123.75</v>
      </c>
      <c r="R312" s="256">
        <v>3718.75</v>
      </c>
      <c r="S312" s="256">
        <f t="shared" si="222"/>
        <v>39355.61</v>
      </c>
      <c r="T312" s="256"/>
      <c r="U312" s="256">
        <f t="shared" si="208"/>
        <v>20</v>
      </c>
      <c r="V312" s="256">
        <f t="shared" si="209"/>
        <v>19</v>
      </c>
      <c r="W312" s="256">
        <f t="shared" si="210"/>
        <v>24</v>
      </c>
      <c r="X312" s="256">
        <f t="shared" si="211"/>
        <v>21</v>
      </c>
      <c r="Y312" s="256">
        <f t="shared" si="212"/>
        <v>21</v>
      </c>
      <c r="Z312" s="256">
        <f t="shared" si="213"/>
        <v>25</v>
      </c>
      <c r="AA312" s="256">
        <f t="shared" si="214"/>
        <v>23</v>
      </c>
      <c r="AB312" s="256">
        <f t="shared" si="215"/>
        <v>21.055278414453284</v>
      </c>
      <c r="AC312" s="256">
        <f t="shared" si="216"/>
        <v>22.060806255898612</v>
      </c>
      <c r="AD312" s="256">
        <f t="shared" si="217"/>
        <v>23.063570176621276</v>
      </c>
      <c r="AE312" s="256">
        <f t="shared" si="218"/>
        <v>21.058042335175948</v>
      </c>
      <c r="AF312" s="256">
        <f t="shared" si="219"/>
        <v>25.069098018066605</v>
      </c>
      <c r="AG312" s="256">
        <f t="shared" si="220"/>
        <v>22.108899600017978</v>
      </c>
      <c r="AH312" s="235"/>
      <c r="AJ312" s="235"/>
      <c r="AK312" s="300">
        <f t="shared" si="223"/>
        <v>149.03</v>
      </c>
      <c r="AL312" s="288">
        <f t="shared" si="224"/>
        <v>39538.671688688148</v>
      </c>
      <c r="AM312" s="277">
        <f t="shared" si="225"/>
        <v>183.06168868814711</v>
      </c>
      <c r="AN312" s="299">
        <f t="shared" si="226"/>
        <v>4.6514763381420906E-3</v>
      </c>
      <c r="AO312" s="236"/>
      <c r="AP312" s="236"/>
      <c r="AQ312" s="236"/>
      <c r="AR312" s="236"/>
      <c r="AS312" s="236"/>
      <c r="AT312" s="236"/>
    </row>
    <row r="313" spans="1:46" s="257" customFormat="1">
      <c r="A313" s="235" t="str">
        <f t="shared" si="221"/>
        <v>PacificRolloffHAUL25-CP</v>
      </c>
      <c r="B313" s="235">
        <f t="shared" si="207"/>
        <v>1</v>
      </c>
      <c r="C313" s="253" t="s">
        <v>1496</v>
      </c>
      <c r="D313" s="253" t="s">
        <v>1497</v>
      </c>
      <c r="E313" s="254">
        <v>168.8</v>
      </c>
      <c r="F313" s="255"/>
      <c r="G313" s="256">
        <v>9452.8000000000011</v>
      </c>
      <c r="H313" s="256">
        <v>7427.2</v>
      </c>
      <c r="I313" s="256">
        <v>8440</v>
      </c>
      <c r="J313" s="256">
        <v>6245.6</v>
      </c>
      <c r="K313" s="256">
        <v>6414.4</v>
      </c>
      <c r="L313" s="256">
        <v>6245.5999999999995</v>
      </c>
      <c r="M313" s="256">
        <v>6414.4</v>
      </c>
      <c r="N313" s="256">
        <v>5752.5400000000009</v>
      </c>
      <c r="O313" s="256">
        <v>5585.58</v>
      </c>
      <c r="P313" s="256">
        <v>5924.1</v>
      </c>
      <c r="Q313" s="256">
        <v>5416.32</v>
      </c>
      <c r="R313" s="256">
        <v>6431.8799999999992</v>
      </c>
      <c r="S313" s="256">
        <f t="shared" si="222"/>
        <v>79750.420000000013</v>
      </c>
      <c r="T313" s="256"/>
      <c r="U313" s="256">
        <f t="shared" si="208"/>
        <v>56</v>
      </c>
      <c r="V313" s="256">
        <f t="shared" si="209"/>
        <v>43.999999999999993</v>
      </c>
      <c r="W313" s="256">
        <f t="shared" si="210"/>
        <v>50</v>
      </c>
      <c r="X313" s="256">
        <f t="shared" si="211"/>
        <v>37</v>
      </c>
      <c r="Y313" s="256">
        <f t="shared" si="212"/>
        <v>37.999999999999993</v>
      </c>
      <c r="Z313" s="256">
        <f t="shared" si="213"/>
        <v>36.999999999999993</v>
      </c>
      <c r="AA313" s="256">
        <f t="shared" si="214"/>
        <v>37.999999999999993</v>
      </c>
      <c r="AB313" s="256">
        <f t="shared" si="215"/>
        <v>34.079028436018959</v>
      </c>
      <c r="AC313" s="256">
        <f t="shared" si="216"/>
        <v>33.089928909952604</v>
      </c>
      <c r="AD313" s="256">
        <f t="shared" si="217"/>
        <v>35.095379146919434</v>
      </c>
      <c r="AE313" s="256">
        <f t="shared" si="218"/>
        <v>32.087203791469193</v>
      </c>
      <c r="AF313" s="256">
        <f t="shared" si="219"/>
        <v>38.103554502369661</v>
      </c>
      <c r="AG313" s="256">
        <f t="shared" si="220"/>
        <v>39.371257898894157</v>
      </c>
      <c r="AH313" s="235"/>
      <c r="AJ313" s="235"/>
      <c r="AK313" s="300">
        <f t="shared" si="223"/>
        <v>169.59</v>
      </c>
      <c r="AL313" s="288">
        <f t="shared" si="224"/>
        <v>80123.659524881528</v>
      </c>
      <c r="AM313" s="277">
        <f t="shared" si="225"/>
        <v>373.23952488151554</v>
      </c>
      <c r="AN313" s="299">
        <f t="shared" si="226"/>
        <v>4.6800947867298107E-3</v>
      </c>
      <c r="AO313" s="236"/>
      <c r="AP313" s="236"/>
      <c r="AQ313" s="236"/>
      <c r="AR313" s="236"/>
      <c r="AS313" s="236"/>
      <c r="AT313" s="236"/>
    </row>
    <row r="314" spans="1:46" s="257" customFormat="1">
      <c r="A314" s="235" t="str">
        <f t="shared" si="221"/>
        <v>PacificRolloffHAUL30-CP</v>
      </c>
      <c r="B314" s="235">
        <f t="shared" si="207"/>
        <v>1</v>
      </c>
      <c r="C314" s="253" t="s">
        <v>1498</v>
      </c>
      <c r="D314" s="253" t="s">
        <v>1499</v>
      </c>
      <c r="E314" s="254">
        <v>184.14</v>
      </c>
      <c r="F314" s="255"/>
      <c r="G314" s="256">
        <v>7549.74</v>
      </c>
      <c r="H314" s="256">
        <v>6260.76</v>
      </c>
      <c r="I314" s="256">
        <v>6629.04</v>
      </c>
      <c r="J314" s="256">
        <v>1891.08</v>
      </c>
      <c r="K314" s="256">
        <v>6076.6200000000008</v>
      </c>
      <c r="L314" s="256">
        <v>5892.4800000000005</v>
      </c>
      <c r="M314" s="256">
        <v>6813.18</v>
      </c>
      <c r="N314" s="256">
        <v>5353.5599999999995</v>
      </c>
      <c r="O314" s="256">
        <v>5723.84</v>
      </c>
      <c r="P314" s="256">
        <v>6462.4</v>
      </c>
      <c r="Q314" s="256">
        <v>4985.2800000000007</v>
      </c>
      <c r="R314" s="256">
        <v>6647.04</v>
      </c>
      <c r="S314" s="256">
        <f t="shared" si="222"/>
        <v>70285.02</v>
      </c>
      <c r="T314" s="256"/>
      <c r="U314" s="256">
        <f t="shared" si="208"/>
        <v>41</v>
      </c>
      <c r="V314" s="256">
        <f t="shared" si="209"/>
        <v>34.000000000000007</v>
      </c>
      <c r="W314" s="256">
        <f t="shared" si="210"/>
        <v>36</v>
      </c>
      <c r="X314" s="256">
        <f t="shared" si="211"/>
        <v>10.269794721407624</v>
      </c>
      <c r="Y314" s="256">
        <f t="shared" si="212"/>
        <v>33.000000000000007</v>
      </c>
      <c r="Z314" s="256">
        <f t="shared" si="213"/>
        <v>32.000000000000007</v>
      </c>
      <c r="AA314" s="256">
        <f t="shared" si="214"/>
        <v>37.000000000000007</v>
      </c>
      <c r="AB314" s="256">
        <f t="shared" si="215"/>
        <v>29.073313782991203</v>
      </c>
      <c r="AC314" s="256">
        <f t="shared" si="216"/>
        <v>31.084175084175087</v>
      </c>
      <c r="AD314" s="256">
        <f t="shared" si="217"/>
        <v>35.095036385358966</v>
      </c>
      <c r="AE314" s="256">
        <f t="shared" si="218"/>
        <v>27.073313782991207</v>
      </c>
      <c r="AF314" s="256">
        <f t="shared" si="219"/>
        <v>36.09775171065494</v>
      </c>
      <c r="AG314" s="256">
        <f t="shared" si="220"/>
        <v>31.807782122298253</v>
      </c>
      <c r="AH314" s="235"/>
      <c r="AJ314" s="235"/>
      <c r="AK314" s="300">
        <f t="shared" si="223"/>
        <v>185</v>
      </c>
      <c r="AL314" s="288">
        <f t="shared" si="224"/>
        <v>70613.276311502123</v>
      </c>
      <c r="AM314" s="277">
        <f t="shared" si="225"/>
        <v>328.25631150211848</v>
      </c>
      <c r="AN314" s="299">
        <f t="shared" si="226"/>
        <v>4.6703595090692605E-3</v>
      </c>
      <c r="AO314" s="236"/>
      <c r="AP314" s="236"/>
      <c r="AQ314" s="236"/>
      <c r="AR314" s="236"/>
      <c r="AS314" s="236"/>
      <c r="AT314" s="236"/>
    </row>
    <row r="315" spans="1:46" s="257" customFormat="1">
      <c r="A315" s="235" t="str">
        <f t="shared" si="221"/>
        <v>PacificRolloffHAUL35-CP</v>
      </c>
      <c r="B315" s="235">
        <f t="shared" si="207"/>
        <v>1</v>
      </c>
      <c r="C315" s="253" t="s">
        <v>1500</v>
      </c>
      <c r="D315" s="253" t="s">
        <v>1501</v>
      </c>
      <c r="E315" s="254">
        <v>194.37</v>
      </c>
      <c r="F315" s="255"/>
      <c r="G315" s="256">
        <v>2721.18</v>
      </c>
      <c r="H315" s="256">
        <v>2138.0700000000002</v>
      </c>
      <c r="I315" s="256">
        <v>1166.22</v>
      </c>
      <c r="J315" s="256">
        <v>2332.44</v>
      </c>
      <c r="K315" s="256">
        <v>2138.0700000000002</v>
      </c>
      <c r="L315" s="256">
        <v>2526.81</v>
      </c>
      <c r="M315" s="256">
        <v>2526.81</v>
      </c>
      <c r="N315" s="256">
        <v>2338.27</v>
      </c>
      <c r="O315" s="256">
        <v>2338.8000000000002</v>
      </c>
      <c r="P315" s="256">
        <v>2143.9</v>
      </c>
      <c r="Q315" s="256">
        <v>1754.1</v>
      </c>
      <c r="R315" s="256">
        <v>2728.6</v>
      </c>
      <c r="S315" s="256">
        <f t="shared" si="222"/>
        <v>26853.269999999997</v>
      </c>
      <c r="T315" s="256"/>
      <c r="U315" s="256">
        <f t="shared" si="208"/>
        <v>13.999999999999998</v>
      </c>
      <c r="V315" s="256">
        <f t="shared" si="209"/>
        <v>11</v>
      </c>
      <c r="W315" s="256">
        <f t="shared" si="210"/>
        <v>6</v>
      </c>
      <c r="X315" s="256">
        <f t="shared" si="211"/>
        <v>12</v>
      </c>
      <c r="Y315" s="256">
        <f t="shared" si="212"/>
        <v>11</v>
      </c>
      <c r="Z315" s="256">
        <f t="shared" si="213"/>
        <v>13</v>
      </c>
      <c r="AA315" s="256">
        <f t="shared" si="214"/>
        <v>13</v>
      </c>
      <c r="AB315" s="256">
        <f t="shared" si="215"/>
        <v>12.029994340690436</v>
      </c>
      <c r="AC315" s="256">
        <f t="shared" si="216"/>
        <v>12.032721098935021</v>
      </c>
      <c r="AD315" s="256">
        <f t="shared" si="217"/>
        <v>11.029994340690436</v>
      </c>
      <c r="AE315" s="256">
        <f t="shared" si="218"/>
        <v>9.0245408242012655</v>
      </c>
      <c r="AF315" s="256">
        <f t="shared" si="219"/>
        <v>14.03817461542419</v>
      </c>
      <c r="AG315" s="256">
        <f t="shared" si="220"/>
        <v>11.51295210166178</v>
      </c>
      <c r="AH315" s="235"/>
      <c r="AJ315" s="235"/>
      <c r="AK315" s="300">
        <f t="shared" si="223"/>
        <v>195.28</v>
      </c>
      <c r="AL315" s="288">
        <f t="shared" si="224"/>
        <v>26978.991436950149</v>
      </c>
      <c r="AM315" s="277">
        <f t="shared" si="225"/>
        <v>125.72143695015257</v>
      </c>
      <c r="AN315" s="299">
        <f t="shared" si="226"/>
        <v>4.6817924576837812E-3</v>
      </c>
      <c r="AO315" s="236"/>
      <c r="AP315" s="236"/>
      <c r="AQ315" s="236"/>
      <c r="AR315" s="236"/>
      <c r="AS315" s="236"/>
      <c r="AT315" s="236"/>
    </row>
    <row r="316" spans="1:46" s="257" customFormat="1">
      <c r="A316" s="235" t="str">
        <f t="shared" si="221"/>
        <v>PacificRolloffHAUL40-CP</v>
      </c>
      <c r="B316" s="235">
        <f t="shared" si="207"/>
        <v>1</v>
      </c>
      <c r="C316" s="253" t="s">
        <v>1502</v>
      </c>
      <c r="D316" s="253" t="s">
        <v>1503</v>
      </c>
      <c r="E316" s="254">
        <v>204.6</v>
      </c>
      <c r="F316" s="255"/>
      <c r="G316" s="256">
        <v>9002.4</v>
      </c>
      <c r="H316" s="256">
        <v>8388.6</v>
      </c>
      <c r="I316" s="256">
        <v>8797.7999999999993</v>
      </c>
      <c r="J316" s="256">
        <v>5728.8</v>
      </c>
      <c r="K316" s="256">
        <v>6956.4</v>
      </c>
      <c r="L316" s="256">
        <v>7979.4</v>
      </c>
      <c r="M316" s="256">
        <v>8184</v>
      </c>
      <c r="N316" s="256">
        <v>8614.48</v>
      </c>
      <c r="O316" s="256">
        <v>10258</v>
      </c>
      <c r="P316" s="256">
        <v>10258</v>
      </c>
      <c r="Q316" s="256">
        <v>9027.0399999999991</v>
      </c>
      <c r="R316" s="256">
        <v>10463.16</v>
      </c>
      <c r="S316" s="256">
        <f t="shared" si="222"/>
        <v>103658.08</v>
      </c>
      <c r="T316" s="256"/>
      <c r="U316" s="256">
        <f t="shared" si="208"/>
        <v>44</v>
      </c>
      <c r="V316" s="256">
        <f t="shared" si="209"/>
        <v>41</v>
      </c>
      <c r="W316" s="256">
        <f t="shared" si="210"/>
        <v>43</v>
      </c>
      <c r="X316" s="256">
        <f t="shared" si="211"/>
        <v>28</v>
      </c>
      <c r="Y316" s="256">
        <f t="shared" si="212"/>
        <v>34</v>
      </c>
      <c r="Z316" s="256">
        <f t="shared" si="213"/>
        <v>39</v>
      </c>
      <c r="AA316" s="256">
        <f t="shared" si="214"/>
        <v>40</v>
      </c>
      <c r="AB316" s="256">
        <f t="shared" si="215"/>
        <v>42.10400782013685</v>
      </c>
      <c r="AC316" s="256">
        <f t="shared" si="216"/>
        <v>50.136852394916914</v>
      </c>
      <c r="AD316" s="256">
        <f t="shared" si="217"/>
        <v>50.136852394916914</v>
      </c>
      <c r="AE316" s="256">
        <f t="shared" si="218"/>
        <v>44.120430107526879</v>
      </c>
      <c r="AF316" s="256">
        <f t="shared" si="219"/>
        <v>51.13958944281525</v>
      </c>
      <c r="AG316" s="256">
        <f t="shared" si="220"/>
        <v>42.219811013359397</v>
      </c>
      <c r="AH316" s="235"/>
      <c r="AJ316" s="235"/>
      <c r="AK316" s="300">
        <f t="shared" si="223"/>
        <v>205.55</v>
      </c>
      <c r="AL316" s="288">
        <f t="shared" si="224"/>
        <v>104139.38584555229</v>
      </c>
      <c r="AM316" s="277">
        <f t="shared" si="225"/>
        <v>481.30584555228415</v>
      </c>
      <c r="AN316" s="299">
        <f t="shared" si="226"/>
        <v>4.6432062561095654E-3</v>
      </c>
      <c r="AO316" s="236"/>
      <c r="AP316" s="236"/>
      <c r="AQ316" s="236"/>
      <c r="AR316" s="236"/>
      <c r="AS316" s="236"/>
      <c r="AT316" s="236"/>
    </row>
    <row r="317" spans="1:46" s="257" customFormat="1">
      <c r="A317" s="235" t="str">
        <f t="shared" si="221"/>
        <v>PacificRolloffHAUL20CUST-RO</v>
      </c>
      <c r="B317" s="235">
        <f t="shared" si="207"/>
        <v>1</v>
      </c>
      <c r="C317" s="253" t="s">
        <v>1494</v>
      </c>
      <c r="D317" s="253" t="s">
        <v>1495</v>
      </c>
      <c r="E317" s="254">
        <v>111.51</v>
      </c>
      <c r="F317" s="255"/>
      <c r="G317" s="256">
        <v>0</v>
      </c>
      <c r="H317" s="256">
        <v>0</v>
      </c>
      <c r="I317" s="256">
        <v>0</v>
      </c>
      <c r="J317" s="256">
        <v>0</v>
      </c>
      <c r="K317" s="256">
        <v>0</v>
      </c>
      <c r="L317" s="256">
        <v>0</v>
      </c>
      <c r="M317" s="256">
        <v>0</v>
      </c>
      <c r="N317" s="256">
        <v>0</v>
      </c>
      <c r="O317" s="256">
        <v>0</v>
      </c>
      <c r="P317" s="256">
        <v>0</v>
      </c>
      <c r="Q317" s="256">
        <v>0</v>
      </c>
      <c r="R317" s="256">
        <v>0</v>
      </c>
      <c r="S317" s="256">
        <f t="shared" si="222"/>
        <v>0</v>
      </c>
      <c r="T317" s="256"/>
      <c r="U317" s="256">
        <f t="shared" si="208"/>
        <v>0</v>
      </c>
      <c r="V317" s="256">
        <f t="shared" si="209"/>
        <v>0</v>
      </c>
      <c r="W317" s="256">
        <f t="shared" si="210"/>
        <v>0</v>
      </c>
      <c r="X317" s="256">
        <f t="shared" si="211"/>
        <v>0</v>
      </c>
      <c r="Y317" s="256">
        <f t="shared" si="212"/>
        <v>0</v>
      </c>
      <c r="Z317" s="256">
        <f t="shared" si="213"/>
        <v>0</v>
      </c>
      <c r="AA317" s="256">
        <f t="shared" si="214"/>
        <v>0</v>
      </c>
      <c r="AB317" s="256">
        <f t="shared" si="215"/>
        <v>0</v>
      </c>
      <c r="AC317" s="256">
        <f t="shared" si="216"/>
        <v>0</v>
      </c>
      <c r="AD317" s="256">
        <f t="shared" si="217"/>
        <v>0</v>
      </c>
      <c r="AE317" s="256">
        <f t="shared" si="218"/>
        <v>0</v>
      </c>
      <c r="AF317" s="256">
        <f t="shared" si="219"/>
        <v>0</v>
      </c>
      <c r="AG317" s="256">
        <f t="shared" si="220"/>
        <v>0</v>
      </c>
      <c r="AH317" s="235"/>
      <c r="AJ317" s="235"/>
      <c r="AK317" s="300">
        <f t="shared" si="223"/>
        <v>112.03</v>
      </c>
      <c r="AL317" s="288">
        <f t="shared" si="224"/>
        <v>0</v>
      </c>
      <c r="AM317" s="277">
        <f t="shared" si="225"/>
        <v>0</v>
      </c>
      <c r="AN317" s="299">
        <f t="shared" si="226"/>
        <v>4.6632589005470007E-3</v>
      </c>
      <c r="AO317" s="236"/>
      <c r="AP317" s="236"/>
      <c r="AQ317" s="236"/>
      <c r="AR317" s="236"/>
      <c r="AS317" s="236"/>
      <c r="AT317" s="236"/>
    </row>
    <row r="318" spans="1:46" s="257" customFormat="1">
      <c r="A318" s="235" t="str">
        <f t="shared" si="221"/>
        <v>PacificRolloffDEL-RO</v>
      </c>
      <c r="B318" s="235">
        <f t="shared" si="207"/>
        <v>1</v>
      </c>
      <c r="C318" s="253" t="s">
        <v>1540</v>
      </c>
      <c r="D318" s="253" t="s">
        <v>1541</v>
      </c>
      <c r="E318" s="254">
        <v>0</v>
      </c>
      <c r="F318" s="255"/>
      <c r="G318" s="256">
        <v>75</v>
      </c>
      <c r="H318" s="256">
        <v>0</v>
      </c>
      <c r="I318" s="256">
        <v>0</v>
      </c>
      <c r="J318" s="256">
        <v>0</v>
      </c>
      <c r="K318" s="256">
        <v>0</v>
      </c>
      <c r="L318" s="256">
        <v>0</v>
      </c>
      <c r="M318" s="256">
        <v>0</v>
      </c>
      <c r="N318" s="256">
        <v>0</v>
      </c>
      <c r="O318" s="256">
        <v>0</v>
      </c>
      <c r="P318" s="256">
        <v>0</v>
      </c>
      <c r="Q318" s="256">
        <v>0</v>
      </c>
      <c r="R318" s="256">
        <v>0</v>
      </c>
      <c r="S318" s="256">
        <f t="shared" si="222"/>
        <v>75</v>
      </c>
      <c r="T318" s="256"/>
      <c r="U318" s="256">
        <f t="shared" si="208"/>
        <v>0</v>
      </c>
      <c r="V318" s="256">
        <f t="shared" si="209"/>
        <v>0</v>
      </c>
      <c r="W318" s="256">
        <f t="shared" si="210"/>
        <v>0</v>
      </c>
      <c r="X318" s="256">
        <f t="shared" si="211"/>
        <v>0</v>
      </c>
      <c r="Y318" s="256">
        <f t="shared" si="212"/>
        <v>0</v>
      </c>
      <c r="Z318" s="256">
        <f t="shared" si="213"/>
        <v>0</v>
      </c>
      <c r="AA318" s="256">
        <f t="shared" si="214"/>
        <v>0</v>
      </c>
      <c r="AB318" s="256">
        <f t="shared" si="215"/>
        <v>0</v>
      </c>
      <c r="AC318" s="256">
        <f t="shared" si="216"/>
        <v>0</v>
      </c>
      <c r="AD318" s="256">
        <f t="shared" si="217"/>
        <v>0</v>
      </c>
      <c r="AE318" s="256">
        <f t="shared" si="218"/>
        <v>0</v>
      </c>
      <c r="AF318" s="256">
        <f t="shared" si="219"/>
        <v>0</v>
      </c>
      <c r="AG318" s="256">
        <f t="shared" si="220"/>
        <v>0</v>
      </c>
      <c r="AH318" s="235"/>
      <c r="AJ318" s="235"/>
      <c r="AK318" s="300">
        <f t="shared" si="223"/>
        <v>0</v>
      </c>
      <c r="AL318" s="288">
        <f t="shared" si="224"/>
        <v>0</v>
      </c>
      <c r="AM318" s="277">
        <f t="shared" si="225"/>
        <v>-75</v>
      </c>
      <c r="AN318" s="299">
        <f t="shared" si="226"/>
        <v>0</v>
      </c>
      <c r="AO318" s="236"/>
      <c r="AP318" s="236"/>
      <c r="AQ318" s="236"/>
      <c r="AR318" s="236"/>
      <c r="AS318" s="236"/>
      <c r="AT318" s="236"/>
    </row>
    <row r="319" spans="1:46" s="257" customFormat="1">
      <c r="A319" s="235" t="str">
        <f t="shared" si="221"/>
        <v>PacificRolloffDEL10-RO</v>
      </c>
      <c r="B319" s="235">
        <f t="shared" si="207"/>
        <v>1</v>
      </c>
      <c r="C319" s="257" t="s">
        <v>1593</v>
      </c>
      <c r="D319" s="257" t="s">
        <v>1594</v>
      </c>
      <c r="E319" s="254">
        <v>0</v>
      </c>
      <c r="F319" s="255"/>
      <c r="G319" s="256">
        <v>0</v>
      </c>
      <c r="H319" s="256">
        <v>0</v>
      </c>
      <c r="I319" s="256">
        <v>0</v>
      </c>
      <c r="J319" s="256">
        <v>0</v>
      </c>
      <c r="K319" s="256">
        <v>0</v>
      </c>
      <c r="L319" s="256">
        <v>0</v>
      </c>
      <c r="M319" s="256">
        <v>0</v>
      </c>
      <c r="N319" s="256">
        <v>0</v>
      </c>
      <c r="O319" s="256">
        <v>0</v>
      </c>
      <c r="P319" s="256">
        <v>0</v>
      </c>
      <c r="Q319" s="256">
        <v>0</v>
      </c>
      <c r="R319" s="256">
        <v>0</v>
      </c>
      <c r="S319" s="256">
        <f t="shared" si="222"/>
        <v>0</v>
      </c>
      <c r="T319" s="256"/>
      <c r="U319" s="256">
        <f t="shared" si="208"/>
        <v>0</v>
      </c>
      <c r="V319" s="256">
        <f t="shared" si="209"/>
        <v>0</v>
      </c>
      <c r="W319" s="256">
        <f t="shared" si="210"/>
        <v>0</v>
      </c>
      <c r="X319" s="256">
        <f t="shared" si="211"/>
        <v>0</v>
      </c>
      <c r="Y319" s="256">
        <f t="shared" si="212"/>
        <v>0</v>
      </c>
      <c r="Z319" s="256">
        <f t="shared" si="213"/>
        <v>0</v>
      </c>
      <c r="AA319" s="256">
        <f t="shared" si="214"/>
        <v>0</v>
      </c>
      <c r="AB319" s="256">
        <f t="shared" si="215"/>
        <v>0</v>
      </c>
      <c r="AC319" s="256">
        <f t="shared" si="216"/>
        <v>0</v>
      </c>
      <c r="AD319" s="256">
        <f t="shared" si="217"/>
        <v>0</v>
      </c>
      <c r="AE319" s="256">
        <f t="shared" si="218"/>
        <v>0</v>
      </c>
      <c r="AF319" s="256">
        <f t="shared" si="219"/>
        <v>0</v>
      </c>
      <c r="AG319" s="256">
        <f t="shared" si="220"/>
        <v>0</v>
      </c>
      <c r="AH319" s="235"/>
      <c r="AJ319" s="235"/>
      <c r="AK319" s="300">
        <f t="shared" si="223"/>
        <v>0</v>
      </c>
      <c r="AL319" s="288">
        <f t="shared" si="224"/>
        <v>0</v>
      </c>
      <c r="AM319" s="277">
        <f t="shared" si="225"/>
        <v>0</v>
      </c>
      <c r="AN319" s="299">
        <f t="shared" si="226"/>
        <v>0</v>
      </c>
      <c r="AO319" s="236"/>
      <c r="AP319" s="236"/>
      <c r="AQ319" s="236"/>
      <c r="AR319" s="236"/>
      <c r="AS319" s="236"/>
      <c r="AT319" s="236"/>
    </row>
    <row r="320" spans="1:46" s="257" customFormat="1">
      <c r="A320" s="235" t="str">
        <f t="shared" si="221"/>
        <v>PacificRolloffDEL10TEMP-RO</v>
      </c>
      <c r="B320" s="235">
        <f t="shared" si="207"/>
        <v>1</v>
      </c>
      <c r="C320" s="253" t="s">
        <v>1530</v>
      </c>
      <c r="D320" s="253" t="s">
        <v>1531</v>
      </c>
      <c r="E320" s="254">
        <v>76.73</v>
      </c>
      <c r="F320" s="255"/>
      <c r="G320" s="256">
        <v>0</v>
      </c>
      <c r="H320" s="256">
        <v>0</v>
      </c>
      <c r="I320" s="256">
        <v>0</v>
      </c>
      <c r="J320" s="256">
        <v>76.73</v>
      </c>
      <c r="K320" s="256">
        <v>0</v>
      </c>
      <c r="L320" s="256">
        <v>0</v>
      </c>
      <c r="M320" s="256">
        <v>0</v>
      </c>
      <c r="N320" s="256">
        <v>0</v>
      </c>
      <c r="O320" s="256">
        <v>0</v>
      </c>
      <c r="P320" s="256">
        <v>76.94</v>
      </c>
      <c r="Q320" s="256">
        <v>0</v>
      </c>
      <c r="R320" s="256">
        <v>0</v>
      </c>
      <c r="S320" s="256">
        <f t="shared" si="222"/>
        <v>153.67000000000002</v>
      </c>
      <c r="T320" s="256"/>
      <c r="U320" s="256">
        <f t="shared" si="208"/>
        <v>0</v>
      </c>
      <c r="V320" s="256">
        <f t="shared" si="209"/>
        <v>0</v>
      </c>
      <c r="W320" s="256">
        <f t="shared" si="210"/>
        <v>0</v>
      </c>
      <c r="X320" s="256">
        <f t="shared" si="211"/>
        <v>1</v>
      </c>
      <c r="Y320" s="256">
        <f t="shared" si="212"/>
        <v>0</v>
      </c>
      <c r="Z320" s="256">
        <f t="shared" si="213"/>
        <v>0</v>
      </c>
      <c r="AA320" s="256">
        <f t="shared" si="214"/>
        <v>0</v>
      </c>
      <c r="AB320" s="256">
        <f t="shared" si="215"/>
        <v>0</v>
      </c>
      <c r="AC320" s="256">
        <f t="shared" si="216"/>
        <v>0</v>
      </c>
      <c r="AD320" s="256">
        <f t="shared" si="217"/>
        <v>1.0027368695425518</v>
      </c>
      <c r="AE320" s="256">
        <f t="shared" si="218"/>
        <v>0</v>
      </c>
      <c r="AF320" s="256">
        <f t="shared" si="219"/>
        <v>0</v>
      </c>
      <c r="AG320" s="256">
        <f t="shared" si="220"/>
        <v>0.16689473912854599</v>
      </c>
      <c r="AH320" s="235"/>
      <c r="AJ320" s="235"/>
      <c r="AK320" s="300">
        <f t="shared" si="223"/>
        <v>77.09</v>
      </c>
      <c r="AL320" s="288">
        <f t="shared" si="224"/>
        <v>154.39098527303534</v>
      </c>
      <c r="AM320" s="277">
        <f t="shared" si="225"/>
        <v>0.72098527303532478</v>
      </c>
      <c r="AN320" s="299">
        <f t="shared" si="226"/>
        <v>4.6917763586602299E-3</v>
      </c>
      <c r="AO320" s="236"/>
      <c r="AP320" s="236"/>
      <c r="AQ320" s="236"/>
      <c r="AR320" s="236"/>
      <c r="AS320" s="236"/>
      <c r="AT320" s="236"/>
    </row>
    <row r="321" spans="1:46" s="257" customFormat="1">
      <c r="A321" s="235" t="str">
        <f t="shared" si="221"/>
        <v>PacificRolloffDEL19.5TEMP-RO</v>
      </c>
      <c r="B321" s="235">
        <f t="shared" si="207"/>
        <v>1</v>
      </c>
      <c r="C321" s="253" t="s">
        <v>1532</v>
      </c>
      <c r="D321" s="253" t="s">
        <v>1533</v>
      </c>
      <c r="E321" s="254">
        <v>76.73</v>
      </c>
      <c r="F321" s="255"/>
      <c r="G321" s="256">
        <v>230.19</v>
      </c>
      <c r="H321" s="256">
        <v>0</v>
      </c>
      <c r="I321" s="256">
        <v>306.92</v>
      </c>
      <c r="J321" s="256">
        <v>153.46</v>
      </c>
      <c r="K321" s="256">
        <v>153.46</v>
      </c>
      <c r="L321" s="256">
        <v>537.11</v>
      </c>
      <c r="M321" s="256">
        <v>306.92</v>
      </c>
      <c r="N321" s="256">
        <v>384.7</v>
      </c>
      <c r="O321" s="256">
        <v>384.7</v>
      </c>
      <c r="P321" s="256">
        <v>307.76</v>
      </c>
      <c r="Q321" s="256">
        <v>307.76</v>
      </c>
      <c r="R321" s="256">
        <v>153.88</v>
      </c>
      <c r="S321" s="256">
        <f t="shared" si="222"/>
        <v>3226.8600000000006</v>
      </c>
      <c r="T321" s="256"/>
      <c r="U321" s="256">
        <f t="shared" si="208"/>
        <v>3</v>
      </c>
      <c r="V321" s="256">
        <f t="shared" si="209"/>
        <v>0</v>
      </c>
      <c r="W321" s="256">
        <f t="shared" si="210"/>
        <v>4</v>
      </c>
      <c r="X321" s="256">
        <f t="shared" si="211"/>
        <v>2</v>
      </c>
      <c r="Y321" s="256">
        <f t="shared" si="212"/>
        <v>2</v>
      </c>
      <c r="Z321" s="256">
        <f t="shared" si="213"/>
        <v>7</v>
      </c>
      <c r="AA321" s="256">
        <f t="shared" si="214"/>
        <v>4</v>
      </c>
      <c r="AB321" s="256">
        <f t="shared" si="215"/>
        <v>5.0136843477127586</v>
      </c>
      <c r="AC321" s="256">
        <f t="shared" si="216"/>
        <v>5.0136843477127586</v>
      </c>
      <c r="AD321" s="256">
        <f t="shared" si="217"/>
        <v>4.0109474781702072</v>
      </c>
      <c r="AE321" s="256">
        <f t="shared" si="218"/>
        <v>4.0109474781702072</v>
      </c>
      <c r="AF321" s="256">
        <f t="shared" si="219"/>
        <v>2.0054737390851036</v>
      </c>
      <c r="AG321" s="256">
        <f t="shared" si="220"/>
        <v>3.5045614492375865</v>
      </c>
      <c r="AH321" s="235"/>
      <c r="AJ321" s="235"/>
      <c r="AK321" s="300">
        <f t="shared" si="223"/>
        <v>77.09</v>
      </c>
      <c r="AL321" s="288">
        <f t="shared" si="224"/>
        <v>3241.9997054607065</v>
      </c>
      <c r="AM321" s="277">
        <f t="shared" si="225"/>
        <v>15.139705460705954</v>
      </c>
      <c r="AN321" s="299">
        <f t="shared" si="226"/>
        <v>4.6917763586602299E-3</v>
      </c>
      <c r="AO321" s="236"/>
      <c r="AP321" s="236"/>
      <c r="AQ321" s="236"/>
      <c r="AR321" s="236"/>
      <c r="AS321" s="236"/>
      <c r="AT321" s="236"/>
    </row>
    <row r="322" spans="1:46" s="257" customFormat="1">
      <c r="A322" s="235" t="str">
        <f t="shared" si="221"/>
        <v>PacificRolloffDEL20-RO</v>
      </c>
      <c r="B322" s="235">
        <f t="shared" si="207"/>
        <v>1</v>
      </c>
      <c r="C322" s="253" t="s">
        <v>1460</v>
      </c>
      <c r="D322" s="253" t="s">
        <v>1461</v>
      </c>
      <c r="E322" s="254">
        <v>0</v>
      </c>
      <c r="F322" s="255"/>
      <c r="G322" s="256">
        <v>0</v>
      </c>
      <c r="H322" s="256">
        <v>0</v>
      </c>
      <c r="I322" s="256">
        <v>0</v>
      </c>
      <c r="J322" s="256">
        <v>0</v>
      </c>
      <c r="K322" s="256">
        <v>0</v>
      </c>
      <c r="L322" s="256">
        <v>0</v>
      </c>
      <c r="M322" s="256">
        <v>0</v>
      </c>
      <c r="N322" s="256">
        <v>0</v>
      </c>
      <c r="O322" s="256">
        <v>0</v>
      </c>
      <c r="P322" s="256">
        <v>0</v>
      </c>
      <c r="Q322" s="256">
        <v>0</v>
      </c>
      <c r="R322" s="256">
        <v>0</v>
      </c>
      <c r="S322" s="256">
        <f t="shared" si="222"/>
        <v>0</v>
      </c>
      <c r="T322" s="256"/>
      <c r="U322" s="256">
        <f t="shared" si="208"/>
        <v>0</v>
      </c>
      <c r="V322" s="256">
        <f t="shared" si="209"/>
        <v>0</v>
      </c>
      <c r="W322" s="256">
        <f t="shared" si="210"/>
        <v>0</v>
      </c>
      <c r="X322" s="256">
        <f t="shared" si="211"/>
        <v>0</v>
      </c>
      <c r="Y322" s="256">
        <f t="shared" si="212"/>
        <v>0</v>
      </c>
      <c r="Z322" s="256">
        <f t="shared" si="213"/>
        <v>0</v>
      </c>
      <c r="AA322" s="256">
        <f t="shared" si="214"/>
        <v>0</v>
      </c>
      <c r="AB322" s="256">
        <f t="shared" si="215"/>
        <v>0</v>
      </c>
      <c r="AC322" s="256">
        <f t="shared" si="216"/>
        <v>0</v>
      </c>
      <c r="AD322" s="256">
        <f t="shared" si="217"/>
        <v>0</v>
      </c>
      <c r="AE322" s="256">
        <f t="shared" si="218"/>
        <v>0</v>
      </c>
      <c r="AF322" s="256">
        <f t="shared" si="219"/>
        <v>0</v>
      </c>
      <c r="AG322" s="256">
        <f t="shared" si="220"/>
        <v>0</v>
      </c>
      <c r="AH322" s="235"/>
      <c r="AJ322" s="235"/>
      <c r="AK322" s="300">
        <f t="shared" si="223"/>
        <v>0</v>
      </c>
      <c r="AL322" s="288">
        <f t="shared" si="224"/>
        <v>0</v>
      </c>
      <c r="AM322" s="277">
        <f t="shared" si="225"/>
        <v>0</v>
      </c>
      <c r="AN322" s="299">
        <f t="shared" si="226"/>
        <v>0</v>
      </c>
      <c r="AO322" s="236"/>
      <c r="AP322" s="236"/>
      <c r="AQ322" s="236"/>
      <c r="AR322" s="236"/>
      <c r="AS322" s="236"/>
      <c r="AT322" s="236"/>
    </row>
    <row r="323" spans="1:46" s="257" customFormat="1">
      <c r="A323" s="235" t="str">
        <f t="shared" si="221"/>
        <v>PacificRolloffDEL20TEMP-RO</v>
      </c>
      <c r="B323" s="235">
        <f t="shared" si="207"/>
        <v>1</v>
      </c>
      <c r="C323" s="253" t="s">
        <v>1534</v>
      </c>
      <c r="D323" s="253" t="s">
        <v>1535</v>
      </c>
      <c r="E323" s="254">
        <v>76.73</v>
      </c>
      <c r="F323" s="255"/>
      <c r="G323" s="256">
        <v>460.38</v>
      </c>
      <c r="H323" s="256">
        <v>1227.68</v>
      </c>
      <c r="I323" s="256">
        <v>2225.17</v>
      </c>
      <c r="J323" s="256">
        <v>2608.8200000000002</v>
      </c>
      <c r="K323" s="256">
        <v>1994.98</v>
      </c>
      <c r="L323" s="256">
        <v>3452.8500000000004</v>
      </c>
      <c r="M323" s="256">
        <v>3069.2000000000003</v>
      </c>
      <c r="N323" s="256">
        <v>2000.0200000000002</v>
      </c>
      <c r="O323" s="256">
        <v>2462.08</v>
      </c>
      <c r="P323" s="256">
        <v>1538.8</v>
      </c>
      <c r="Q323" s="256">
        <v>1077.1599999999999</v>
      </c>
      <c r="R323" s="256">
        <v>1077.1599999999999</v>
      </c>
      <c r="S323" s="256">
        <f t="shared" si="222"/>
        <v>23194.3</v>
      </c>
      <c r="T323" s="256"/>
      <c r="U323" s="256">
        <f t="shared" si="208"/>
        <v>6</v>
      </c>
      <c r="V323" s="256">
        <f t="shared" si="209"/>
        <v>16</v>
      </c>
      <c r="W323" s="256">
        <f t="shared" si="210"/>
        <v>29</v>
      </c>
      <c r="X323" s="256">
        <f t="shared" si="211"/>
        <v>34</v>
      </c>
      <c r="Y323" s="256">
        <f t="shared" si="212"/>
        <v>26</v>
      </c>
      <c r="Z323" s="256">
        <f t="shared" si="213"/>
        <v>45</v>
      </c>
      <c r="AA323" s="256">
        <f t="shared" si="214"/>
        <v>40</v>
      </c>
      <c r="AB323" s="256">
        <f t="shared" si="215"/>
        <v>26.065684869021243</v>
      </c>
      <c r="AC323" s="256">
        <f t="shared" si="216"/>
        <v>32.087579825361658</v>
      </c>
      <c r="AD323" s="256">
        <f t="shared" si="217"/>
        <v>20.054737390851034</v>
      </c>
      <c r="AE323" s="256">
        <f t="shared" si="218"/>
        <v>14.038316173595723</v>
      </c>
      <c r="AF323" s="256">
        <f t="shared" si="219"/>
        <v>14.038316173595723</v>
      </c>
      <c r="AG323" s="256">
        <f t="shared" si="220"/>
        <v>25.190386202702115</v>
      </c>
      <c r="AH323" s="235"/>
      <c r="AJ323" s="235"/>
      <c r="AK323" s="300">
        <f t="shared" si="223"/>
        <v>77.09</v>
      </c>
      <c r="AL323" s="288">
        <f t="shared" si="224"/>
        <v>23303.122468395672</v>
      </c>
      <c r="AM323" s="277">
        <f t="shared" si="225"/>
        <v>108.82246839567233</v>
      </c>
      <c r="AN323" s="299">
        <f t="shared" si="226"/>
        <v>4.6917763586602299E-3</v>
      </c>
      <c r="AO323" s="236"/>
      <c r="AP323" s="236"/>
      <c r="AQ323" s="236"/>
      <c r="AR323" s="236"/>
      <c r="AS323" s="236"/>
      <c r="AT323" s="236"/>
    </row>
    <row r="324" spans="1:46" s="257" customFormat="1">
      <c r="A324" s="235" t="str">
        <f t="shared" si="221"/>
        <v>PacificRolloffDEL30-RO</v>
      </c>
      <c r="B324" s="235">
        <f t="shared" si="207"/>
        <v>1</v>
      </c>
      <c r="C324" s="253" t="s">
        <v>1528</v>
      </c>
      <c r="D324" s="253" t="s">
        <v>1529</v>
      </c>
      <c r="E324" s="254">
        <v>0</v>
      </c>
      <c r="F324" s="255"/>
      <c r="G324" s="256">
        <v>0</v>
      </c>
      <c r="H324" s="256">
        <v>0</v>
      </c>
      <c r="I324" s="256">
        <v>0</v>
      </c>
      <c r="J324" s="256">
        <v>0</v>
      </c>
      <c r="K324" s="256">
        <v>0</v>
      </c>
      <c r="L324" s="256">
        <v>0</v>
      </c>
      <c r="M324" s="256">
        <v>0</v>
      </c>
      <c r="N324" s="256">
        <v>0</v>
      </c>
      <c r="O324" s="256">
        <v>0</v>
      </c>
      <c r="P324" s="256">
        <v>0</v>
      </c>
      <c r="Q324" s="256">
        <v>0</v>
      </c>
      <c r="R324" s="256">
        <v>0</v>
      </c>
      <c r="S324" s="256">
        <f t="shared" si="222"/>
        <v>0</v>
      </c>
      <c r="T324" s="256"/>
      <c r="U324" s="256">
        <f t="shared" si="208"/>
        <v>0</v>
      </c>
      <c r="V324" s="256">
        <f t="shared" si="209"/>
        <v>0</v>
      </c>
      <c r="W324" s="256">
        <f t="shared" si="210"/>
        <v>0</v>
      </c>
      <c r="X324" s="256">
        <f t="shared" si="211"/>
        <v>0</v>
      </c>
      <c r="Y324" s="256">
        <f t="shared" si="212"/>
        <v>0</v>
      </c>
      <c r="Z324" s="256">
        <f t="shared" si="213"/>
        <v>0</v>
      </c>
      <c r="AA324" s="256">
        <f t="shared" si="214"/>
        <v>0</v>
      </c>
      <c r="AB324" s="256">
        <f t="shared" si="215"/>
        <v>0</v>
      </c>
      <c r="AC324" s="256">
        <f t="shared" si="216"/>
        <v>0</v>
      </c>
      <c r="AD324" s="256">
        <f t="shared" si="217"/>
        <v>0</v>
      </c>
      <c r="AE324" s="256">
        <f t="shared" si="218"/>
        <v>0</v>
      </c>
      <c r="AF324" s="256">
        <f t="shared" si="219"/>
        <v>0</v>
      </c>
      <c r="AG324" s="256">
        <f t="shared" si="220"/>
        <v>0</v>
      </c>
      <c r="AH324" s="235"/>
      <c r="AJ324" s="235"/>
      <c r="AK324" s="300">
        <f t="shared" si="223"/>
        <v>0</v>
      </c>
      <c r="AL324" s="288">
        <f t="shared" si="224"/>
        <v>0</v>
      </c>
      <c r="AM324" s="277">
        <f t="shared" si="225"/>
        <v>0</v>
      </c>
      <c r="AN324" s="299">
        <f t="shared" si="226"/>
        <v>0</v>
      </c>
      <c r="AO324" s="236"/>
      <c r="AP324" s="236"/>
      <c r="AQ324" s="236"/>
      <c r="AR324" s="236"/>
      <c r="AS324" s="236"/>
      <c r="AT324" s="236"/>
    </row>
    <row r="325" spans="1:46" s="257" customFormat="1">
      <c r="A325" s="235" t="str">
        <f t="shared" si="221"/>
        <v>PacificRolloffDEL30TEMP-RO</v>
      </c>
      <c r="B325" s="235">
        <f t="shared" si="207"/>
        <v>1</v>
      </c>
      <c r="C325" s="253" t="s">
        <v>1536</v>
      </c>
      <c r="D325" s="253" t="s">
        <v>1537</v>
      </c>
      <c r="E325" s="254">
        <v>76.73</v>
      </c>
      <c r="F325" s="255"/>
      <c r="G325" s="256">
        <v>1074.22</v>
      </c>
      <c r="H325" s="256">
        <v>1381.14</v>
      </c>
      <c r="I325" s="256">
        <v>997.49</v>
      </c>
      <c r="J325" s="256">
        <v>767.30000000000007</v>
      </c>
      <c r="K325" s="256">
        <v>1381.14</v>
      </c>
      <c r="L325" s="256">
        <v>920.76</v>
      </c>
      <c r="M325" s="256">
        <v>1227.6799999999998</v>
      </c>
      <c r="N325" s="256">
        <v>1076.95</v>
      </c>
      <c r="O325" s="256">
        <v>1307.98</v>
      </c>
      <c r="P325" s="256">
        <v>538.57999999999993</v>
      </c>
      <c r="Q325" s="256">
        <v>692.45999999999992</v>
      </c>
      <c r="R325" s="256">
        <v>615.52</v>
      </c>
      <c r="S325" s="256">
        <f t="shared" si="222"/>
        <v>11981.220000000001</v>
      </c>
      <c r="T325" s="256"/>
      <c r="U325" s="256">
        <f t="shared" si="208"/>
        <v>14</v>
      </c>
      <c r="V325" s="256">
        <f t="shared" si="209"/>
        <v>18</v>
      </c>
      <c r="W325" s="256">
        <f t="shared" si="210"/>
        <v>13</v>
      </c>
      <c r="X325" s="256">
        <f t="shared" si="211"/>
        <v>10</v>
      </c>
      <c r="Y325" s="256">
        <f t="shared" si="212"/>
        <v>18</v>
      </c>
      <c r="Z325" s="256">
        <f t="shared" si="213"/>
        <v>12</v>
      </c>
      <c r="AA325" s="256">
        <f t="shared" si="214"/>
        <v>15.999999999999996</v>
      </c>
      <c r="AB325" s="256">
        <f t="shared" si="215"/>
        <v>14.035579304053174</v>
      </c>
      <c r="AC325" s="256">
        <f t="shared" si="216"/>
        <v>17.046526782223381</v>
      </c>
      <c r="AD325" s="256">
        <f t="shared" si="217"/>
        <v>7.0191580867978614</v>
      </c>
      <c r="AE325" s="256">
        <f t="shared" si="218"/>
        <v>9.024631825882965</v>
      </c>
      <c r="AF325" s="256">
        <f t="shared" si="219"/>
        <v>8.0218949563404145</v>
      </c>
      <c r="AG325" s="256">
        <f t="shared" si="220"/>
        <v>13.012315912941483</v>
      </c>
      <c r="AH325" s="235"/>
      <c r="AJ325" s="235"/>
      <c r="AK325" s="300">
        <f t="shared" si="223"/>
        <v>77.09</v>
      </c>
      <c r="AL325" s="288">
        <f t="shared" si="224"/>
        <v>12037.433204743909</v>
      </c>
      <c r="AM325" s="277">
        <f t="shared" si="225"/>
        <v>56.213204743908136</v>
      </c>
      <c r="AN325" s="299">
        <f t="shared" si="226"/>
        <v>4.6917763586602299E-3</v>
      </c>
      <c r="AO325" s="236"/>
      <c r="AP325" s="236"/>
      <c r="AQ325" s="236"/>
      <c r="AR325" s="236"/>
      <c r="AS325" s="236"/>
      <c r="AT325" s="236"/>
    </row>
    <row r="326" spans="1:46" s="257" customFormat="1">
      <c r="A326" s="235" t="str">
        <f t="shared" si="221"/>
        <v>PacificRolloffDEL40-RO</v>
      </c>
      <c r="B326" s="235">
        <f t="shared" si="207"/>
        <v>1</v>
      </c>
      <c r="C326" s="253" t="s">
        <v>1462</v>
      </c>
      <c r="D326" s="253" t="s">
        <v>1463</v>
      </c>
      <c r="E326" s="254">
        <v>0</v>
      </c>
      <c r="F326" s="255"/>
      <c r="G326" s="256">
        <v>0</v>
      </c>
      <c r="H326" s="256">
        <v>0</v>
      </c>
      <c r="I326" s="256">
        <v>0</v>
      </c>
      <c r="J326" s="256">
        <v>0</v>
      </c>
      <c r="K326" s="256">
        <v>0</v>
      </c>
      <c r="L326" s="256">
        <v>0</v>
      </c>
      <c r="M326" s="256">
        <v>0</v>
      </c>
      <c r="N326" s="256">
        <v>0</v>
      </c>
      <c r="O326" s="256">
        <v>0</v>
      </c>
      <c r="P326" s="256">
        <v>0</v>
      </c>
      <c r="Q326" s="256">
        <v>0</v>
      </c>
      <c r="R326" s="256">
        <v>0</v>
      </c>
      <c r="S326" s="256">
        <f t="shared" si="222"/>
        <v>0</v>
      </c>
      <c r="T326" s="256"/>
      <c r="U326" s="256">
        <f t="shared" si="208"/>
        <v>0</v>
      </c>
      <c r="V326" s="256">
        <f t="shared" si="209"/>
        <v>0</v>
      </c>
      <c r="W326" s="256">
        <f t="shared" si="210"/>
        <v>0</v>
      </c>
      <c r="X326" s="256">
        <f t="shared" si="211"/>
        <v>0</v>
      </c>
      <c r="Y326" s="256">
        <f t="shared" si="212"/>
        <v>0</v>
      </c>
      <c r="Z326" s="256">
        <f t="shared" si="213"/>
        <v>0</v>
      </c>
      <c r="AA326" s="256">
        <f t="shared" si="214"/>
        <v>0</v>
      </c>
      <c r="AB326" s="256">
        <f t="shared" si="215"/>
        <v>0</v>
      </c>
      <c r="AC326" s="256">
        <f t="shared" si="216"/>
        <v>0</v>
      </c>
      <c r="AD326" s="256">
        <f t="shared" si="217"/>
        <v>0</v>
      </c>
      <c r="AE326" s="256">
        <f t="shared" si="218"/>
        <v>0</v>
      </c>
      <c r="AF326" s="256">
        <f t="shared" si="219"/>
        <v>0</v>
      </c>
      <c r="AG326" s="256">
        <f t="shared" si="220"/>
        <v>0</v>
      </c>
      <c r="AH326" s="235"/>
      <c r="AJ326" s="235"/>
      <c r="AK326" s="300">
        <f t="shared" si="223"/>
        <v>0</v>
      </c>
      <c r="AL326" s="288">
        <f t="shared" si="224"/>
        <v>0</v>
      </c>
      <c r="AM326" s="277">
        <f t="shared" si="225"/>
        <v>0</v>
      </c>
      <c r="AN326" s="299">
        <f t="shared" si="226"/>
        <v>0</v>
      </c>
      <c r="AO326" s="236"/>
      <c r="AP326" s="236"/>
      <c r="AQ326" s="236"/>
      <c r="AR326" s="236"/>
      <c r="AS326" s="236"/>
      <c r="AT326" s="236"/>
    </row>
    <row r="327" spans="1:46" s="257" customFormat="1">
      <c r="A327" s="235" t="str">
        <f t="shared" si="221"/>
        <v>PacificRolloffDEL40TEMP-RO</v>
      </c>
      <c r="B327" s="235">
        <f t="shared" si="207"/>
        <v>1</v>
      </c>
      <c r="C327" s="253" t="s">
        <v>1538</v>
      </c>
      <c r="D327" s="253" t="s">
        <v>1539</v>
      </c>
      <c r="E327" s="254">
        <v>76.73</v>
      </c>
      <c r="F327" s="255"/>
      <c r="G327" s="256">
        <v>613.84</v>
      </c>
      <c r="H327" s="256">
        <v>460.38</v>
      </c>
      <c r="I327" s="256">
        <v>383.65</v>
      </c>
      <c r="J327" s="256">
        <v>767.30000000000007</v>
      </c>
      <c r="K327" s="256">
        <v>1304.4100000000001</v>
      </c>
      <c r="L327" s="256">
        <v>844.03</v>
      </c>
      <c r="M327" s="256">
        <v>844.03</v>
      </c>
      <c r="N327" s="256">
        <v>692.04</v>
      </c>
      <c r="O327" s="256">
        <v>538.57999999999993</v>
      </c>
      <c r="P327" s="256">
        <v>846.33999999999992</v>
      </c>
      <c r="Q327" s="256">
        <v>538.57999999999993</v>
      </c>
      <c r="R327" s="256">
        <v>307.76</v>
      </c>
      <c r="S327" s="256">
        <f t="shared" si="222"/>
        <v>8140.94</v>
      </c>
      <c r="T327" s="256"/>
      <c r="U327" s="256">
        <f t="shared" si="208"/>
        <v>8</v>
      </c>
      <c r="V327" s="256">
        <f t="shared" si="209"/>
        <v>6</v>
      </c>
      <c r="W327" s="256">
        <f t="shared" si="210"/>
        <v>4.9999999999999991</v>
      </c>
      <c r="X327" s="256">
        <f t="shared" si="211"/>
        <v>10</v>
      </c>
      <c r="Y327" s="256">
        <f t="shared" si="212"/>
        <v>17</v>
      </c>
      <c r="Z327" s="256">
        <f t="shared" si="213"/>
        <v>10.999999999999998</v>
      </c>
      <c r="AA327" s="256">
        <f t="shared" si="214"/>
        <v>10.999999999999998</v>
      </c>
      <c r="AB327" s="256">
        <f t="shared" si="215"/>
        <v>9.0191580867978622</v>
      </c>
      <c r="AC327" s="256">
        <f t="shared" si="216"/>
        <v>7.0191580867978614</v>
      </c>
      <c r="AD327" s="256">
        <f t="shared" si="217"/>
        <v>11.030105564968068</v>
      </c>
      <c r="AE327" s="256">
        <f t="shared" si="218"/>
        <v>7.0191580867978614</v>
      </c>
      <c r="AF327" s="256">
        <f t="shared" si="219"/>
        <v>4.0109474781702072</v>
      </c>
      <c r="AG327" s="256">
        <f t="shared" si="220"/>
        <v>8.8415439419609871</v>
      </c>
      <c r="AH327" s="235"/>
      <c r="AJ327" s="235"/>
      <c r="AK327" s="300">
        <f t="shared" si="223"/>
        <v>77.09</v>
      </c>
      <c r="AL327" s="288">
        <f t="shared" si="224"/>
        <v>8179.1354698292707</v>
      </c>
      <c r="AM327" s="277">
        <f t="shared" si="225"/>
        <v>38.195469829271133</v>
      </c>
      <c r="AN327" s="299">
        <f t="shared" si="226"/>
        <v>4.6917763586602299E-3</v>
      </c>
      <c r="AO327" s="236"/>
      <c r="AP327" s="236"/>
      <c r="AQ327" s="236"/>
      <c r="AR327" s="236"/>
      <c r="AS327" s="236"/>
      <c r="AT327" s="236"/>
    </row>
    <row r="328" spans="1:46" s="257" customFormat="1">
      <c r="A328" s="235" t="str">
        <f t="shared" si="221"/>
        <v>PacificRolloffDONATIONRO</v>
      </c>
      <c r="B328" s="235">
        <f t="shared" si="207"/>
        <v>1</v>
      </c>
      <c r="C328" s="253" t="s">
        <v>1579</v>
      </c>
      <c r="D328" s="253" t="s">
        <v>1580</v>
      </c>
      <c r="E328" s="254">
        <v>0</v>
      </c>
      <c r="F328" s="255"/>
      <c r="G328" s="256">
        <v>0</v>
      </c>
      <c r="H328" s="256">
        <v>0</v>
      </c>
      <c r="I328" s="256">
        <v>0</v>
      </c>
      <c r="J328" s="256">
        <v>0</v>
      </c>
      <c r="K328" s="256">
        <v>0</v>
      </c>
      <c r="L328" s="256">
        <v>0</v>
      </c>
      <c r="M328" s="256">
        <v>0</v>
      </c>
      <c r="N328" s="256">
        <v>0</v>
      </c>
      <c r="O328" s="256">
        <v>0</v>
      </c>
      <c r="P328" s="256">
        <v>0</v>
      </c>
      <c r="Q328" s="256">
        <v>0</v>
      </c>
      <c r="R328" s="256">
        <v>0</v>
      </c>
      <c r="S328" s="256">
        <f t="shared" si="222"/>
        <v>0</v>
      </c>
      <c r="T328" s="256"/>
      <c r="U328" s="256">
        <f t="shared" si="208"/>
        <v>0</v>
      </c>
      <c r="V328" s="256">
        <f t="shared" si="209"/>
        <v>0</v>
      </c>
      <c r="W328" s="256">
        <f t="shared" si="210"/>
        <v>0</v>
      </c>
      <c r="X328" s="256">
        <f t="shared" si="211"/>
        <v>0</v>
      </c>
      <c r="Y328" s="256">
        <f t="shared" si="212"/>
        <v>0</v>
      </c>
      <c r="Z328" s="256">
        <f t="shared" si="213"/>
        <v>0</v>
      </c>
      <c r="AA328" s="256">
        <f t="shared" si="214"/>
        <v>0</v>
      </c>
      <c r="AB328" s="256">
        <f t="shared" si="215"/>
        <v>0</v>
      </c>
      <c r="AC328" s="256">
        <f t="shared" si="216"/>
        <v>0</v>
      </c>
      <c r="AD328" s="256">
        <f t="shared" si="217"/>
        <v>0</v>
      </c>
      <c r="AE328" s="256">
        <f t="shared" si="218"/>
        <v>0</v>
      </c>
      <c r="AF328" s="256">
        <f t="shared" si="219"/>
        <v>0</v>
      </c>
      <c r="AG328" s="256">
        <f t="shared" si="220"/>
        <v>0</v>
      </c>
      <c r="AH328" s="235"/>
      <c r="AJ328" s="235"/>
      <c r="AK328" s="300">
        <f t="shared" si="223"/>
        <v>0</v>
      </c>
      <c r="AL328" s="288">
        <f t="shared" si="224"/>
        <v>0</v>
      </c>
      <c r="AM328" s="277">
        <f t="shared" si="225"/>
        <v>0</v>
      </c>
      <c r="AN328" s="299">
        <f t="shared" si="226"/>
        <v>0</v>
      </c>
      <c r="AO328" s="236"/>
      <c r="AP328" s="236"/>
      <c r="AQ328" s="236"/>
      <c r="AR328" s="236"/>
      <c r="AS328" s="236"/>
      <c r="AT328" s="236"/>
    </row>
    <row r="329" spans="1:46" s="257" customFormat="1">
      <c r="A329" s="235" t="str">
        <f t="shared" si="221"/>
        <v>PacificRolloffEXWGHT-RO</v>
      </c>
      <c r="B329" s="235">
        <f t="shared" si="207"/>
        <v>1</v>
      </c>
      <c r="C329" s="253" t="s">
        <v>1572</v>
      </c>
      <c r="D329" s="253" t="s">
        <v>1572</v>
      </c>
      <c r="E329" s="254">
        <v>0.14000000000000001</v>
      </c>
      <c r="F329" s="255"/>
      <c r="G329" s="256">
        <v>112</v>
      </c>
      <c r="H329" s="256">
        <v>834.40000000000009</v>
      </c>
      <c r="I329" s="256">
        <v>840</v>
      </c>
      <c r="J329" s="256">
        <v>1232</v>
      </c>
      <c r="K329" s="256">
        <v>0</v>
      </c>
      <c r="L329" s="256">
        <v>1694</v>
      </c>
      <c r="M329" s="256">
        <v>2087.1999999999998</v>
      </c>
      <c r="N329" s="256">
        <v>2086</v>
      </c>
      <c r="O329" s="256">
        <v>834.4</v>
      </c>
      <c r="P329" s="256">
        <v>1293.5999999999999</v>
      </c>
      <c r="Q329" s="256">
        <v>364</v>
      </c>
      <c r="R329" s="256">
        <v>1909.6</v>
      </c>
      <c r="S329" s="256">
        <f t="shared" si="222"/>
        <v>13287.199999999999</v>
      </c>
      <c r="T329" s="256"/>
      <c r="U329" s="256">
        <f t="shared" si="208"/>
        <v>799.99999999999989</v>
      </c>
      <c r="V329" s="256">
        <f t="shared" si="209"/>
        <v>5960</v>
      </c>
      <c r="W329" s="256">
        <f t="shared" si="210"/>
        <v>5999.9999999999991</v>
      </c>
      <c r="X329" s="256">
        <f t="shared" si="211"/>
        <v>8800</v>
      </c>
      <c r="Y329" s="256">
        <f t="shared" si="212"/>
        <v>0</v>
      </c>
      <c r="Z329" s="256">
        <f t="shared" si="213"/>
        <v>12099.999999999998</v>
      </c>
      <c r="AA329" s="256">
        <f t="shared" si="214"/>
        <v>14908.571428571426</v>
      </c>
      <c r="AB329" s="256">
        <f t="shared" si="215"/>
        <v>14899.999999999998</v>
      </c>
      <c r="AC329" s="256">
        <f t="shared" si="216"/>
        <v>5959.9999999999991</v>
      </c>
      <c r="AD329" s="256">
        <f t="shared" si="217"/>
        <v>9239.9999999999982</v>
      </c>
      <c r="AE329" s="256">
        <f t="shared" si="218"/>
        <v>2599.9999999999995</v>
      </c>
      <c r="AF329" s="256">
        <f t="shared" si="219"/>
        <v>13639.999999999998</v>
      </c>
      <c r="AG329" s="256">
        <f t="shared" si="220"/>
        <v>7909.0476190476184</v>
      </c>
      <c r="AH329" s="235"/>
      <c r="AJ329" s="235"/>
      <c r="AK329" s="300">
        <f t="shared" si="223"/>
        <v>0.14000000000000001</v>
      </c>
      <c r="AL329" s="288">
        <f t="shared" si="224"/>
        <v>13287.2</v>
      </c>
      <c r="AM329" s="277">
        <f t="shared" si="225"/>
        <v>0</v>
      </c>
      <c r="AN329" s="299">
        <f t="shared" si="226"/>
        <v>0</v>
      </c>
      <c r="AO329" s="236"/>
      <c r="AP329" s="236"/>
      <c r="AQ329" s="236"/>
      <c r="AR329" s="236"/>
      <c r="AS329" s="236"/>
      <c r="AT329" s="236"/>
    </row>
    <row r="330" spans="1:46" s="257" customFormat="1">
      <c r="A330" s="235" t="str">
        <f t="shared" si="221"/>
        <v>PacificRolloffFINAL10-RO</v>
      </c>
      <c r="B330" s="235">
        <f t="shared" si="207"/>
        <v>1</v>
      </c>
      <c r="C330" s="257" t="s">
        <v>1595</v>
      </c>
      <c r="D330" s="257" t="s">
        <v>1596</v>
      </c>
      <c r="E330" s="254">
        <v>106.39</v>
      </c>
      <c r="F330" s="255"/>
      <c r="G330" s="256">
        <v>0</v>
      </c>
      <c r="H330" s="256">
        <v>0</v>
      </c>
      <c r="I330" s="256">
        <v>0</v>
      </c>
      <c r="J330" s="256">
        <v>0</v>
      </c>
      <c r="K330" s="256">
        <v>0</v>
      </c>
      <c r="L330" s="256">
        <v>0</v>
      </c>
      <c r="M330" s="256">
        <v>0</v>
      </c>
      <c r="N330" s="256">
        <v>0</v>
      </c>
      <c r="O330" s="256">
        <v>0</v>
      </c>
      <c r="P330" s="256">
        <v>0</v>
      </c>
      <c r="Q330" s="256">
        <v>0</v>
      </c>
      <c r="R330" s="256">
        <v>0</v>
      </c>
      <c r="S330" s="256">
        <f t="shared" si="222"/>
        <v>0</v>
      </c>
      <c r="T330" s="256"/>
      <c r="U330" s="256">
        <f t="shared" si="208"/>
        <v>0</v>
      </c>
      <c r="V330" s="256">
        <f t="shared" si="209"/>
        <v>0</v>
      </c>
      <c r="W330" s="256">
        <f t="shared" si="210"/>
        <v>0</v>
      </c>
      <c r="X330" s="256">
        <f t="shared" si="211"/>
        <v>0</v>
      </c>
      <c r="Y330" s="256">
        <f t="shared" si="212"/>
        <v>0</v>
      </c>
      <c r="Z330" s="256">
        <f t="shared" si="213"/>
        <v>0</v>
      </c>
      <c r="AA330" s="256">
        <f t="shared" si="214"/>
        <v>0</v>
      </c>
      <c r="AB330" s="256">
        <f t="shared" si="215"/>
        <v>0</v>
      </c>
      <c r="AC330" s="256">
        <f t="shared" si="216"/>
        <v>0</v>
      </c>
      <c r="AD330" s="256">
        <f t="shared" si="217"/>
        <v>0</v>
      </c>
      <c r="AE330" s="256">
        <f t="shared" si="218"/>
        <v>0</v>
      </c>
      <c r="AF330" s="256">
        <f t="shared" si="219"/>
        <v>0</v>
      </c>
      <c r="AG330" s="256">
        <f t="shared" si="220"/>
        <v>0</v>
      </c>
      <c r="AH330" s="235"/>
      <c r="AJ330" s="235"/>
      <c r="AK330" s="300">
        <f t="shared" si="223"/>
        <v>106.89</v>
      </c>
      <c r="AL330" s="288">
        <f t="shared" si="224"/>
        <v>0</v>
      </c>
      <c r="AM330" s="277">
        <f t="shared" si="225"/>
        <v>0</v>
      </c>
      <c r="AN330" s="299">
        <f t="shared" si="226"/>
        <v>4.6996898204718493E-3</v>
      </c>
      <c r="AO330" s="236"/>
      <c r="AP330" s="236"/>
      <c r="AQ330" s="236"/>
      <c r="AR330" s="236"/>
      <c r="AS330" s="236"/>
      <c r="AT330" s="236"/>
    </row>
    <row r="331" spans="1:46" s="257" customFormat="1">
      <c r="A331" s="235" t="str">
        <f t="shared" si="221"/>
        <v>PacificRolloffFINAL10TEMP-RO</v>
      </c>
      <c r="B331" s="235">
        <f t="shared" si="207"/>
        <v>1</v>
      </c>
      <c r="C331" s="253" t="s">
        <v>1466</v>
      </c>
      <c r="D331" s="253" t="s">
        <v>1467</v>
      </c>
      <c r="E331" s="254">
        <v>106.39</v>
      </c>
      <c r="F331" s="255"/>
      <c r="G331" s="256">
        <v>0</v>
      </c>
      <c r="H331" s="256">
        <v>106.39</v>
      </c>
      <c r="I331" s="256">
        <v>0</v>
      </c>
      <c r="J331" s="256">
        <v>0</v>
      </c>
      <c r="K331" s="256">
        <v>106.39</v>
      </c>
      <c r="L331" s="256">
        <v>0</v>
      </c>
      <c r="M331" s="256">
        <v>106.39</v>
      </c>
      <c r="N331" s="256">
        <v>0</v>
      </c>
      <c r="O331" s="256">
        <v>0</v>
      </c>
      <c r="P331" s="256">
        <v>213.36</v>
      </c>
      <c r="Q331" s="256">
        <v>0</v>
      </c>
      <c r="R331" s="256">
        <v>0</v>
      </c>
      <c r="S331" s="256">
        <f t="shared" si="222"/>
        <v>532.53</v>
      </c>
      <c r="T331" s="256"/>
      <c r="U331" s="256">
        <f t="shared" si="208"/>
        <v>0</v>
      </c>
      <c r="V331" s="256">
        <f t="shared" si="209"/>
        <v>1</v>
      </c>
      <c r="W331" s="256">
        <f t="shared" si="210"/>
        <v>0</v>
      </c>
      <c r="X331" s="256">
        <f t="shared" si="211"/>
        <v>0</v>
      </c>
      <c r="Y331" s="256">
        <f t="shared" si="212"/>
        <v>1</v>
      </c>
      <c r="Z331" s="256">
        <f t="shared" si="213"/>
        <v>0</v>
      </c>
      <c r="AA331" s="256">
        <f t="shared" si="214"/>
        <v>1</v>
      </c>
      <c r="AB331" s="256">
        <f t="shared" si="215"/>
        <v>0</v>
      </c>
      <c r="AC331" s="256">
        <f t="shared" si="216"/>
        <v>0</v>
      </c>
      <c r="AD331" s="256">
        <f t="shared" si="217"/>
        <v>2.0054516401917475</v>
      </c>
      <c r="AE331" s="256">
        <f t="shared" si="218"/>
        <v>0</v>
      </c>
      <c r="AF331" s="256">
        <f t="shared" si="219"/>
        <v>0</v>
      </c>
      <c r="AG331" s="256">
        <f t="shared" si="220"/>
        <v>0.41712097001597898</v>
      </c>
      <c r="AH331" s="235"/>
      <c r="AJ331" s="235"/>
      <c r="AK331" s="300">
        <f t="shared" si="223"/>
        <v>106.89</v>
      </c>
      <c r="AL331" s="288">
        <f t="shared" si="224"/>
        <v>535.03272582009595</v>
      </c>
      <c r="AM331" s="277">
        <f t="shared" si="225"/>
        <v>2.502725820095975</v>
      </c>
      <c r="AN331" s="299">
        <f t="shared" si="226"/>
        <v>4.6996898204718493E-3</v>
      </c>
      <c r="AO331" s="236"/>
      <c r="AP331" s="236"/>
      <c r="AQ331" s="236"/>
      <c r="AR331" s="236"/>
      <c r="AS331" s="236"/>
      <c r="AT331" s="236"/>
    </row>
    <row r="332" spans="1:46" s="257" customFormat="1">
      <c r="A332" s="235" t="str">
        <f t="shared" si="221"/>
        <v>PacificRolloffFINAL19.5-RO</v>
      </c>
      <c r="B332" s="235">
        <f t="shared" ref="B332:B363" si="227">COUNTIF(C:C,C332)</f>
        <v>1</v>
      </c>
      <c r="C332" s="253" t="s">
        <v>1472</v>
      </c>
      <c r="D332" s="253" t="s">
        <v>1473</v>
      </c>
      <c r="E332" s="254">
        <v>111.51</v>
      </c>
      <c r="F332" s="255"/>
      <c r="G332" s="256">
        <v>0</v>
      </c>
      <c r="H332" s="256">
        <v>111.51</v>
      </c>
      <c r="I332" s="256">
        <v>0</v>
      </c>
      <c r="J332" s="256">
        <v>0</v>
      </c>
      <c r="K332" s="256">
        <v>0</v>
      </c>
      <c r="L332" s="256">
        <v>111.51</v>
      </c>
      <c r="M332" s="256">
        <v>0</v>
      </c>
      <c r="N332" s="256">
        <v>0</v>
      </c>
      <c r="O332" s="256">
        <v>0</v>
      </c>
      <c r="P332" s="256">
        <v>0</v>
      </c>
      <c r="Q332" s="256">
        <v>0</v>
      </c>
      <c r="R332" s="256">
        <v>0</v>
      </c>
      <c r="S332" s="256">
        <f t="shared" si="222"/>
        <v>223.02</v>
      </c>
      <c r="T332" s="256"/>
      <c r="U332" s="256">
        <f t="shared" ref="U332:U363" si="228">IFERROR(G332/$E332,0)</f>
        <v>0</v>
      </c>
      <c r="V332" s="256">
        <f t="shared" ref="V332:V363" si="229">IFERROR(H332/$E332,0)</f>
        <v>1</v>
      </c>
      <c r="W332" s="256">
        <f t="shared" ref="W332:W363" si="230">IFERROR(I332/$E332,0)</f>
        <v>0</v>
      </c>
      <c r="X332" s="256">
        <f t="shared" ref="X332:X363" si="231">IFERROR(J332/$E332,0)</f>
        <v>0</v>
      </c>
      <c r="Y332" s="256">
        <f t="shared" ref="Y332:Y363" si="232">IFERROR(K332/$E332,0)</f>
        <v>0</v>
      </c>
      <c r="Z332" s="256">
        <f t="shared" ref="Z332:Z363" si="233">IFERROR(L332/$E332,0)</f>
        <v>1</v>
      </c>
      <c r="AA332" s="256">
        <f t="shared" ref="AA332:AA363" si="234">IFERROR(M332/$E332,0)</f>
        <v>0</v>
      </c>
      <c r="AB332" s="256">
        <f t="shared" ref="AB332:AB363" si="235">IFERROR(N332/$E332,0)</f>
        <v>0</v>
      </c>
      <c r="AC332" s="256">
        <f t="shared" ref="AC332:AC363" si="236">IFERROR(O332/$E332,0)</f>
        <v>0</v>
      </c>
      <c r="AD332" s="256">
        <f t="shared" ref="AD332:AD363" si="237">IFERROR(P332/$E332,0)</f>
        <v>0</v>
      </c>
      <c r="AE332" s="256">
        <f t="shared" ref="AE332:AE363" si="238">IFERROR(Q332/$E332,0)</f>
        <v>0</v>
      </c>
      <c r="AF332" s="256">
        <f t="shared" ref="AF332:AF363" si="239">IFERROR(R332/$E332,0)</f>
        <v>0</v>
      </c>
      <c r="AG332" s="256">
        <f t="shared" ref="AG332:AG363" si="240">AVERAGE(U332:AF332)</f>
        <v>0.16666666666666666</v>
      </c>
      <c r="AH332" s="235"/>
      <c r="AJ332" s="235"/>
      <c r="AK332" s="300">
        <f t="shared" si="223"/>
        <v>112.03</v>
      </c>
      <c r="AL332" s="288">
        <f t="shared" si="224"/>
        <v>224.06</v>
      </c>
      <c r="AM332" s="277">
        <f t="shared" si="225"/>
        <v>1.039999999999992</v>
      </c>
      <c r="AN332" s="299">
        <f t="shared" si="226"/>
        <v>4.6632589005470007E-3</v>
      </c>
      <c r="AO332" s="236"/>
      <c r="AP332" s="236"/>
      <c r="AQ332" s="236"/>
      <c r="AR332" s="236"/>
      <c r="AS332" s="236"/>
      <c r="AT332" s="236"/>
    </row>
    <row r="333" spans="1:46" s="257" customFormat="1">
      <c r="A333" s="235" t="str">
        <f t="shared" ref="A333:A364" si="241">$A$1&amp;"Rolloff"&amp;C333</f>
        <v>PacificRolloffFINAL19.5TEMP-RO</v>
      </c>
      <c r="B333" s="235">
        <f t="shared" si="227"/>
        <v>1</v>
      </c>
      <c r="C333" s="253" t="s">
        <v>1468</v>
      </c>
      <c r="D333" s="253" t="s">
        <v>1469</v>
      </c>
      <c r="E333" s="254">
        <v>111.51</v>
      </c>
      <c r="F333" s="255"/>
      <c r="G333" s="256">
        <v>0</v>
      </c>
      <c r="H333" s="256">
        <v>223.02</v>
      </c>
      <c r="I333" s="256">
        <v>446.04</v>
      </c>
      <c r="J333" s="256">
        <v>223.02</v>
      </c>
      <c r="K333" s="256">
        <v>111.51</v>
      </c>
      <c r="L333" s="256">
        <v>223.02</v>
      </c>
      <c r="M333" s="256">
        <v>780.56999999999994</v>
      </c>
      <c r="N333" s="256">
        <v>111.82</v>
      </c>
      <c r="O333" s="256">
        <v>670.91999999999985</v>
      </c>
      <c r="P333" s="256">
        <v>447.28</v>
      </c>
      <c r="Q333" s="256">
        <v>447.28</v>
      </c>
      <c r="R333" s="256">
        <v>447.28</v>
      </c>
      <c r="S333" s="256">
        <f t="shared" ref="S333:S364" si="242">SUM(G333:R333)</f>
        <v>4131.7599999999993</v>
      </c>
      <c r="T333" s="256"/>
      <c r="U333" s="256">
        <f t="shared" si="228"/>
        <v>0</v>
      </c>
      <c r="V333" s="256">
        <f t="shared" si="229"/>
        <v>2</v>
      </c>
      <c r="W333" s="256">
        <f t="shared" si="230"/>
        <v>4</v>
      </c>
      <c r="X333" s="256">
        <f t="shared" si="231"/>
        <v>2</v>
      </c>
      <c r="Y333" s="256">
        <f t="shared" si="232"/>
        <v>1</v>
      </c>
      <c r="Z333" s="256">
        <f t="shared" si="233"/>
        <v>2</v>
      </c>
      <c r="AA333" s="256">
        <f t="shared" si="234"/>
        <v>6.9999999999999991</v>
      </c>
      <c r="AB333" s="256">
        <f t="shared" si="235"/>
        <v>1.0027800197291721</v>
      </c>
      <c r="AC333" s="256">
        <f t="shared" si="236"/>
        <v>6.0166801183750316</v>
      </c>
      <c r="AD333" s="256">
        <f t="shared" si="237"/>
        <v>4.0111200789166883</v>
      </c>
      <c r="AE333" s="256">
        <f t="shared" si="238"/>
        <v>4.0111200789166883</v>
      </c>
      <c r="AF333" s="256">
        <f t="shared" si="239"/>
        <v>4.0111200789166883</v>
      </c>
      <c r="AG333" s="256">
        <f t="shared" si="240"/>
        <v>3.0877350312378558</v>
      </c>
      <c r="AH333" s="235"/>
      <c r="AJ333" s="235"/>
      <c r="AK333" s="300">
        <f t="shared" ref="AK333:AK364" si="243">ROUND(E333*(1+$AM$4),2)</f>
        <v>112.03</v>
      </c>
      <c r="AL333" s="288">
        <f t="shared" si="224"/>
        <v>4151.0274665949237</v>
      </c>
      <c r="AM333" s="277">
        <f t="shared" si="225"/>
        <v>19.267466594924372</v>
      </c>
      <c r="AN333" s="299">
        <f t="shared" si="226"/>
        <v>4.6632589005470007E-3</v>
      </c>
      <c r="AO333" s="236"/>
      <c r="AP333" s="236"/>
      <c r="AQ333" s="236"/>
      <c r="AR333" s="236"/>
      <c r="AS333" s="236"/>
      <c r="AT333" s="236"/>
    </row>
    <row r="334" spans="1:46" s="257" customFormat="1">
      <c r="A334" s="235" t="str">
        <f t="shared" si="241"/>
        <v>PacificRolloffFINAL20-RO</v>
      </c>
      <c r="B334" s="235">
        <f t="shared" si="227"/>
        <v>1</v>
      </c>
      <c r="C334" s="253" t="s">
        <v>1450</v>
      </c>
      <c r="D334" s="253" t="s">
        <v>1451</v>
      </c>
      <c r="E334" s="254">
        <v>111.51</v>
      </c>
      <c r="F334" s="255"/>
      <c r="G334" s="256">
        <v>111.51</v>
      </c>
      <c r="H334" s="256">
        <v>223.02</v>
      </c>
      <c r="I334" s="256">
        <v>334.53000000000003</v>
      </c>
      <c r="J334" s="256">
        <v>446.04</v>
      </c>
      <c r="K334" s="256">
        <v>111.51</v>
      </c>
      <c r="L334" s="256">
        <v>223.02</v>
      </c>
      <c r="M334" s="256">
        <v>0</v>
      </c>
      <c r="N334" s="256">
        <v>111.82</v>
      </c>
      <c r="O334" s="256">
        <v>111.82</v>
      </c>
      <c r="P334" s="256">
        <v>111.82</v>
      </c>
      <c r="Q334" s="256">
        <v>111.82</v>
      </c>
      <c r="R334" s="256">
        <v>111.82</v>
      </c>
      <c r="S334" s="256">
        <f t="shared" si="242"/>
        <v>2008.7299999999998</v>
      </c>
      <c r="T334" s="256"/>
      <c r="U334" s="256">
        <f t="shared" si="228"/>
        <v>1</v>
      </c>
      <c r="V334" s="256">
        <f t="shared" si="229"/>
        <v>2</v>
      </c>
      <c r="W334" s="256">
        <f t="shared" si="230"/>
        <v>3</v>
      </c>
      <c r="X334" s="256">
        <f t="shared" si="231"/>
        <v>4</v>
      </c>
      <c r="Y334" s="256">
        <f t="shared" si="232"/>
        <v>1</v>
      </c>
      <c r="Z334" s="256">
        <f t="shared" si="233"/>
        <v>2</v>
      </c>
      <c r="AA334" s="256">
        <f t="shared" si="234"/>
        <v>0</v>
      </c>
      <c r="AB334" s="256">
        <f t="shared" si="235"/>
        <v>1.0027800197291721</v>
      </c>
      <c r="AC334" s="256">
        <f t="shared" si="236"/>
        <v>1.0027800197291721</v>
      </c>
      <c r="AD334" s="256">
        <f t="shared" si="237"/>
        <v>1.0027800197291721</v>
      </c>
      <c r="AE334" s="256">
        <f t="shared" si="238"/>
        <v>1.0027800197291721</v>
      </c>
      <c r="AF334" s="256">
        <f t="shared" si="239"/>
        <v>1.0027800197291721</v>
      </c>
      <c r="AG334" s="256">
        <f t="shared" si="240"/>
        <v>1.5011583415538219</v>
      </c>
      <c r="AH334" s="235"/>
      <c r="AJ334" s="235"/>
      <c r="AK334" s="300">
        <f t="shared" si="243"/>
        <v>112.03</v>
      </c>
      <c r="AL334" s="288">
        <f t="shared" si="224"/>
        <v>2018.097228051296</v>
      </c>
      <c r="AM334" s="277">
        <f t="shared" si="225"/>
        <v>9.3672280512962516</v>
      </c>
      <c r="AN334" s="299">
        <f t="shared" si="226"/>
        <v>4.6632589005470007E-3</v>
      </c>
      <c r="AO334" s="236"/>
      <c r="AP334" s="236"/>
      <c r="AQ334" s="236"/>
      <c r="AR334" s="236"/>
      <c r="AS334" s="236"/>
      <c r="AT334" s="236"/>
    </row>
    <row r="335" spans="1:46" s="257" customFormat="1">
      <c r="A335" s="235" t="str">
        <f t="shared" si="241"/>
        <v>PacificRolloffFINAL20TEMP-RO</v>
      </c>
      <c r="B335" s="235">
        <f t="shared" si="227"/>
        <v>1</v>
      </c>
      <c r="C335" s="253" t="s">
        <v>1476</v>
      </c>
      <c r="D335" s="253" t="s">
        <v>1477</v>
      </c>
      <c r="E335" s="254">
        <v>111.51</v>
      </c>
      <c r="F335" s="255"/>
      <c r="G335" s="256">
        <v>1003.5899999999999</v>
      </c>
      <c r="H335" s="256">
        <v>2676.2400000000007</v>
      </c>
      <c r="I335" s="256">
        <v>2787.7500000000005</v>
      </c>
      <c r="J335" s="256">
        <v>4237.38</v>
      </c>
      <c r="K335" s="256">
        <v>2787.75</v>
      </c>
      <c r="L335" s="256">
        <v>3791.3399999999997</v>
      </c>
      <c r="M335" s="256">
        <v>5017.95</v>
      </c>
      <c r="N335" s="256">
        <v>2569.69</v>
      </c>
      <c r="O335" s="256">
        <v>3354.6</v>
      </c>
      <c r="P335" s="256">
        <v>2795.4999999999995</v>
      </c>
      <c r="Q335" s="256">
        <v>1789.12</v>
      </c>
      <c r="R335" s="256">
        <v>1341.84</v>
      </c>
      <c r="S335" s="256">
        <f t="shared" si="242"/>
        <v>34152.75</v>
      </c>
      <c r="T335" s="256"/>
      <c r="U335" s="256">
        <f t="shared" si="228"/>
        <v>8.9999999999999982</v>
      </c>
      <c r="V335" s="256">
        <f t="shared" si="229"/>
        <v>24.000000000000004</v>
      </c>
      <c r="W335" s="256">
        <f t="shared" si="230"/>
        <v>25.000000000000004</v>
      </c>
      <c r="X335" s="256">
        <f t="shared" si="231"/>
        <v>38</v>
      </c>
      <c r="Y335" s="256">
        <f t="shared" si="232"/>
        <v>25</v>
      </c>
      <c r="Z335" s="256">
        <f t="shared" si="233"/>
        <v>33.999999999999993</v>
      </c>
      <c r="AA335" s="256">
        <f t="shared" si="234"/>
        <v>44.999999999999993</v>
      </c>
      <c r="AB335" s="256">
        <f t="shared" si="235"/>
        <v>23.044480315666757</v>
      </c>
      <c r="AC335" s="256">
        <f t="shared" si="236"/>
        <v>30.083400591875165</v>
      </c>
      <c r="AD335" s="256">
        <f t="shared" si="237"/>
        <v>25.069500493229302</v>
      </c>
      <c r="AE335" s="256">
        <f t="shared" si="238"/>
        <v>16.044480315666753</v>
      </c>
      <c r="AF335" s="256">
        <f t="shared" si="239"/>
        <v>12.033360236750067</v>
      </c>
      <c r="AG335" s="256">
        <f t="shared" si="240"/>
        <v>25.522935162765673</v>
      </c>
      <c r="AH335" s="235"/>
      <c r="AJ335" s="235"/>
      <c r="AK335" s="300">
        <f t="shared" si="243"/>
        <v>112.03</v>
      </c>
      <c r="AL335" s="288">
        <f t="shared" si="224"/>
        <v>34312.013115415662</v>
      </c>
      <c r="AM335" s="277">
        <f t="shared" si="225"/>
        <v>159.26311541566247</v>
      </c>
      <c r="AN335" s="299">
        <f t="shared" si="226"/>
        <v>4.6632589005470007E-3</v>
      </c>
      <c r="AO335" s="236"/>
      <c r="AP335" s="236"/>
      <c r="AQ335" s="236"/>
      <c r="AR335" s="236"/>
      <c r="AS335" s="236"/>
      <c r="AT335" s="236"/>
    </row>
    <row r="336" spans="1:46" s="257" customFormat="1">
      <c r="A336" s="235" t="str">
        <f t="shared" si="241"/>
        <v>PacificRolloffFINAL30-RO</v>
      </c>
      <c r="B336" s="235">
        <f t="shared" si="227"/>
        <v>1</v>
      </c>
      <c r="C336" s="253" t="s">
        <v>1454</v>
      </c>
      <c r="D336" s="253" t="s">
        <v>1455</v>
      </c>
      <c r="E336" s="254">
        <v>119.69</v>
      </c>
      <c r="F336" s="255"/>
      <c r="G336" s="256">
        <v>0</v>
      </c>
      <c r="H336" s="256">
        <v>478.76</v>
      </c>
      <c r="I336" s="256">
        <v>119.69</v>
      </c>
      <c r="J336" s="256">
        <v>119.69</v>
      </c>
      <c r="K336" s="256">
        <v>718.1400000000001</v>
      </c>
      <c r="L336" s="256">
        <v>119.69</v>
      </c>
      <c r="M336" s="256">
        <v>119.69</v>
      </c>
      <c r="N336" s="256">
        <v>240.04</v>
      </c>
      <c r="O336" s="256">
        <v>240.04</v>
      </c>
      <c r="P336" s="256">
        <v>600.1</v>
      </c>
      <c r="Q336" s="256">
        <v>0</v>
      </c>
      <c r="R336" s="256">
        <v>360.06</v>
      </c>
      <c r="S336" s="256">
        <f t="shared" si="242"/>
        <v>3115.9</v>
      </c>
      <c r="T336" s="256"/>
      <c r="U336" s="256">
        <f t="shared" si="228"/>
        <v>0</v>
      </c>
      <c r="V336" s="256">
        <f t="shared" si="229"/>
        <v>4</v>
      </c>
      <c r="W336" s="256">
        <f t="shared" si="230"/>
        <v>1</v>
      </c>
      <c r="X336" s="256">
        <f t="shared" si="231"/>
        <v>1</v>
      </c>
      <c r="Y336" s="256">
        <f t="shared" si="232"/>
        <v>6.0000000000000009</v>
      </c>
      <c r="Z336" s="256">
        <f t="shared" si="233"/>
        <v>1</v>
      </c>
      <c r="AA336" s="256">
        <f t="shared" si="234"/>
        <v>1</v>
      </c>
      <c r="AB336" s="256">
        <f t="shared" si="235"/>
        <v>2.005514245133261</v>
      </c>
      <c r="AC336" s="256">
        <f t="shared" si="236"/>
        <v>2.005514245133261</v>
      </c>
      <c r="AD336" s="256">
        <f t="shared" si="237"/>
        <v>5.0137856128331526</v>
      </c>
      <c r="AE336" s="256">
        <f t="shared" si="238"/>
        <v>0</v>
      </c>
      <c r="AF336" s="256">
        <f t="shared" si="239"/>
        <v>3.0082713676998916</v>
      </c>
      <c r="AG336" s="256">
        <f t="shared" si="240"/>
        <v>2.1694237892332975</v>
      </c>
      <c r="AH336" s="235"/>
      <c r="AJ336" s="235"/>
      <c r="AK336" s="300">
        <f t="shared" si="243"/>
        <v>120.25</v>
      </c>
      <c r="AL336" s="288">
        <f t="shared" si="224"/>
        <v>3130.4785278636482</v>
      </c>
      <c r="AM336" s="277">
        <f t="shared" si="225"/>
        <v>14.578527863648105</v>
      </c>
      <c r="AN336" s="299">
        <f t="shared" si="226"/>
        <v>4.6787534464032277E-3</v>
      </c>
      <c r="AO336" s="236"/>
      <c r="AP336" s="236"/>
      <c r="AQ336" s="236"/>
      <c r="AR336" s="236"/>
      <c r="AS336" s="236"/>
      <c r="AT336" s="236"/>
    </row>
    <row r="337" spans="1:46" s="257" customFormat="1">
      <c r="A337" s="235" t="str">
        <f t="shared" si="241"/>
        <v>PacificRolloffFINAL30TEMP-RO</v>
      </c>
      <c r="B337" s="235">
        <f t="shared" si="227"/>
        <v>1</v>
      </c>
      <c r="C337" s="253" t="s">
        <v>1480</v>
      </c>
      <c r="D337" s="253" t="s">
        <v>1481</v>
      </c>
      <c r="E337" s="254">
        <v>119.69</v>
      </c>
      <c r="F337" s="255"/>
      <c r="G337" s="256">
        <v>1555.97</v>
      </c>
      <c r="H337" s="256">
        <v>1436.28</v>
      </c>
      <c r="I337" s="256">
        <v>2752.8700000000003</v>
      </c>
      <c r="J337" s="256">
        <v>1077.21</v>
      </c>
      <c r="K337" s="256">
        <v>2034.7300000000002</v>
      </c>
      <c r="L337" s="256">
        <v>1675.66</v>
      </c>
      <c r="M337" s="256">
        <v>2034.73</v>
      </c>
      <c r="N337" s="256">
        <v>1799.6399999999999</v>
      </c>
      <c r="O337" s="256">
        <v>1680.28</v>
      </c>
      <c r="P337" s="256">
        <v>960.16</v>
      </c>
      <c r="Q337" s="256">
        <v>1680.28</v>
      </c>
      <c r="R337" s="256">
        <v>600.1</v>
      </c>
      <c r="S337" s="256">
        <f t="shared" si="242"/>
        <v>19287.91</v>
      </c>
      <c r="T337" s="256"/>
      <c r="U337" s="256">
        <f t="shared" si="228"/>
        <v>13</v>
      </c>
      <c r="V337" s="256">
        <f t="shared" si="229"/>
        <v>12</v>
      </c>
      <c r="W337" s="256">
        <f t="shared" si="230"/>
        <v>23.000000000000004</v>
      </c>
      <c r="X337" s="256">
        <f t="shared" si="231"/>
        <v>9</v>
      </c>
      <c r="Y337" s="256">
        <f t="shared" si="232"/>
        <v>17.000000000000004</v>
      </c>
      <c r="Z337" s="256">
        <f t="shared" si="233"/>
        <v>14.000000000000002</v>
      </c>
      <c r="AA337" s="256">
        <f t="shared" si="234"/>
        <v>17</v>
      </c>
      <c r="AB337" s="256">
        <f t="shared" si="235"/>
        <v>15.035842593366196</v>
      </c>
      <c r="AC337" s="256">
        <f t="shared" si="236"/>
        <v>14.038599715932827</v>
      </c>
      <c r="AD337" s="256">
        <f t="shared" si="237"/>
        <v>8.0220569805330442</v>
      </c>
      <c r="AE337" s="256">
        <f t="shared" si="238"/>
        <v>14.038599715932827</v>
      </c>
      <c r="AF337" s="256">
        <f t="shared" si="239"/>
        <v>5.0137856128331526</v>
      </c>
      <c r="AG337" s="256">
        <f t="shared" si="240"/>
        <v>13.429073718216506</v>
      </c>
      <c r="AH337" s="235"/>
      <c r="AJ337" s="235"/>
      <c r="AK337" s="300">
        <f t="shared" si="243"/>
        <v>120.25</v>
      </c>
      <c r="AL337" s="288">
        <f t="shared" si="224"/>
        <v>19378.153375386417</v>
      </c>
      <c r="AM337" s="277">
        <f t="shared" si="225"/>
        <v>90.243375386417028</v>
      </c>
      <c r="AN337" s="299">
        <f t="shared" si="226"/>
        <v>4.6787534464032277E-3</v>
      </c>
      <c r="AO337" s="236"/>
      <c r="AP337" s="236"/>
      <c r="AQ337" s="236"/>
      <c r="AR337" s="236"/>
      <c r="AS337" s="236"/>
      <c r="AT337" s="236"/>
    </row>
    <row r="338" spans="1:46" s="257" customFormat="1">
      <c r="A338" s="235" t="str">
        <f t="shared" si="241"/>
        <v>PacificRolloffFINAL40-RO</v>
      </c>
      <c r="B338" s="235">
        <f t="shared" si="227"/>
        <v>1</v>
      </c>
      <c r="C338" s="253" t="s">
        <v>1587</v>
      </c>
      <c r="D338" s="253" t="s">
        <v>1588</v>
      </c>
      <c r="E338" s="254">
        <v>130.94</v>
      </c>
      <c r="F338" s="255"/>
      <c r="G338" s="256">
        <v>130.94</v>
      </c>
      <c r="H338" s="256">
        <v>261.88</v>
      </c>
      <c r="I338" s="256">
        <v>130.94</v>
      </c>
      <c r="J338" s="256">
        <v>392.82</v>
      </c>
      <c r="K338" s="256">
        <v>261.88</v>
      </c>
      <c r="L338" s="256">
        <v>392.82</v>
      </c>
      <c r="M338" s="256">
        <v>130.94</v>
      </c>
      <c r="N338" s="256">
        <v>131.30000000000001</v>
      </c>
      <c r="O338" s="256">
        <v>0</v>
      </c>
      <c r="P338" s="256">
        <v>0</v>
      </c>
      <c r="Q338" s="256">
        <v>0</v>
      </c>
      <c r="R338" s="256">
        <v>0</v>
      </c>
      <c r="S338" s="256">
        <f t="shared" si="242"/>
        <v>1833.52</v>
      </c>
      <c r="T338" s="256"/>
      <c r="U338" s="256">
        <f t="shared" si="228"/>
        <v>1</v>
      </c>
      <c r="V338" s="256">
        <f t="shared" si="229"/>
        <v>2</v>
      </c>
      <c r="W338" s="256">
        <f t="shared" si="230"/>
        <v>1</v>
      </c>
      <c r="X338" s="256">
        <f t="shared" si="231"/>
        <v>3</v>
      </c>
      <c r="Y338" s="256">
        <f t="shared" si="232"/>
        <v>2</v>
      </c>
      <c r="Z338" s="256">
        <f t="shared" si="233"/>
        <v>3</v>
      </c>
      <c r="AA338" s="256">
        <f t="shared" si="234"/>
        <v>1</v>
      </c>
      <c r="AB338" s="256">
        <f t="shared" si="235"/>
        <v>1.0027493508477165</v>
      </c>
      <c r="AC338" s="256">
        <f t="shared" si="236"/>
        <v>0</v>
      </c>
      <c r="AD338" s="256">
        <f t="shared" si="237"/>
        <v>0</v>
      </c>
      <c r="AE338" s="256">
        <f t="shared" si="238"/>
        <v>0</v>
      </c>
      <c r="AF338" s="256">
        <f t="shared" si="239"/>
        <v>0</v>
      </c>
      <c r="AG338" s="256">
        <f t="shared" si="240"/>
        <v>1.1668957792373098</v>
      </c>
      <c r="AH338" s="235"/>
      <c r="AJ338" s="235"/>
      <c r="AK338" s="300">
        <f t="shared" si="243"/>
        <v>131.55000000000001</v>
      </c>
      <c r="AL338" s="288">
        <f t="shared" si="224"/>
        <v>1842.0616771040175</v>
      </c>
      <c r="AM338" s="277">
        <f t="shared" si="225"/>
        <v>8.5416771040174808</v>
      </c>
      <c r="AN338" s="299">
        <f t="shared" si="226"/>
        <v>4.6586222697419704E-3</v>
      </c>
      <c r="AO338" s="236"/>
      <c r="AP338" s="236"/>
      <c r="AQ338" s="236"/>
      <c r="AR338" s="236"/>
      <c r="AS338" s="236"/>
      <c r="AT338" s="236"/>
    </row>
    <row r="339" spans="1:46" s="257" customFormat="1">
      <c r="A339" s="235" t="str">
        <f t="shared" si="241"/>
        <v>PacificRolloffFINAL40TEMP-RO</v>
      </c>
      <c r="B339" s="235">
        <f t="shared" si="227"/>
        <v>1</v>
      </c>
      <c r="C339" s="253" t="s">
        <v>1484</v>
      </c>
      <c r="D339" s="253" t="s">
        <v>1485</v>
      </c>
      <c r="E339" s="254">
        <v>130.94</v>
      </c>
      <c r="F339" s="255"/>
      <c r="G339" s="256">
        <v>1440.3400000000001</v>
      </c>
      <c r="H339" s="256">
        <v>1047.52</v>
      </c>
      <c r="I339" s="256">
        <v>654.70000000000005</v>
      </c>
      <c r="J339" s="256">
        <v>1047.52</v>
      </c>
      <c r="K339" s="256">
        <v>1309.4000000000001</v>
      </c>
      <c r="L339" s="256">
        <v>1702.2200000000003</v>
      </c>
      <c r="M339" s="256">
        <v>1964.1000000000004</v>
      </c>
      <c r="N339" s="256">
        <v>1049.3200000000002</v>
      </c>
      <c r="O339" s="256">
        <v>787.8</v>
      </c>
      <c r="P339" s="256">
        <v>1706.9</v>
      </c>
      <c r="Q339" s="256">
        <v>1050.4000000000001</v>
      </c>
      <c r="R339" s="256">
        <v>919.09999999999991</v>
      </c>
      <c r="S339" s="256">
        <f t="shared" si="242"/>
        <v>14679.319999999998</v>
      </c>
      <c r="T339" s="256"/>
      <c r="U339" s="256">
        <f t="shared" si="228"/>
        <v>11.000000000000002</v>
      </c>
      <c r="V339" s="256">
        <f t="shared" si="229"/>
        <v>8</v>
      </c>
      <c r="W339" s="256">
        <f t="shared" si="230"/>
        <v>5</v>
      </c>
      <c r="X339" s="256">
        <f t="shared" si="231"/>
        <v>8</v>
      </c>
      <c r="Y339" s="256">
        <f t="shared" si="232"/>
        <v>10</v>
      </c>
      <c r="Z339" s="256">
        <f t="shared" si="233"/>
        <v>13.000000000000002</v>
      </c>
      <c r="AA339" s="256">
        <f t="shared" si="234"/>
        <v>15.000000000000004</v>
      </c>
      <c r="AB339" s="256">
        <f t="shared" si="235"/>
        <v>8.0137467542385838</v>
      </c>
      <c r="AC339" s="256">
        <f t="shared" si="236"/>
        <v>6.0164961050862988</v>
      </c>
      <c r="AD339" s="256">
        <f t="shared" si="237"/>
        <v>13.035741561020316</v>
      </c>
      <c r="AE339" s="256">
        <f t="shared" si="238"/>
        <v>8.0219948067817324</v>
      </c>
      <c r="AF339" s="256">
        <f t="shared" si="239"/>
        <v>7.0192454559340147</v>
      </c>
      <c r="AG339" s="256">
        <f t="shared" si="240"/>
        <v>9.342268723588413</v>
      </c>
      <c r="AH339" s="235"/>
      <c r="AJ339" s="235"/>
      <c r="AK339" s="300">
        <f t="shared" si="243"/>
        <v>131.55000000000001</v>
      </c>
      <c r="AL339" s="288">
        <f t="shared" si="224"/>
        <v>14747.70540705667</v>
      </c>
      <c r="AM339" s="277">
        <f t="shared" si="225"/>
        <v>68.385407056672193</v>
      </c>
      <c r="AN339" s="299">
        <f t="shared" si="226"/>
        <v>4.6586222697419704E-3</v>
      </c>
      <c r="AO339" s="236"/>
      <c r="AP339" s="236"/>
      <c r="AQ339" s="236"/>
      <c r="AR339" s="236"/>
      <c r="AS339" s="236"/>
      <c r="AT339" s="236"/>
    </row>
    <row r="340" spans="1:46" s="257" customFormat="1">
      <c r="A340" s="235" t="str">
        <f t="shared" si="241"/>
        <v>PacificRolloffHAUL10-RO</v>
      </c>
      <c r="B340" s="235">
        <f t="shared" si="227"/>
        <v>1</v>
      </c>
      <c r="C340" s="253" t="s">
        <v>1446</v>
      </c>
      <c r="D340" s="253" t="s">
        <v>1447</v>
      </c>
      <c r="E340" s="254">
        <v>106.39</v>
      </c>
      <c r="F340" s="255"/>
      <c r="G340" s="256">
        <v>425.56</v>
      </c>
      <c r="H340" s="256">
        <v>531.95000000000005</v>
      </c>
      <c r="I340" s="256">
        <v>425.56</v>
      </c>
      <c r="J340" s="256">
        <v>531.95000000000005</v>
      </c>
      <c r="K340" s="256">
        <v>425.56</v>
      </c>
      <c r="L340" s="256">
        <v>531.95000000000005</v>
      </c>
      <c r="M340" s="256">
        <v>425.56</v>
      </c>
      <c r="N340" s="256">
        <v>426.43</v>
      </c>
      <c r="O340" s="256">
        <v>533.4</v>
      </c>
      <c r="P340" s="256">
        <v>426.72</v>
      </c>
      <c r="Q340" s="256">
        <v>426.72</v>
      </c>
      <c r="R340" s="256">
        <v>533.4</v>
      </c>
      <c r="S340" s="256">
        <f t="shared" si="242"/>
        <v>5644.7599999999993</v>
      </c>
      <c r="T340" s="256"/>
      <c r="U340" s="256">
        <f t="shared" si="228"/>
        <v>4</v>
      </c>
      <c r="V340" s="256">
        <f t="shared" si="229"/>
        <v>5</v>
      </c>
      <c r="W340" s="256">
        <f t="shared" si="230"/>
        <v>4</v>
      </c>
      <c r="X340" s="256">
        <f t="shared" si="231"/>
        <v>5</v>
      </c>
      <c r="Y340" s="256">
        <f t="shared" si="232"/>
        <v>4</v>
      </c>
      <c r="Z340" s="256">
        <f t="shared" si="233"/>
        <v>5</v>
      </c>
      <c r="AA340" s="256">
        <f t="shared" si="234"/>
        <v>4</v>
      </c>
      <c r="AB340" s="256">
        <f t="shared" si="235"/>
        <v>4.0081774602876212</v>
      </c>
      <c r="AC340" s="256">
        <f t="shared" si="236"/>
        <v>5.0136291004793678</v>
      </c>
      <c r="AD340" s="256">
        <f t="shared" si="237"/>
        <v>4.010903280383495</v>
      </c>
      <c r="AE340" s="256">
        <f t="shared" si="238"/>
        <v>4.010903280383495</v>
      </c>
      <c r="AF340" s="256">
        <f t="shared" si="239"/>
        <v>5.0136291004793678</v>
      </c>
      <c r="AG340" s="256">
        <f t="shared" si="240"/>
        <v>4.4214368518344456</v>
      </c>
      <c r="AH340" s="235"/>
      <c r="AJ340" s="235"/>
      <c r="AK340" s="300">
        <f t="shared" si="243"/>
        <v>106.89</v>
      </c>
      <c r="AL340" s="288">
        <f t="shared" si="224"/>
        <v>5671.2886211110072</v>
      </c>
      <c r="AM340" s="277">
        <f t="shared" si="225"/>
        <v>26.528621111007851</v>
      </c>
      <c r="AN340" s="299">
        <f t="shared" si="226"/>
        <v>4.6996898204718493E-3</v>
      </c>
      <c r="AO340" s="236"/>
      <c r="AP340" s="236"/>
      <c r="AQ340" s="236"/>
      <c r="AR340" s="236"/>
      <c r="AS340" s="236"/>
      <c r="AT340" s="236"/>
    </row>
    <row r="341" spans="1:46" s="257" customFormat="1">
      <c r="A341" s="235" t="str">
        <f t="shared" si="241"/>
        <v>PacificRolloffHAUL10TEMP-RO</v>
      </c>
      <c r="B341" s="235">
        <f t="shared" si="227"/>
        <v>1</v>
      </c>
      <c r="C341" s="253" t="s">
        <v>1464</v>
      </c>
      <c r="D341" s="253" t="s">
        <v>1465</v>
      </c>
      <c r="E341" s="254">
        <v>106.39</v>
      </c>
      <c r="F341" s="255"/>
      <c r="G341" s="256">
        <v>0</v>
      </c>
      <c r="H341" s="256">
        <v>0</v>
      </c>
      <c r="I341" s="256">
        <v>0</v>
      </c>
      <c r="J341" s="256">
        <v>106.39</v>
      </c>
      <c r="K341" s="256">
        <v>744.73</v>
      </c>
      <c r="L341" s="256">
        <v>0</v>
      </c>
      <c r="M341" s="256">
        <v>0</v>
      </c>
      <c r="N341" s="256">
        <v>0</v>
      </c>
      <c r="O341" s="256">
        <v>0</v>
      </c>
      <c r="P341" s="256">
        <v>106.68</v>
      </c>
      <c r="Q341" s="256">
        <v>0</v>
      </c>
      <c r="R341" s="256">
        <v>0</v>
      </c>
      <c r="S341" s="256">
        <f t="shared" si="242"/>
        <v>957.8</v>
      </c>
      <c r="T341" s="256"/>
      <c r="U341" s="256">
        <f t="shared" si="228"/>
        <v>0</v>
      </c>
      <c r="V341" s="256">
        <f t="shared" si="229"/>
        <v>0</v>
      </c>
      <c r="W341" s="256">
        <f t="shared" si="230"/>
        <v>0</v>
      </c>
      <c r="X341" s="256">
        <f t="shared" si="231"/>
        <v>1</v>
      </c>
      <c r="Y341" s="256">
        <f t="shared" si="232"/>
        <v>7</v>
      </c>
      <c r="Z341" s="256">
        <f t="shared" si="233"/>
        <v>0</v>
      </c>
      <c r="AA341" s="256">
        <f t="shared" si="234"/>
        <v>0</v>
      </c>
      <c r="AB341" s="256">
        <f t="shared" si="235"/>
        <v>0</v>
      </c>
      <c r="AC341" s="256">
        <f t="shared" si="236"/>
        <v>0</v>
      </c>
      <c r="AD341" s="256">
        <f t="shared" si="237"/>
        <v>1.0027258200958737</v>
      </c>
      <c r="AE341" s="256">
        <f t="shared" si="238"/>
        <v>0</v>
      </c>
      <c r="AF341" s="256">
        <f t="shared" si="239"/>
        <v>0</v>
      </c>
      <c r="AG341" s="256">
        <f t="shared" si="240"/>
        <v>0.75022715167465615</v>
      </c>
      <c r="AH341" s="235"/>
      <c r="AJ341" s="235"/>
      <c r="AK341" s="300">
        <f t="shared" si="243"/>
        <v>106.89</v>
      </c>
      <c r="AL341" s="288">
        <f t="shared" si="224"/>
        <v>962.30136291004794</v>
      </c>
      <c r="AM341" s="277">
        <f t="shared" si="225"/>
        <v>4.5013629100479875</v>
      </c>
      <c r="AN341" s="299">
        <f t="shared" si="226"/>
        <v>4.6996898204718493E-3</v>
      </c>
      <c r="AO341" s="236"/>
      <c r="AP341" s="236"/>
      <c r="AQ341" s="236"/>
      <c r="AR341" s="236"/>
      <c r="AS341" s="236"/>
      <c r="AT341" s="236"/>
    </row>
    <row r="342" spans="1:46" s="257" customFormat="1">
      <c r="A342" s="235" t="str">
        <f t="shared" si="241"/>
        <v>PacificRolloffHAUL19.5-RO</v>
      </c>
      <c r="B342" s="235">
        <f t="shared" si="227"/>
        <v>1</v>
      </c>
      <c r="C342" s="253" t="s">
        <v>1488</v>
      </c>
      <c r="D342" s="253" t="s">
        <v>1489</v>
      </c>
      <c r="E342" s="254">
        <v>111.51</v>
      </c>
      <c r="F342" s="255"/>
      <c r="G342" s="256">
        <v>111.51</v>
      </c>
      <c r="H342" s="256">
        <v>111.51</v>
      </c>
      <c r="I342" s="256">
        <v>446.03999999999996</v>
      </c>
      <c r="J342" s="256">
        <v>446.04</v>
      </c>
      <c r="K342" s="256">
        <v>446.03999999999996</v>
      </c>
      <c r="L342" s="256">
        <v>446.04</v>
      </c>
      <c r="M342" s="256">
        <v>446.03999999999996</v>
      </c>
      <c r="N342" s="256">
        <v>335.46</v>
      </c>
      <c r="O342" s="256">
        <v>335.46</v>
      </c>
      <c r="P342" s="256">
        <v>223.64</v>
      </c>
      <c r="Q342" s="256">
        <v>447.28</v>
      </c>
      <c r="R342" s="256">
        <v>223.64</v>
      </c>
      <c r="S342" s="256">
        <f t="shared" si="242"/>
        <v>4018.6999999999994</v>
      </c>
      <c r="T342" s="256"/>
      <c r="U342" s="256">
        <f t="shared" si="228"/>
        <v>1</v>
      </c>
      <c r="V342" s="256">
        <f t="shared" si="229"/>
        <v>1</v>
      </c>
      <c r="W342" s="256">
        <f t="shared" si="230"/>
        <v>3.9999999999999996</v>
      </c>
      <c r="X342" s="256">
        <f t="shared" si="231"/>
        <v>4</v>
      </c>
      <c r="Y342" s="256">
        <f t="shared" si="232"/>
        <v>3.9999999999999996</v>
      </c>
      <c r="Z342" s="256">
        <f t="shared" si="233"/>
        <v>4</v>
      </c>
      <c r="AA342" s="256">
        <f t="shared" si="234"/>
        <v>3.9999999999999996</v>
      </c>
      <c r="AB342" s="256">
        <f t="shared" si="235"/>
        <v>3.0083400591875167</v>
      </c>
      <c r="AC342" s="256">
        <f t="shared" si="236"/>
        <v>3.0083400591875167</v>
      </c>
      <c r="AD342" s="256">
        <f t="shared" si="237"/>
        <v>2.0055600394583442</v>
      </c>
      <c r="AE342" s="256">
        <f t="shared" si="238"/>
        <v>4.0111200789166883</v>
      </c>
      <c r="AF342" s="256">
        <f t="shared" si="239"/>
        <v>2.0055600394583442</v>
      </c>
      <c r="AG342" s="256">
        <f t="shared" si="240"/>
        <v>3.0032433563507013</v>
      </c>
      <c r="AH342" s="235"/>
      <c r="AJ342" s="235"/>
      <c r="AK342" s="300">
        <f t="shared" si="243"/>
        <v>112.03</v>
      </c>
      <c r="AL342" s="288">
        <f t="shared" si="224"/>
        <v>4037.4402385436288</v>
      </c>
      <c r="AM342" s="277">
        <f t="shared" si="225"/>
        <v>18.740238543629403</v>
      </c>
      <c r="AN342" s="299">
        <f t="shared" si="226"/>
        <v>4.6632589005470007E-3</v>
      </c>
      <c r="AO342" s="236"/>
      <c r="AP342" s="236"/>
      <c r="AQ342" s="236"/>
      <c r="AR342" s="236"/>
      <c r="AS342" s="236"/>
      <c r="AT342" s="236"/>
    </row>
    <row r="343" spans="1:46" s="257" customFormat="1">
      <c r="A343" s="235" t="str">
        <f t="shared" si="241"/>
        <v>PacificRolloffHAUL19.5TEMP-RO</v>
      </c>
      <c r="B343" s="235">
        <f t="shared" si="227"/>
        <v>1</v>
      </c>
      <c r="C343" s="253" t="s">
        <v>1470</v>
      </c>
      <c r="D343" s="253" t="s">
        <v>1471</v>
      </c>
      <c r="E343" s="254">
        <v>111.51</v>
      </c>
      <c r="F343" s="255"/>
      <c r="G343" s="256">
        <v>334.53</v>
      </c>
      <c r="H343" s="256">
        <v>0</v>
      </c>
      <c r="I343" s="256">
        <v>0</v>
      </c>
      <c r="J343" s="256">
        <v>111.51</v>
      </c>
      <c r="K343" s="256">
        <v>111.51</v>
      </c>
      <c r="L343" s="256">
        <v>557.54999999999995</v>
      </c>
      <c r="M343" s="256">
        <v>111.51</v>
      </c>
      <c r="N343" s="256">
        <v>335.46</v>
      </c>
      <c r="O343" s="256">
        <v>559.09999999999991</v>
      </c>
      <c r="P343" s="256">
        <v>363.41999999999996</v>
      </c>
      <c r="Q343" s="256">
        <v>223.64</v>
      </c>
      <c r="R343" s="256">
        <v>335.46</v>
      </c>
      <c r="S343" s="256">
        <f t="shared" si="242"/>
        <v>3043.69</v>
      </c>
      <c r="T343" s="256"/>
      <c r="U343" s="256">
        <f t="shared" si="228"/>
        <v>2.9999999999999996</v>
      </c>
      <c r="V343" s="256">
        <f t="shared" si="229"/>
        <v>0</v>
      </c>
      <c r="W343" s="256">
        <f t="shared" si="230"/>
        <v>0</v>
      </c>
      <c r="X343" s="256">
        <f t="shared" si="231"/>
        <v>1</v>
      </c>
      <c r="Y343" s="256">
        <f t="shared" si="232"/>
        <v>1</v>
      </c>
      <c r="Z343" s="256">
        <f t="shared" si="233"/>
        <v>4.9999999999999991</v>
      </c>
      <c r="AA343" s="256">
        <f t="shared" si="234"/>
        <v>1</v>
      </c>
      <c r="AB343" s="256">
        <f t="shared" si="235"/>
        <v>3.0083400591875167</v>
      </c>
      <c r="AC343" s="256">
        <f t="shared" si="236"/>
        <v>5.0139000986458599</v>
      </c>
      <c r="AD343" s="256">
        <f t="shared" si="237"/>
        <v>3.2590799031476991</v>
      </c>
      <c r="AE343" s="256">
        <f t="shared" si="238"/>
        <v>2.0055600394583442</v>
      </c>
      <c r="AF343" s="256">
        <f t="shared" si="239"/>
        <v>3.0083400591875167</v>
      </c>
      <c r="AG343" s="256">
        <f t="shared" si="240"/>
        <v>2.2746016799689115</v>
      </c>
      <c r="AH343" s="235"/>
      <c r="AJ343" s="235"/>
      <c r="AK343" s="300">
        <f t="shared" si="243"/>
        <v>112.03</v>
      </c>
      <c r="AL343" s="288">
        <f t="shared" si="224"/>
        <v>3057.8835144830059</v>
      </c>
      <c r="AM343" s="277">
        <f t="shared" si="225"/>
        <v>14.193514483005856</v>
      </c>
      <c r="AN343" s="299">
        <f t="shared" si="226"/>
        <v>4.6632589005470007E-3</v>
      </c>
      <c r="AO343" s="236"/>
      <c r="AP343" s="236"/>
      <c r="AQ343" s="236"/>
      <c r="AR343" s="236"/>
      <c r="AS343" s="236"/>
      <c r="AT343" s="236"/>
    </row>
    <row r="344" spans="1:46" s="257" customFormat="1">
      <c r="A344" s="235" t="str">
        <f t="shared" si="241"/>
        <v>PacificRolloffHAUL20-RO</v>
      </c>
      <c r="B344" s="235">
        <f t="shared" si="227"/>
        <v>1</v>
      </c>
      <c r="C344" s="253" t="s">
        <v>1448</v>
      </c>
      <c r="D344" s="253" t="s">
        <v>1449</v>
      </c>
      <c r="E344" s="254">
        <v>111.51</v>
      </c>
      <c r="F344" s="255"/>
      <c r="G344" s="256">
        <v>18622.170000000002</v>
      </c>
      <c r="H344" s="256">
        <v>18176.13</v>
      </c>
      <c r="I344" s="256">
        <v>18287.64</v>
      </c>
      <c r="J344" s="256">
        <v>12935.16</v>
      </c>
      <c r="K344" s="256">
        <v>12043.08</v>
      </c>
      <c r="L344" s="256">
        <v>15722.91</v>
      </c>
      <c r="M344" s="256">
        <v>16503.48</v>
      </c>
      <c r="N344" s="256">
        <v>16545.64</v>
      </c>
      <c r="O344" s="256">
        <v>17667.559999999998</v>
      </c>
      <c r="P344" s="256">
        <v>19009.400000000001</v>
      </c>
      <c r="Q344" s="256">
        <v>15431.16</v>
      </c>
      <c r="R344" s="256">
        <v>18338.48</v>
      </c>
      <c r="S344" s="256">
        <f t="shared" si="242"/>
        <v>199282.81000000003</v>
      </c>
      <c r="T344" s="256"/>
      <c r="U344" s="256">
        <f t="shared" si="228"/>
        <v>167</v>
      </c>
      <c r="V344" s="256">
        <f t="shared" si="229"/>
        <v>163</v>
      </c>
      <c r="W344" s="256">
        <f t="shared" si="230"/>
        <v>164</v>
      </c>
      <c r="X344" s="256">
        <f t="shared" si="231"/>
        <v>116</v>
      </c>
      <c r="Y344" s="256">
        <f t="shared" si="232"/>
        <v>108</v>
      </c>
      <c r="Z344" s="256">
        <f t="shared" si="233"/>
        <v>141</v>
      </c>
      <c r="AA344" s="256">
        <f t="shared" si="234"/>
        <v>148</v>
      </c>
      <c r="AB344" s="256">
        <f t="shared" si="235"/>
        <v>148.37808268316741</v>
      </c>
      <c r="AC344" s="256">
        <f t="shared" si="236"/>
        <v>158.4392431172092</v>
      </c>
      <c r="AD344" s="256">
        <f t="shared" si="237"/>
        <v>170.4726033539593</v>
      </c>
      <c r="AE344" s="256">
        <f t="shared" si="238"/>
        <v>138.38364272262578</v>
      </c>
      <c r="AF344" s="256">
        <f t="shared" si="239"/>
        <v>164.45592323558424</v>
      </c>
      <c r="AG344" s="256">
        <f t="shared" si="240"/>
        <v>148.92745792604549</v>
      </c>
      <c r="AH344" s="235"/>
      <c r="AJ344" s="235"/>
      <c r="AK344" s="300">
        <f t="shared" si="243"/>
        <v>112.03</v>
      </c>
      <c r="AL344" s="288">
        <f t="shared" si="224"/>
        <v>200212.11733745853</v>
      </c>
      <c r="AM344" s="277">
        <f t="shared" si="225"/>
        <v>929.30733745850739</v>
      </c>
      <c r="AN344" s="299">
        <f t="shared" si="226"/>
        <v>4.6632589005470007E-3</v>
      </c>
      <c r="AO344" s="236"/>
      <c r="AP344" s="236"/>
      <c r="AQ344" s="236"/>
      <c r="AR344" s="236"/>
      <c r="AS344" s="236"/>
      <c r="AT344" s="236"/>
    </row>
    <row r="345" spans="1:46" s="257" customFormat="1">
      <c r="A345" s="235" t="str">
        <f t="shared" si="241"/>
        <v>PacificRolloffHAUL20REC-RO</v>
      </c>
      <c r="B345" s="235">
        <f t="shared" si="227"/>
        <v>1</v>
      </c>
      <c r="C345" s="253" t="s">
        <v>1581</v>
      </c>
      <c r="D345" s="253" t="s">
        <v>1582</v>
      </c>
      <c r="E345" s="254">
        <v>129</v>
      </c>
      <c r="F345" s="255"/>
      <c r="G345" s="256">
        <v>0</v>
      </c>
      <c r="H345" s="256">
        <v>0</v>
      </c>
      <c r="I345" s="256">
        <v>0</v>
      </c>
      <c r="J345" s="256">
        <v>0</v>
      </c>
      <c r="K345" s="256">
        <v>0</v>
      </c>
      <c r="L345" s="256">
        <v>0</v>
      </c>
      <c r="M345" s="256">
        <v>0</v>
      </c>
      <c r="N345" s="256">
        <v>0</v>
      </c>
      <c r="O345" s="256">
        <v>0</v>
      </c>
      <c r="P345" s="256">
        <v>0</v>
      </c>
      <c r="Q345" s="256">
        <v>0</v>
      </c>
      <c r="R345" s="256">
        <v>0</v>
      </c>
      <c r="S345" s="256">
        <f t="shared" si="242"/>
        <v>0</v>
      </c>
      <c r="T345" s="256"/>
      <c r="U345" s="256">
        <f t="shared" si="228"/>
        <v>0</v>
      </c>
      <c r="V345" s="256">
        <f t="shared" si="229"/>
        <v>0</v>
      </c>
      <c r="W345" s="256">
        <f t="shared" si="230"/>
        <v>0</v>
      </c>
      <c r="X345" s="256">
        <f t="shared" si="231"/>
        <v>0</v>
      </c>
      <c r="Y345" s="256">
        <f t="shared" si="232"/>
        <v>0</v>
      </c>
      <c r="Z345" s="256">
        <f t="shared" si="233"/>
        <v>0</v>
      </c>
      <c r="AA345" s="256">
        <f t="shared" si="234"/>
        <v>0</v>
      </c>
      <c r="AB345" s="256">
        <f t="shared" si="235"/>
        <v>0</v>
      </c>
      <c r="AC345" s="256">
        <f t="shared" si="236"/>
        <v>0</v>
      </c>
      <c r="AD345" s="256">
        <f t="shared" si="237"/>
        <v>0</v>
      </c>
      <c r="AE345" s="256">
        <f t="shared" si="238"/>
        <v>0</v>
      </c>
      <c r="AF345" s="256">
        <f t="shared" si="239"/>
        <v>0</v>
      </c>
      <c r="AG345" s="256">
        <f t="shared" si="240"/>
        <v>0</v>
      </c>
      <c r="AH345" s="235"/>
      <c r="AJ345" s="235"/>
      <c r="AK345" s="300">
        <f t="shared" si="243"/>
        <v>129.6</v>
      </c>
      <c r="AL345" s="288">
        <f t="shared" si="224"/>
        <v>0</v>
      </c>
      <c r="AM345" s="277">
        <f t="shared" si="225"/>
        <v>0</v>
      </c>
      <c r="AN345" s="299">
        <f t="shared" si="226"/>
        <v>4.6511627906976301E-3</v>
      </c>
      <c r="AO345" s="236"/>
      <c r="AP345" s="236"/>
      <c r="AQ345" s="236"/>
      <c r="AR345" s="236"/>
      <c r="AS345" s="236"/>
      <c r="AT345" s="236"/>
    </row>
    <row r="346" spans="1:46" s="257" customFormat="1">
      <c r="A346" s="235" t="str">
        <f t="shared" si="241"/>
        <v>PacificRolloffHAUL20TEMP-RO</v>
      </c>
      <c r="B346" s="235">
        <f t="shared" si="227"/>
        <v>1</v>
      </c>
      <c r="C346" s="253" t="s">
        <v>1474</v>
      </c>
      <c r="D346" s="253" t="s">
        <v>1475</v>
      </c>
      <c r="E346" s="254">
        <v>111.51</v>
      </c>
      <c r="F346" s="255"/>
      <c r="G346" s="256">
        <v>892.08</v>
      </c>
      <c r="H346" s="256">
        <v>4125.87</v>
      </c>
      <c r="I346" s="256">
        <v>3568.32</v>
      </c>
      <c r="J346" s="256">
        <v>3010.7699999999995</v>
      </c>
      <c r="K346" s="256">
        <v>1226.6099999999999</v>
      </c>
      <c r="L346" s="256">
        <v>1672.6499999999999</v>
      </c>
      <c r="M346" s="256">
        <v>3010.7700000000004</v>
      </c>
      <c r="N346" s="256">
        <v>1676.06</v>
      </c>
      <c r="O346" s="256">
        <v>1677.3</v>
      </c>
      <c r="P346" s="256">
        <v>2571.86</v>
      </c>
      <c r="Q346" s="256">
        <v>1230.0199999999998</v>
      </c>
      <c r="R346" s="256">
        <v>1341.8400000000001</v>
      </c>
      <c r="S346" s="256">
        <f t="shared" si="242"/>
        <v>26004.15</v>
      </c>
      <c r="T346" s="256"/>
      <c r="U346" s="256">
        <f t="shared" si="228"/>
        <v>8</v>
      </c>
      <c r="V346" s="256">
        <f t="shared" si="229"/>
        <v>37</v>
      </c>
      <c r="W346" s="256">
        <f t="shared" si="230"/>
        <v>32</v>
      </c>
      <c r="X346" s="256">
        <f t="shared" si="231"/>
        <v>26.999999999999993</v>
      </c>
      <c r="Y346" s="256">
        <f t="shared" si="232"/>
        <v>10.999999999999998</v>
      </c>
      <c r="Z346" s="256">
        <f t="shared" si="233"/>
        <v>14.999999999999998</v>
      </c>
      <c r="AA346" s="256">
        <f t="shared" si="234"/>
        <v>27.000000000000004</v>
      </c>
      <c r="AB346" s="256">
        <f t="shared" si="235"/>
        <v>15.030580217020894</v>
      </c>
      <c r="AC346" s="256">
        <f t="shared" si="236"/>
        <v>15.041700295937583</v>
      </c>
      <c r="AD346" s="256">
        <f t="shared" si="237"/>
        <v>23.063940453770961</v>
      </c>
      <c r="AE346" s="256">
        <f t="shared" si="238"/>
        <v>11.030580217020892</v>
      </c>
      <c r="AF346" s="256">
        <f t="shared" si="239"/>
        <v>12.033360236750068</v>
      </c>
      <c r="AG346" s="256">
        <f t="shared" si="240"/>
        <v>19.433346785041696</v>
      </c>
      <c r="AH346" s="235"/>
      <c r="AJ346" s="235"/>
      <c r="AK346" s="300">
        <f t="shared" si="243"/>
        <v>112.03</v>
      </c>
      <c r="AL346" s="288">
        <f t="shared" si="224"/>
        <v>26125.414083938653</v>
      </c>
      <c r="AM346" s="277">
        <f t="shared" si="225"/>
        <v>121.26408393865131</v>
      </c>
      <c r="AN346" s="299">
        <f t="shared" si="226"/>
        <v>4.6632589005470007E-3</v>
      </c>
      <c r="AO346" s="236"/>
      <c r="AP346" s="236"/>
      <c r="AQ346" s="236"/>
      <c r="AR346" s="236"/>
      <c r="AS346" s="236"/>
      <c r="AT346" s="236"/>
    </row>
    <row r="347" spans="1:46" s="257" customFormat="1">
      <c r="A347" s="235" t="str">
        <f t="shared" si="241"/>
        <v>PacificRolloffHAUL30-RO</v>
      </c>
      <c r="B347" s="235">
        <f t="shared" si="227"/>
        <v>1</v>
      </c>
      <c r="C347" s="253" t="s">
        <v>1452</v>
      </c>
      <c r="D347" s="253" t="s">
        <v>1453</v>
      </c>
      <c r="E347" s="254">
        <v>119.69</v>
      </c>
      <c r="F347" s="255"/>
      <c r="G347" s="256">
        <v>17355.050000000003</v>
      </c>
      <c r="H347" s="256">
        <v>14123.42</v>
      </c>
      <c r="I347" s="256">
        <v>15679.390000000001</v>
      </c>
      <c r="J347" s="256">
        <v>12806.830000000002</v>
      </c>
      <c r="K347" s="256">
        <v>12926.52</v>
      </c>
      <c r="L347" s="256">
        <v>17474.739999999998</v>
      </c>
      <c r="M347" s="256">
        <v>18432.259999999998</v>
      </c>
      <c r="N347" s="256">
        <v>16558.47</v>
      </c>
      <c r="O347" s="256">
        <v>17282.88</v>
      </c>
      <c r="P347" s="256">
        <v>17642.939999999999</v>
      </c>
      <c r="Q347" s="256">
        <v>14042.34</v>
      </c>
      <c r="R347" s="256">
        <v>14882.48</v>
      </c>
      <c r="S347" s="256">
        <f t="shared" si="242"/>
        <v>189207.32</v>
      </c>
      <c r="T347" s="256"/>
      <c r="U347" s="256">
        <f t="shared" si="228"/>
        <v>145.00000000000003</v>
      </c>
      <c r="V347" s="256">
        <f t="shared" si="229"/>
        <v>118</v>
      </c>
      <c r="W347" s="256">
        <f t="shared" si="230"/>
        <v>131</v>
      </c>
      <c r="X347" s="256">
        <f t="shared" si="231"/>
        <v>107.00000000000001</v>
      </c>
      <c r="Y347" s="256">
        <f t="shared" si="232"/>
        <v>108</v>
      </c>
      <c r="Z347" s="256">
        <f t="shared" si="233"/>
        <v>145.99999999999997</v>
      </c>
      <c r="AA347" s="256">
        <f t="shared" si="234"/>
        <v>154</v>
      </c>
      <c r="AB347" s="256">
        <f t="shared" si="235"/>
        <v>138.34464032082883</v>
      </c>
      <c r="AC347" s="256">
        <f t="shared" si="236"/>
        <v>144.39702564959481</v>
      </c>
      <c r="AD347" s="256">
        <f t="shared" si="237"/>
        <v>147.40529701729466</v>
      </c>
      <c r="AE347" s="256">
        <f t="shared" si="238"/>
        <v>117.32258334029576</v>
      </c>
      <c r="AF347" s="256">
        <f t="shared" si="239"/>
        <v>124.34188319826218</v>
      </c>
      <c r="AG347" s="256">
        <f t="shared" si="240"/>
        <v>131.73428579385634</v>
      </c>
      <c r="AH347" s="235"/>
      <c r="AJ347" s="235"/>
      <c r="AK347" s="300">
        <f t="shared" si="243"/>
        <v>120.25</v>
      </c>
      <c r="AL347" s="288">
        <f t="shared" si="224"/>
        <v>190092.57440053471</v>
      </c>
      <c r="AM347" s="277">
        <f t="shared" si="225"/>
        <v>885.25440053470084</v>
      </c>
      <c r="AN347" s="299">
        <f t="shared" si="226"/>
        <v>4.6787534464032277E-3</v>
      </c>
      <c r="AO347" s="236"/>
      <c r="AP347" s="236"/>
      <c r="AQ347" s="236"/>
      <c r="AR347" s="236"/>
      <c r="AS347" s="236"/>
      <c r="AT347" s="236"/>
    </row>
    <row r="348" spans="1:46" s="257" customFormat="1">
      <c r="A348" s="235" t="str">
        <f t="shared" si="241"/>
        <v>PacificRolloffHAUL30SPCL-RO</v>
      </c>
      <c r="B348" s="235">
        <f t="shared" si="227"/>
        <v>1</v>
      </c>
      <c r="C348" s="253" t="s">
        <v>1585</v>
      </c>
      <c r="D348" s="253" t="s">
        <v>1586</v>
      </c>
      <c r="E348" s="254">
        <v>0</v>
      </c>
      <c r="F348" s="255"/>
      <c r="G348" s="256">
        <v>0</v>
      </c>
      <c r="H348" s="256">
        <v>0</v>
      </c>
      <c r="I348" s="256">
        <v>0</v>
      </c>
      <c r="J348" s="256">
        <v>0</v>
      </c>
      <c r="K348" s="256">
        <v>0</v>
      </c>
      <c r="L348" s="256">
        <v>0</v>
      </c>
      <c r="M348" s="256">
        <v>0</v>
      </c>
      <c r="N348" s="256">
        <v>0</v>
      </c>
      <c r="O348" s="256">
        <v>0</v>
      </c>
      <c r="P348" s="256">
        <v>0</v>
      </c>
      <c r="Q348" s="256">
        <v>0</v>
      </c>
      <c r="R348" s="256">
        <v>0</v>
      </c>
      <c r="S348" s="256">
        <f t="shared" si="242"/>
        <v>0</v>
      </c>
      <c r="T348" s="256"/>
      <c r="U348" s="256">
        <f t="shared" si="228"/>
        <v>0</v>
      </c>
      <c r="V348" s="256">
        <f t="shared" si="229"/>
        <v>0</v>
      </c>
      <c r="W348" s="256">
        <f t="shared" si="230"/>
        <v>0</v>
      </c>
      <c r="X348" s="256">
        <f t="shared" si="231"/>
        <v>0</v>
      </c>
      <c r="Y348" s="256">
        <f t="shared" si="232"/>
        <v>0</v>
      </c>
      <c r="Z348" s="256">
        <f t="shared" si="233"/>
        <v>0</v>
      </c>
      <c r="AA348" s="256">
        <f t="shared" si="234"/>
        <v>0</v>
      </c>
      <c r="AB348" s="256">
        <f t="shared" si="235"/>
        <v>0</v>
      </c>
      <c r="AC348" s="256">
        <f t="shared" si="236"/>
        <v>0</v>
      </c>
      <c r="AD348" s="256">
        <f t="shared" si="237"/>
        <v>0</v>
      </c>
      <c r="AE348" s="256">
        <f t="shared" si="238"/>
        <v>0</v>
      </c>
      <c r="AF348" s="256">
        <f t="shared" si="239"/>
        <v>0</v>
      </c>
      <c r="AG348" s="256">
        <f t="shared" si="240"/>
        <v>0</v>
      </c>
      <c r="AH348" s="235"/>
      <c r="AJ348" s="235"/>
      <c r="AK348" s="300">
        <f t="shared" si="243"/>
        <v>0</v>
      </c>
      <c r="AL348" s="288">
        <f t="shared" si="224"/>
        <v>0</v>
      </c>
      <c r="AM348" s="277">
        <f t="shared" si="225"/>
        <v>0</v>
      </c>
      <c r="AN348" s="299">
        <f t="shared" si="226"/>
        <v>0</v>
      </c>
      <c r="AO348" s="236"/>
      <c r="AP348" s="236"/>
      <c r="AQ348" s="236"/>
      <c r="AR348" s="236"/>
      <c r="AS348" s="236"/>
      <c r="AT348" s="236"/>
    </row>
    <row r="349" spans="1:46" s="257" customFormat="1">
      <c r="A349" s="235" t="str">
        <f t="shared" si="241"/>
        <v>PacificRolloffHAUL30TEMP-RO</v>
      </c>
      <c r="B349" s="235">
        <f t="shared" si="227"/>
        <v>1</v>
      </c>
      <c r="C349" s="253" t="s">
        <v>1478</v>
      </c>
      <c r="D349" s="253" t="s">
        <v>1479</v>
      </c>
      <c r="E349" s="254">
        <v>119.69</v>
      </c>
      <c r="F349" s="255"/>
      <c r="G349" s="256">
        <v>1915.0400000000002</v>
      </c>
      <c r="H349" s="256">
        <v>1675.66</v>
      </c>
      <c r="I349" s="256">
        <v>2274.11</v>
      </c>
      <c r="J349" s="256">
        <v>1196.9000000000001</v>
      </c>
      <c r="K349" s="256">
        <v>1436.2800000000002</v>
      </c>
      <c r="L349" s="256">
        <v>1316.5900000000001</v>
      </c>
      <c r="M349" s="256">
        <v>2633.1800000000003</v>
      </c>
      <c r="N349" s="256">
        <v>1200.2</v>
      </c>
      <c r="O349" s="256">
        <v>2640.44</v>
      </c>
      <c r="P349" s="256">
        <v>2640.44</v>
      </c>
      <c r="Q349" s="256">
        <v>720.12</v>
      </c>
      <c r="R349" s="256">
        <v>1440.24</v>
      </c>
      <c r="S349" s="256">
        <f t="shared" si="242"/>
        <v>21089.200000000004</v>
      </c>
      <c r="T349" s="256"/>
      <c r="U349" s="256">
        <f t="shared" si="228"/>
        <v>16.000000000000004</v>
      </c>
      <c r="V349" s="256">
        <f t="shared" si="229"/>
        <v>14.000000000000002</v>
      </c>
      <c r="W349" s="256">
        <f t="shared" si="230"/>
        <v>19</v>
      </c>
      <c r="X349" s="256">
        <f t="shared" si="231"/>
        <v>10.000000000000002</v>
      </c>
      <c r="Y349" s="256">
        <f t="shared" si="232"/>
        <v>12.000000000000002</v>
      </c>
      <c r="Z349" s="256">
        <f t="shared" si="233"/>
        <v>11.000000000000002</v>
      </c>
      <c r="AA349" s="256">
        <f t="shared" si="234"/>
        <v>22.000000000000004</v>
      </c>
      <c r="AB349" s="256">
        <f t="shared" si="235"/>
        <v>10.027571225666305</v>
      </c>
      <c r="AC349" s="256">
        <f t="shared" si="236"/>
        <v>22.06065669646587</v>
      </c>
      <c r="AD349" s="256">
        <f t="shared" si="237"/>
        <v>22.06065669646587</v>
      </c>
      <c r="AE349" s="256">
        <f t="shared" si="238"/>
        <v>6.0165427353997831</v>
      </c>
      <c r="AF349" s="256">
        <f t="shared" si="239"/>
        <v>12.033085470799566</v>
      </c>
      <c r="AG349" s="256">
        <f t="shared" si="240"/>
        <v>14.683209402066451</v>
      </c>
      <c r="AH349" s="235"/>
      <c r="AJ349" s="235"/>
      <c r="AK349" s="300">
        <f t="shared" si="243"/>
        <v>120.25</v>
      </c>
      <c r="AL349" s="288">
        <f t="shared" si="224"/>
        <v>21187.871167181889</v>
      </c>
      <c r="AM349" s="277">
        <f t="shared" si="225"/>
        <v>98.671167181884812</v>
      </c>
      <c r="AN349" s="299">
        <f t="shared" si="226"/>
        <v>4.6787534464032277E-3</v>
      </c>
      <c r="AO349" s="236"/>
      <c r="AP349" s="236"/>
      <c r="AQ349" s="236"/>
      <c r="AR349" s="236"/>
      <c r="AS349" s="236"/>
      <c r="AT349" s="236"/>
    </row>
    <row r="350" spans="1:46" s="257" customFormat="1">
      <c r="A350" s="235" t="str">
        <f t="shared" si="241"/>
        <v>PacificRolloffHAUL40-RO</v>
      </c>
      <c r="B350" s="235">
        <f t="shared" si="227"/>
        <v>1</v>
      </c>
      <c r="C350" s="253" t="s">
        <v>1456</v>
      </c>
      <c r="D350" s="253" t="s">
        <v>1457</v>
      </c>
      <c r="E350" s="254">
        <v>130.94</v>
      </c>
      <c r="F350" s="255"/>
      <c r="G350" s="256">
        <v>8642.0400000000009</v>
      </c>
      <c r="H350" s="256">
        <v>7332.6400000000012</v>
      </c>
      <c r="I350" s="256">
        <v>6939.82</v>
      </c>
      <c r="J350" s="256">
        <v>5368.54</v>
      </c>
      <c r="K350" s="256">
        <v>4844.78</v>
      </c>
      <c r="L350" s="256">
        <v>7594.52</v>
      </c>
      <c r="M350" s="256">
        <v>7856.4</v>
      </c>
      <c r="N350" s="256">
        <v>6695.22</v>
      </c>
      <c r="O350" s="256">
        <v>7746.7</v>
      </c>
      <c r="P350" s="256">
        <v>7484.1</v>
      </c>
      <c r="Q350" s="256">
        <v>6433.7000000000007</v>
      </c>
      <c r="R350" s="256">
        <v>7746.7000000000007</v>
      </c>
      <c r="S350" s="256">
        <f t="shared" si="242"/>
        <v>84685.159999999989</v>
      </c>
      <c r="T350" s="256"/>
      <c r="U350" s="256">
        <f t="shared" si="228"/>
        <v>66.000000000000014</v>
      </c>
      <c r="V350" s="256">
        <f t="shared" si="229"/>
        <v>56.000000000000007</v>
      </c>
      <c r="W350" s="256">
        <f t="shared" si="230"/>
        <v>53</v>
      </c>
      <c r="X350" s="256">
        <f t="shared" si="231"/>
        <v>41</v>
      </c>
      <c r="Y350" s="256">
        <f t="shared" si="232"/>
        <v>37</v>
      </c>
      <c r="Z350" s="256">
        <f t="shared" si="233"/>
        <v>58.000000000000007</v>
      </c>
      <c r="AA350" s="256">
        <f t="shared" si="234"/>
        <v>60</v>
      </c>
      <c r="AB350" s="256">
        <f t="shared" si="235"/>
        <v>51.131968840690398</v>
      </c>
      <c r="AC350" s="256">
        <f t="shared" si="236"/>
        <v>59.162211700015277</v>
      </c>
      <c r="AD350" s="256">
        <f t="shared" si="237"/>
        <v>57.156712998319847</v>
      </c>
      <c r="AE350" s="256">
        <f t="shared" si="238"/>
        <v>49.134718191538113</v>
      </c>
      <c r="AF350" s="256">
        <f t="shared" si="239"/>
        <v>59.162211700015284</v>
      </c>
      <c r="AG350" s="256">
        <f t="shared" si="240"/>
        <v>53.895651952548256</v>
      </c>
      <c r="AH350" s="235"/>
      <c r="AJ350" s="235"/>
      <c r="AK350" s="300">
        <f t="shared" si="243"/>
        <v>131.55000000000001</v>
      </c>
      <c r="AL350" s="288">
        <f t="shared" si="224"/>
        <v>85079.676172292675</v>
      </c>
      <c r="AM350" s="277">
        <f t="shared" si="225"/>
        <v>394.51617229268595</v>
      </c>
      <c r="AN350" s="299">
        <f t="shared" si="226"/>
        <v>4.6586222697419704E-3</v>
      </c>
      <c r="AO350" s="236"/>
      <c r="AP350" s="236"/>
      <c r="AQ350" s="236"/>
      <c r="AR350" s="236"/>
      <c r="AS350" s="236"/>
      <c r="AT350" s="236"/>
    </row>
    <row r="351" spans="1:46" s="257" customFormat="1">
      <c r="A351" s="235" t="str">
        <f t="shared" si="241"/>
        <v>PacificRolloffHAUL40TEMP-RO</v>
      </c>
      <c r="B351" s="235">
        <f t="shared" si="227"/>
        <v>1</v>
      </c>
      <c r="C351" s="253" t="s">
        <v>1482</v>
      </c>
      <c r="D351" s="253" t="s">
        <v>1483</v>
      </c>
      <c r="E351" s="254">
        <v>130.94</v>
      </c>
      <c r="F351" s="255"/>
      <c r="G351" s="256">
        <v>1178.46</v>
      </c>
      <c r="H351" s="256">
        <v>1047.52</v>
      </c>
      <c r="I351" s="256">
        <v>1702.22</v>
      </c>
      <c r="J351" s="256">
        <v>1964.1</v>
      </c>
      <c r="K351" s="256">
        <v>2880.68</v>
      </c>
      <c r="L351" s="256">
        <v>2225.98</v>
      </c>
      <c r="M351" s="256">
        <v>3273.5</v>
      </c>
      <c r="N351" s="256">
        <v>2231.38</v>
      </c>
      <c r="O351" s="256">
        <v>1838.1999999999998</v>
      </c>
      <c r="P351" s="256">
        <v>2494.6999999999998</v>
      </c>
      <c r="Q351" s="256">
        <v>1706.9</v>
      </c>
      <c r="R351" s="256">
        <v>393.90000000000003</v>
      </c>
      <c r="S351" s="256">
        <f t="shared" si="242"/>
        <v>22937.540000000005</v>
      </c>
      <c r="T351" s="256"/>
      <c r="U351" s="256">
        <f t="shared" si="228"/>
        <v>9</v>
      </c>
      <c r="V351" s="256">
        <f t="shared" si="229"/>
        <v>8</v>
      </c>
      <c r="W351" s="256">
        <f t="shared" si="230"/>
        <v>13</v>
      </c>
      <c r="X351" s="256">
        <f t="shared" si="231"/>
        <v>15</v>
      </c>
      <c r="Y351" s="256">
        <f t="shared" si="232"/>
        <v>22</v>
      </c>
      <c r="Z351" s="256">
        <f t="shared" si="233"/>
        <v>17</v>
      </c>
      <c r="AA351" s="256">
        <f t="shared" si="234"/>
        <v>25</v>
      </c>
      <c r="AB351" s="256">
        <f t="shared" si="235"/>
        <v>17.04124026271575</v>
      </c>
      <c r="AC351" s="256">
        <f t="shared" si="236"/>
        <v>14.038490911868029</v>
      </c>
      <c r="AD351" s="256">
        <f t="shared" si="237"/>
        <v>19.052237666106613</v>
      </c>
      <c r="AE351" s="256">
        <f t="shared" si="238"/>
        <v>13.035741561020316</v>
      </c>
      <c r="AF351" s="256">
        <f t="shared" si="239"/>
        <v>3.0082480525431499</v>
      </c>
      <c r="AG351" s="256">
        <f t="shared" si="240"/>
        <v>14.597996537854485</v>
      </c>
      <c r="AH351" s="235"/>
      <c r="AJ351" s="235"/>
      <c r="AK351" s="300">
        <f t="shared" si="243"/>
        <v>131.55000000000001</v>
      </c>
      <c r="AL351" s="288">
        <f t="shared" si="224"/>
        <v>23044.397334657093</v>
      </c>
      <c r="AM351" s="277">
        <f t="shared" si="225"/>
        <v>106.85733465708836</v>
      </c>
      <c r="AN351" s="299">
        <f t="shared" si="226"/>
        <v>4.6586222697419704E-3</v>
      </c>
      <c r="AO351" s="236"/>
      <c r="AP351" s="236"/>
      <c r="AQ351" s="236"/>
      <c r="AR351" s="236"/>
      <c r="AS351" s="236"/>
      <c r="AT351" s="236"/>
    </row>
    <row r="352" spans="1:46" s="257" customFormat="1">
      <c r="A352" s="235" t="str">
        <f t="shared" si="241"/>
        <v>PacificRolloffHAULSPCL-RO</v>
      </c>
      <c r="B352" s="235">
        <f t="shared" si="227"/>
        <v>1</v>
      </c>
      <c r="C352" s="253" t="s">
        <v>1458</v>
      </c>
      <c r="D352" s="253" t="s">
        <v>1459</v>
      </c>
      <c r="E352" s="254">
        <v>0</v>
      </c>
      <c r="F352" s="255"/>
      <c r="G352" s="256">
        <v>0</v>
      </c>
      <c r="H352" s="256">
        <v>0</v>
      </c>
      <c r="I352" s="256">
        <v>0</v>
      </c>
      <c r="J352" s="256">
        <v>0</v>
      </c>
      <c r="K352" s="256">
        <v>0</v>
      </c>
      <c r="L352" s="256">
        <v>0</v>
      </c>
      <c r="M352" s="256">
        <v>0</v>
      </c>
      <c r="N352" s="256">
        <v>0</v>
      </c>
      <c r="O352" s="256">
        <v>0</v>
      </c>
      <c r="P352" s="256">
        <v>0</v>
      </c>
      <c r="Q352" s="256">
        <v>0</v>
      </c>
      <c r="R352" s="256">
        <v>0</v>
      </c>
      <c r="S352" s="256">
        <f t="shared" si="242"/>
        <v>0</v>
      </c>
      <c r="T352" s="256"/>
      <c r="U352" s="256">
        <f t="shared" si="228"/>
        <v>0</v>
      </c>
      <c r="V352" s="256">
        <f t="shared" si="229"/>
        <v>0</v>
      </c>
      <c r="W352" s="256">
        <f t="shared" si="230"/>
        <v>0</v>
      </c>
      <c r="X352" s="256">
        <f t="shared" si="231"/>
        <v>0</v>
      </c>
      <c r="Y352" s="256">
        <f t="shared" si="232"/>
        <v>0</v>
      </c>
      <c r="Z352" s="256">
        <f t="shared" si="233"/>
        <v>0</v>
      </c>
      <c r="AA352" s="256">
        <f t="shared" si="234"/>
        <v>0</v>
      </c>
      <c r="AB352" s="256">
        <f t="shared" si="235"/>
        <v>0</v>
      </c>
      <c r="AC352" s="256">
        <f t="shared" si="236"/>
        <v>0</v>
      </c>
      <c r="AD352" s="256">
        <f t="shared" si="237"/>
        <v>0</v>
      </c>
      <c r="AE352" s="256">
        <f t="shared" si="238"/>
        <v>0</v>
      </c>
      <c r="AF352" s="256">
        <f t="shared" si="239"/>
        <v>0</v>
      </c>
      <c r="AG352" s="256">
        <f t="shared" si="240"/>
        <v>0</v>
      </c>
      <c r="AH352" s="235"/>
      <c r="AJ352" s="235"/>
      <c r="AK352" s="300">
        <f t="shared" si="243"/>
        <v>0</v>
      </c>
      <c r="AL352" s="288">
        <f t="shared" si="224"/>
        <v>0</v>
      </c>
      <c r="AM352" s="277">
        <f t="shared" si="225"/>
        <v>0</v>
      </c>
      <c r="AN352" s="299">
        <f t="shared" si="226"/>
        <v>0</v>
      </c>
      <c r="AO352" s="236"/>
      <c r="AP352" s="236"/>
      <c r="AQ352" s="236"/>
      <c r="AR352" s="236"/>
      <c r="AS352" s="236"/>
      <c r="AT352" s="236"/>
    </row>
    <row r="353" spans="1:46" s="257" customFormat="1">
      <c r="A353" s="235" t="str">
        <f t="shared" si="241"/>
        <v>PacificRolloffLABOR-RO</v>
      </c>
      <c r="B353" s="235">
        <f t="shared" si="227"/>
        <v>1</v>
      </c>
      <c r="C353" s="253" t="s">
        <v>1552</v>
      </c>
      <c r="D353" s="253" t="s">
        <v>1553</v>
      </c>
      <c r="E353" s="254">
        <v>83.89</v>
      </c>
      <c r="F353" s="255"/>
      <c r="G353" s="256">
        <v>0</v>
      </c>
      <c r="H353" s="256">
        <v>0</v>
      </c>
      <c r="I353" s="256">
        <v>0</v>
      </c>
      <c r="J353" s="256">
        <v>0</v>
      </c>
      <c r="K353" s="256">
        <v>0</v>
      </c>
      <c r="L353" s="256">
        <v>0</v>
      </c>
      <c r="M353" s="256">
        <v>0</v>
      </c>
      <c r="N353" s="256">
        <v>0</v>
      </c>
      <c r="O353" s="256">
        <v>0</v>
      </c>
      <c r="P353" s="256">
        <v>0</v>
      </c>
      <c r="Q353" s="256">
        <v>0</v>
      </c>
      <c r="R353" s="256">
        <v>0</v>
      </c>
      <c r="S353" s="256">
        <f t="shared" si="242"/>
        <v>0</v>
      </c>
      <c r="T353" s="256"/>
      <c r="U353" s="256">
        <f t="shared" si="228"/>
        <v>0</v>
      </c>
      <c r="V353" s="256">
        <f t="shared" si="229"/>
        <v>0</v>
      </c>
      <c r="W353" s="256">
        <f t="shared" si="230"/>
        <v>0</v>
      </c>
      <c r="X353" s="256">
        <f t="shared" si="231"/>
        <v>0</v>
      </c>
      <c r="Y353" s="256">
        <f t="shared" si="232"/>
        <v>0</v>
      </c>
      <c r="Z353" s="256">
        <f t="shared" si="233"/>
        <v>0</v>
      </c>
      <c r="AA353" s="256">
        <f t="shared" si="234"/>
        <v>0</v>
      </c>
      <c r="AB353" s="256">
        <f t="shared" si="235"/>
        <v>0</v>
      </c>
      <c r="AC353" s="256">
        <f t="shared" si="236"/>
        <v>0</v>
      </c>
      <c r="AD353" s="256">
        <f t="shared" si="237"/>
        <v>0</v>
      </c>
      <c r="AE353" s="256">
        <f t="shared" si="238"/>
        <v>0</v>
      </c>
      <c r="AF353" s="256">
        <f t="shared" si="239"/>
        <v>0</v>
      </c>
      <c r="AG353" s="256">
        <f t="shared" si="240"/>
        <v>0</v>
      </c>
      <c r="AH353" s="235"/>
      <c r="AJ353" s="235"/>
      <c r="AK353" s="300">
        <f t="shared" si="243"/>
        <v>84.28</v>
      </c>
      <c r="AL353" s="288">
        <f t="shared" si="224"/>
        <v>0</v>
      </c>
      <c r="AM353" s="277">
        <f t="shared" si="225"/>
        <v>0</v>
      </c>
      <c r="AN353" s="299">
        <f t="shared" si="226"/>
        <v>4.648945047085476E-3</v>
      </c>
      <c r="AO353" s="236"/>
      <c r="AP353" s="236"/>
      <c r="AQ353" s="236"/>
      <c r="AR353" s="236"/>
      <c r="AS353" s="236"/>
      <c r="AT353" s="236"/>
    </row>
    <row r="354" spans="1:46" s="257" customFormat="1">
      <c r="A354" s="235" t="str">
        <f t="shared" si="241"/>
        <v>PacificRolloffLIDRO</v>
      </c>
      <c r="B354" s="235">
        <f t="shared" si="227"/>
        <v>1</v>
      </c>
      <c r="C354" s="253" t="s">
        <v>1573</v>
      </c>
      <c r="D354" s="253" t="s">
        <v>1574</v>
      </c>
      <c r="E354" s="254">
        <v>18.23</v>
      </c>
      <c r="F354" s="255"/>
      <c r="G354" s="256">
        <v>1576.13</v>
      </c>
      <c r="H354" s="256">
        <v>1681.7199999999998</v>
      </c>
      <c r="I354" s="256">
        <v>1803.6599999999999</v>
      </c>
      <c r="J354" s="256">
        <v>1793.61</v>
      </c>
      <c r="K354" s="256">
        <v>1738.86</v>
      </c>
      <c r="L354" s="256">
        <v>1808.3900000000003</v>
      </c>
      <c r="M354" s="256">
        <v>1725.8000000000002</v>
      </c>
      <c r="N354" s="256">
        <v>1711.66</v>
      </c>
      <c r="O354" s="256">
        <v>1862.43</v>
      </c>
      <c r="P354" s="256">
        <v>2140.4</v>
      </c>
      <c r="Q354" s="256">
        <v>2426.2700000000004</v>
      </c>
      <c r="R354" s="256">
        <v>2453.4900000000002</v>
      </c>
      <c r="S354" s="256">
        <f t="shared" si="242"/>
        <v>22722.420000000002</v>
      </c>
      <c r="T354" s="256"/>
      <c r="U354" s="256">
        <f t="shared" si="228"/>
        <v>86.458036204059241</v>
      </c>
      <c r="V354" s="256">
        <f t="shared" si="229"/>
        <v>92.250137136588023</v>
      </c>
      <c r="W354" s="256">
        <f t="shared" si="230"/>
        <v>98.939111354909485</v>
      </c>
      <c r="X354" s="256">
        <f t="shared" si="231"/>
        <v>98.387822270981886</v>
      </c>
      <c r="Y354" s="256">
        <f t="shared" si="232"/>
        <v>95.384530992868889</v>
      </c>
      <c r="Z354" s="256">
        <f t="shared" si="233"/>
        <v>99.198573779484377</v>
      </c>
      <c r="AA354" s="256">
        <f t="shared" si="234"/>
        <v>94.668129456939113</v>
      </c>
      <c r="AB354" s="256">
        <f t="shared" si="235"/>
        <v>93.892484914975313</v>
      </c>
      <c r="AC354" s="256">
        <f t="shared" si="236"/>
        <v>102.16291826659352</v>
      </c>
      <c r="AD354" s="256">
        <f t="shared" si="237"/>
        <v>117.4108612177729</v>
      </c>
      <c r="AE354" s="256">
        <f t="shared" si="238"/>
        <v>133.09215578716405</v>
      </c>
      <c r="AF354" s="256">
        <f t="shared" si="239"/>
        <v>134.58529895776195</v>
      </c>
      <c r="AG354" s="256">
        <f t="shared" si="240"/>
        <v>103.86917169500823</v>
      </c>
      <c r="AH354" s="235"/>
      <c r="AJ354" s="235"/>
      <c r="AK354" s="300">
        <f t="shared" si="243"/>
        <v>18.309999999999999</v>
      </c>
      <c r="AL354" s="288">
        <f t="shared" si="224"/>
        <v>22822.134404827208</v>
      </c>
      <c r="AM354" s="277">
        <f t="shared" si="225"/>
        <v>99.714404827205726</v>
      </c>
      <c r="AN354" s="299">
        <f t="shared" si="226"/>
        <v>4.3883708173339713E-3</v>
      </c>
      <c r="AO354" s="236"/>
      <c r="AP354" s="236"/>
      <c r="AQ354" s="236"/>
      <c r="AR354" s="236"/>
      <c r="AS354" s="236"/>
      <c r="AT354" s="236"/>
    </row>
    <row r="355" spans="1:46" s="257" customFormat="1">
      <c r="A355" s="235" t="str">
        <f t="shared" si="241"/>
        <v>PacificRolloffLOCK-RO</v>
      </c>
      <c r="B355" s="235">
        <f t="shared" si="227"/>
        <v>1</v>
      </c>
      <c r="C355" s="253" t="s">
        <v>1554</v>
      </c>
      <c r="D355" s="253" t="s">
        <v>1555</v>
      </c>
      <c r="E355" s="254">
        <v>0</v>
      </c>
      <c r="F355" s="255"/>
      <c r="G355" s="256">
        <v>0</v>
      </c>
      <c r="H355" s="256">
        <v>12.3</v>
      </c>
      <c r="I355" s="256">
        <v>12.3</v>
      </c>
      <c r="J355" s="256">
        <v>12.3</v>
      </c>
      <c r="K355" s="256">
        <v>12.3</v>
      </c>
      <c r="L355" s="256">
        <v>12.3</v>
      </c>
      <c r="M355" s="256">
        <v>12.3</v>
      </c>
      <c r="N355" s="256">
        <v>12.3</v>
      </c>
      <c r="O355" s="256">
        <v>12.3</v>
      </c>
      <c r="P355" s="256">
        <v>24.6</v>
      </c>
      <c r="Q355" s="256">
        <v>18</v>
      </c>
      <c r="R355" s="256">
        <v>12.3</v>
      </c>
      <c r="S355" s="256">
        <f t="shared" si="242"/>
        <v>153.30000000000001</v>
      </c>
      <c r="T355" s="256"/>
      <c r="U355" s="256">
        <f t="shared" si="228"/>
        <v>0</v>
      </c>
      <c r="V355" s="256">
        <f t="shared" si="229"/>
        <v>0</v>
      </c>
      <c r="W355" s="256">
        <f t="shared" si="230"/>
        <v>0</v>
      </c>
      <c r="X355" s="256">
        <f t="shared" si="231"/>
        <v>0</v>
      </c>
      <c r="Y355" s="256">
        <f t="shared" si="232"/>
        <v>0</v>
      </c>
      <c r="Z355" s="256">
        <f t="shared" si="233"/>
        <v>0</v>
      </c>
      <c r="AA355" s="256">
        <f t="shared" si="234"/>
        <v>0</v>
      </c>
      <c r="AB355" s="256">
        <f t="shared" si="235"/>
        <v>0</v>
      </c>
      <c r="AC355" s="256">
        <f t="shared" si="236"/>
        <v>0</v>
      </c>
      <c r="AD355" s="256">
        <f t="shared" si="237"/>
        <v>0</v>
      </c>
      <c r="AE355" s="256">
        <f t="shared" si="238"/>
        <v>0</v>
      </c>
      <c r="AF355" s="256">
        <f t="shared" si="239"/>
        <v>0</v>
      </c>
      <c r="AG355" s="256">
        <f t="shared" si="240"/>
        <v>0</v>
      </c>
      <c r="AH355" s="235"/>
      <c r="AJ355" s="235"/>
      <c r="AK355" s="300">
        <f t="shared" si="243"/>
        <v>0</v>
      </c>
      <c r="AL355" s="288">
        <f t="shared" si="224"/>
        <v>0</v>
      </c>
      <c r="AM355" s="277">
        <f t="shared" si="225"/>
        <v>-153.30000000000001</v>
      </c>
      <c r="AN355" s="299">
        <f t="shared" si="226"/>
        <v>0</v>
      </c>
      <c r="AO355" s="236"/>
      <c r="AP355" s="236"/>
      <c r="AQ355" s="236"/>
      <c r="AR355" s="236"/>
      <c r="AS355" s="236"/>
      <c r="AT355" s="236"/>
    </row>
    <row r="356" spans="1:46" s="257" customFormat="1">
      <c r="A356" s="235" t="str">
        <f t="shared" si="241"/>
        <v>PacificRolloffMILE-RO</v>
      </c>
      <c r="B356" s="235">
        <f t="shared" si="227"/>
        <v>1</v>
      </c>
      <c r="C356" s="253" t="s">
        <v>1556</v>
      </c>
      <c r="D356" s="253" t="s">
        <v>1557</v>
      </c>
      <c r="E356" s="254">
        <v>3.38</v>
      </c>
      <c r="F356" s="255"/>
      <c r="G356" s="256">
        <v>7023.64</v>
      </c>
      <c r="H356" s="256">
        <v>6460.6900000000005</v>
      </c>
      <c r="I356" s="256">
        <v>7297.42</v>
      </c>
      <c r="J356" s="256">
        <v>8068.0599999999995</v>
      </c>
      <c r="K356" s="256">
        <v>6824.2199999999993</v>
      </c>
      <c r="L356" s="256">
        <v>8443.24</v>
      </c>
      <c r="M356" s="256">
        <v>9869.6</v>
      </c>
      <c r="N356" s="256">
        <v>7709.67</v>
      </c>
      <c r="O356" s="256">
        <v>8366.52</v>
      </c>
      <c r="P356" s="256">
        <v>9569.9700000000012</v>
      </c>
      <c r="Q356" s="256">
        <v>6478.29</v>
      </c>
      <c r="R356" s="256">
        <v>6963.0599999999995</v>
      </c>
      <c r="S356" s="256">
        <f t="shared" si="242"/>
        <v>93074.37999999999</v>
      </c>
      <c r="T356" s="256"/>
      <c r="U356" s="256">
        <f t="shared" si="228"/>
        <v>2078</v>
      </c>
      <c r="V356" s="256">
        <f t="shared" si="229"/>
        <v>1911.4467455621304</v>
      </c>
      <c r="W356" s="256">
        <f t="shared" si="230"/>
        <v>2159</v>
      </c>
      <c r="X356" s="256">
        <f t="shared" si="231"/>
        <v>2387</v>
      </c>
      <c r="Y356" s="256">
        <f t="shared" si="232"/>
        <v>2018.9999999999998</v>
      </c>
      <c r="Z356" s="256">
        <f t="shared" si="233"/>
        <v>2498</v>
      </c>
      <c r="AA356" s="256">
        <f t="shared" si="234"/>
        <v>2920</v>
      </c>
      <c r="AB356" s="256">
        <f t="shared" si="235"/>
        <v>2280.9674556213017</v>
      </c>
      <c r="AC356" s="256">
        <f t="shared" si="236"/>
        <v>2475.3017751479292</v>
      </c>
      <c r="AD356" s="256">
        <f t="shared" si="237"/>
        <v>2831.3520710059174</v>
      </c>
      <c r="AE356" s="256">
        <f t="shared" si="238"/>
        <v>1916.6538461538462</v>
      </c>
      <c r="AF356" s="256">
        <f t="shared" si="239"/>
        <v>2060.0769230769229</v>
      </c>
      <c r="AG356" s="256">
        <f t="shared" si="240"/>
        <v>2294.7332347140041</v>
      </c>
      <c r="AH356" s="235"/>
      <c r="AJ356" s="235"/>
      <c r="AK356" s="300">
        <f t="shared" si="243"/>
        <v>3.4</v>
      </c>
      <c r="AL356" s="288">
        <f t="shared" si="224"/>
        <v>93625.115976331363</v>
      </c>
      <c r="AM356" s="277">
        <f t="shared" si="225"/>
        <v>550.73597633137251</v>
      </c>
      <c r="AN356" s="299">
        <f t="shared" si="226"/>
        <v>5.9171597633136145E-3</v>
      </c>
      <c r="AO356" s="236"/>
      <c r="AP356" s="236"/>
      <c r="AQ356" s="236"/>
      <c r="AR356" s="236"/>
      <c r="AS356" s="236"/>
      <c r="AT356" s="236"/>
    </row>
    <row r="357" spans="1:46" s="257" customFormat="1">
      <c r="A357" s="235" t="str">
        <f t="shared" si="241"/>
        <v>PacificRolloffMRFPROC</v>
      </c>
      <c r="B357" s="235">
        <f t="shared" si="227"/>
        <v>1</v>
      </c>
      <c r="C357" s="257" t="s">
        <v>1591</v>
      </c>
      <c r="D357" s="257" t="s">
        <v>1592</v>
      </c>
      <c r="E357" s="254">
        <v>0</v>
      </c>
      <c r="F357" s="255"/>
      <c r="G357" s="256">
        <v>0</v>
      </c>
      <c r="H357" s="256">
        <v>0</v>
      </c>
      <c r="I357" s="256">
        <v>0</v>
      </c>
      <c r="J357" s="256">
        <v>0</v>
      </c>
      <c r="K357" s="256">
        <v>0</v>
      </c>
      <c r="L357" s="256">
        <v>0</v>
      </c>
      <c r="M357" s="256">
        <v>0</v>
      </c>
      <c r="N357" s="256">
        <v>0</v>
      </c>
      <c r="O357" s="256">
        <v>0</v>
      </c>
      <c r="P357" s="256">
        <v>0</v>
      </c>
      <c r="Q357" s="256">
        <v>0</v>
      </c>
      <c r="R357" s="256">
        <v>0</v>
      </c>
      <c r="S357" s="256">
        <f t="shared" si="242"/>
        <v>0</v>
      </c>
      <c r="T357" s="256"/>
      <c r="U357" s="256">
        <f t="shared" si="228"/>
        <v>0</v>
      </c>
      <c r="V357" s="256">
        <f t="shared" si="229"/>
        <v>0</v>
      </c>
      <c r="W357" s="256">
        <f t="shared" si="230"/>
        <v>0</v>
      </c>
      <c r="X357" s="256">
        <f t="shared" si="231"/>
        <v>0</v>
      </c>
      <c r="Y357" s="256">
        <f t="shared" si="232"/>
        <v>0</v>
      </c>
      <c r="Z357" s="256">
        <f t="shared" si="233"/>
        <v>0</v>
      </c>
      <c r="AA357" s="256">
        <f t="shared" si="234"/>
        <v>0</v>
      </c>
      <c r="AB357" s="256">
        <f t="shared" si="235"/>
        <v>0</v>
      </c>
      <c r="AC357" s="256">
        <f t="shared" si="236"/>
        <v>0</v>
      </c>
      <c r="AD357" s="256">
        <f t="shared" si="237"/>
        <v>0</v>
      </c>
      <c r="AE357" s="256">
        <f t="shared" si="238"/>
        <v>0</v>
      </c>
      <c r="AF357" s="256">
        <f t="shared" si="239"/>
        <v>0</v>
      </c>
      <c r="AG357" s="256">
        <f t="shared" si="240"/>
        <v>0</v>
      </c>
      <c r="AH357" s="235"/>
      <c r="AJ357" s="235"/>
      <c r="AK357" s="300">
        <f t="shared" si="243"/>
        <v>0</v>
      </c>
      <c r="AL357" s="288">
        <f t="shared" si="224"/>
        <v>0</v>
      </c>
      <c r="AM357" s="277">
        <f t="shared" si="225"/>
        <v>0</v>
      </c>
      <c r="AN357" s="299">
        <f t="shared" si="226"/>
        <v>0</v>
      </c>
      <c r="AO357" s="236"/>
      <c r="AP357" s="236"/>
      <c r="AQ357" s="236"/>
      <c r="AR357" s="236"/>
      <c r="AS357" s="236"/>
      <c r="AT357" s="236"/>
    </row>
    <row r="358" spans="1:46" s="257" customFormat="1">
      <c r="A358" s="235" t="str">
        <f t="shared" si="241"/>
        <v>PacificRolloffREDEL-RO</v>
      </c>
      <c r="B358" s="235">
        <f t="shared" si="227"/>
        <v>1</v>
      </c>
      <c r="C358" s="253" t="s">
        <v>1560</v>
      </c>
      <c r="D358" s="253" t="s">
        <v>1561</v>
      </c>
      <c r="E358" s="254">
        <v>37.85</v>
      </c>
      <c r="F358" s="255"/>
      <c r="G358" s="256">
        <v>37.85</v>
      </c>
      <c r="H358" s="256">
        <v>0</v>
      </c>
      <c r="I358" s="256">
        <v>0</v>
      </c>
      <c r="J358" s="256">
        <v>0</v>
      </c>
      <c r="K358" s="256">
        <v>37.85</v>
      </c>
      <c r="L358" s="256">
        <v>37.85</v>
      </c>
      <c r="M358" s="256">
        <v>37.85</v>
      </c>
      <c r="N358" s="256">
        <v>75.900000000000006</v>
      </c>
      <c r="O358" s="256">
        <v>0</v>
      </c>
      <c r="P358" s="256">
        <v>0</v>
      </c>
      <c r="Q358" s="256">
        <v>0</v>
      </c>
      <c r="R358" s="256">
        <v>0</v>
      </c>
      <c r="S358" s="256">
        <f t="shared" si="242"/>
        <v>227.3</v>
      </c>
      <c r="T358" s="256"/>
      <c r="U358" s="256">
        <f t="shared" si="228"/>
        <v>1</v>
      </c>
      <c r="V358" s="256">
        <f t="shared" si="229"/>
        <v>0</v>
      </c>
      <c r="W358" s="256">
        <f t="shared" si="230"/>
        <v>0</v>
      </c>
      <c r="X358" s="256">
        <f t="shared" si="231"/>
        <v>0</v>
      </c>
      <c r="Y358" s="256">
        <f t="shared" si="232"/>
        <v>1</v>
      </c>
      <c r="Z358" s="256">
        <f t="shared" si="233"/>
        <v>1</v>
      </c>
      <c r="AA358" s="256">
        <f t="shared" si="234"/>
        <v>1</v>
      </c>
      <c r="AB358" s="256">
        <f t="shared" si="235"/>
        <v>2.0052840158520477</v>
      </c>
      <c r="AC358" s="256">
        <f t="shared" si="236"/>
        <v>0</v>
      </c>
      <c r="AD358" s="256">
        <f t="shared" si="237"/>
        <v>0</v>
      </c>
      <c r="AE358" s="256">
        <f t="shared" si="238"/>
        <v>0</v>
      </c>
      <c r="AF358" s="256">
        <f t="shared" si="239"/>
        <v>0</v>
      </c>
      <c r="AG358" s="256">
        <f t="shared" si="240"/>
        <v>0.50044033465433735</v>
      </c>
      <c r="AH358" s="235"/>
      <c r="AJ358" s="235"/>
      <c r="AK358" s="300">
        <f t="shared" si="243"/>
        <v>38.03</v>
      </c>
      <c r="AL358" s="288">
        <f t="shared" si="224"/>
        <v>228.38095112285339</v>
      </c>
      <c r="AM358" s="277">
        <f t="shared" si="225"/>
        <v>1.0809511228533779</v>
      </c>
      <c r="AN358" s="299">
        <f t="shared" si="226"/>
        <v>4.7556142668427927E-3</v>
      </c>
      <c r="AO358" s="236"/>
      <c r="AP358" s="236"/>
      <c r="AQ358" s="236"/>
      <c r="AR358" s="236"/>
      <c r="AS358" s="236"/>
      <c r="AT358" s="236"/>
    </row>
    <row r="359" spans="1:46" s="257" customFormat="1">
      <c r="A359" s="235" t="str">
        <f t="shared" si="241"/>
        <v>PacificRolloffRELO-RO</v>
      </c>
      <c r="B359" s="235">
        <f t="shared" si="227"/>
        <v>1</v>
      </c>
      <c r="C359" s="253" t="s">
        <v>1562</v>
      </c>
      <c r="D359" s="253" t="s">
        <v>1563</v>
      </c>
      <c r="E359" s="254">
        <v>30.69</v>
      </c>
      <c r="F359" s="255"/>
      <c r="G359" s="256">
        <v>122.75999999999999</v>
      </c>
      <c r="H359" s="256">
        <v>61.38</v>
      </c>
      <c r="I359" s="256">
        <v>30.69</v>
      </c>
      <c r="J359" s="256">
        <v>61.38</v>
      </c>
      <c r="K359" s="256">
        <v>0</v>
      </c>
      <c r="L359" s="256">
        <v>153.44999999999999</v>
      </c>
      <c r="M359" s="256">
        <v>92.070000000000007</v>
      </c>
      <c r="N359" s="256">
        <v>30.77</v>
      </c>
      <c r="O359" s="256">
        <v>30.77</v>
      </c>
      <c r="P359" s="256">
        <v>61.54</v>
      </c>
      <c r="Q359" s="256">
        <v>30.77</v>
      </c>
      <c r="R359" s="256">
        <v>0</v>
      </c>
      <c r="S359" s="256">
        <f t="shared" si="242"/>
        <v>675.57999999999993</v>
      </c>
      <c r="T359" s="256"/>
      <c r="U359" s="256">
        <f t="shared" si="228"/>
        <v>3.9999999999999996</v>
      </c>
      <c r="V359" s="256">
        <f t="shared" si="229"/>
        <v>2</v>
      </c>
      <c r="W359" s="256">
        <f t="shared" si="230"/>
        <v>1</v>
      </c>
      <c r="X359" s="256">
        <f t="shared" si="231"/>
        <v>2</v>
      </c>
      <c r="Y359" s="256">
        <f t="shared" si="232"/>
        <v>0</v>
      </c>
      <c r="Z359" s="256">
        <f t="shared" si="233"/>
        <v>4.9999999999999991</v>
      </c>
      <c r="AA359" s="256">
        <f t="shared" si="234"/>
        <v>3</v>
      </c>
      <c r="AB359" s="256">
        <f t="shared" si="235"/>
        <v>1.0026067122841316</v>
      </c>
      <c r="AC359" s="256">
        <f t="shared" si="236"/>
        <v>1.0026067122841316</v>
      </c>
      <c r="AD359" s="256">
        <f t="shared" si="237"/>
        <v>2.0052134245682631</v>
      </c>
      <c r="AE359" s="256">
        <f t="shared" si="238"/>
        <v>1.0026067122841316</v>
      </c>
      <c r="AF359" s="256">
        <f t="shared" si="239"/>
        <v>0</v>
      </c>
      <c r="AG359" s="256">
        <f t="shared" si="240"/>
        <v>1.8344194634517212</v>
      </c>
      <c r="AH359" s="235"/>
      <c r="AJ359" s="235"/>
      <c r="AK359" s="300">
        <f t="shared" si="243"/>
        <v>30.83</v>
      </c>
      <c r="AL359" s="288">
        <f t="shared" si="224"/>
        <v>678.66182469859882</v>
      </c>
      <c r="AM359" s="277">
        <f t="shared" si="225"/>
        <v>3.0818246985988935</v>
      </c>
      <c r="AN359" s="299">
        <f t="shared" si="226"/>
        <v>4.561746497230271E-3</v>
      </c>
      <c r="AO359" s="236"/>
      <c r="AP359" s="236"/>
      <c r="AQ359" s="236"/>
      <c r="AR359" s="236"/>
      <c r="AS359" s="236"/>
      <c r="AT359" s="236"/>
    </row>
    <row r="360" spans="1:46" s="257" customFormat="1">
      <c r="A360" s="235" t="str">
        <f t="shared" si="241"/>
        <v>PacificRolloffRENT10MO-RO</v>
      </c>
      <c r="B360" s="235">
        <f t="shared" si="227"/>
        <v>1</v>
      </c>
      <c r="C360" s="253" t="s">
        <v>1504</v>
      </c>
      <c r="D360" s="253" t="s">
        <v>1505</v>
      </c>
      <c r="E360" s="254">
        <v>66.5</v>
      </c>
      <c r="F360" s="255"/>
      <c r="G360" s="256">
        <v>133</v>
      </c>
      <c r="H360" s="256">
        <v>133</v>
      </c>
      <c r="I360" s="256">
        <v>133</v>
      </c>
      <c r="J360" s="256">
        <v>133</v>
      </c>
      <c r="K360" s="256">
        <v>133</v>
      </c>
      <c r="L360" s="256">
        <v>133</v>
      </c>
      <c r="M360" s="256">
        <v>133</v>
      </c>
      <c r="N360" s="256">
        <v>133</v>
      </c>
      <c r="O360" s="256">
        <v>133</v>
      </c>
      <c r="P360" s="256">
        <v>133</v>
      </c>
      <c r="Q360" s="256">
        <v>133</v>
      </c>
      <c r="R360" s="256">
        <v>133</v>
      </c>
      <c r="S360" s="256">
        <f t="shared" si="242"/>
        <v>1596</v>
      </c>
      <c r="T360" s="256"/>
      <c r="U360" s="256">
        <f t="shared" si="228"/>
        <v>2</v>
      </c>
      <c r="V360" s="256">
        <f t="shared" si="229"/>
        <v>2</v>
      </c>
      <c r="W360" s="256">
        <f t="shared" si="230"/>
        <v>2</v>
      </c>
      <c r="X360" s="256">
        <f t="shared" si="231"/>
        <v>2</v>
      </c>
      <c r="Y360" s="256">
        <f t="shared" si="232"/>
        <v>2</v>
      </c>
      <c r="Z360" s="256">
        <f t="shared" si="233"/>
        <v>2</v>
      </c>
      <c r="AA360" s="256">
        <f t="shared" si="234"/>
        <v>2</v>
      </c>
      <c r="AB360" s="256">
        <f t="shared" si="235"/>
        <v>2</v>
      </c>
      <c r="AC360" s="256">
        <f t="shared" si="236"/>
        <v>2</v>
      </c>
      <c r="AD360" s="256">
        <f t="shared" si="237"/>
        <v>2</v>
      </c>
      <c r="AE360" s="256">
        <f t="shared" si="238"/>
        <v>2</v>
      </c>
      <c r="AF360" s="256">
        <f t="shared" si="239"/>
        <v>2</v>
      </c>
      <c r="AG360" s="256">
        <f t="shared" si="240"/>
        <v>2</v>
      </c>
      <c r="AH360" s="235"/>
      <c r="AJ360" s="235"/>
      <c r="AK360" s="300">
        <f t="shared" si="243"/>
        <v>66.81</v>
      </c>
      <c r="AL360" s="288">
        <f t="shared" si="224"/>
        <v>1603.44</v>
      </c>
      <c r="AM360" s="277">
        <f t="shared" si="225"/>
        <v>7.4400000000000546</v>
      </c>
      <c r="AN360" s="299">
        <f t="shared" si="226"/>
        <v>4.6616541353383797E-3</v>
      </c>
      <c r="AO360" s="236"/>
      <c r="AP360" s="236"/>
      <c r="AQ360" s="236"/>
      <c r="AR360" s="236"/>
      <c r="AS360" s="236"/>
      <c r="AT360" s="236"/>
    </row>
    <row r="361" spans="1:46" s="257" customFormat="1" ht="13.5" customHeight="1">
      <c r="A361" s="235" t="str">
        <f t="shared" si="241"/>
        <v>PacificRolloffRENT10TEMP-RO</v>
      </c>
      <c r="B361" s="235">
        <f t="shared" si="227"/>
        <v>1</v>
      </c>
      <c r="C361" s="253" t="s">
        <v>1514</v>
      </c>
      <c r="D361" s="253" t="s">
        <v>1515</v>
      </c>
      <c r="E361" s="254">
        <v>3.79</v>
      </c>
      <c r="F361" s="255"/>
      <c r="G361" s="256">
        <v>0</v>
      </c>
      <c r="H361" s="256">
        <v>53.06</v>
      </c>
      <c r="I361" s="256">
        <v>0</v>
      </c>
      <c r="J361" s="256">
        <v>53.06</v>
      </c>
      <c r="K361" s="256">
        <v>94.75</v>
      </c>
      <c r="L361" s="256">
        <v>0</v>
      </c>
      <c r="M361" s="256">
        <v>15.16</v>
      </c>
      <c r="N361" s="256">
        <v>0</v>
      </c>
      <c r="O361" s="256">
        <v>0</v>
      </c>
      <c r="P361" s="256">
        <v>22.74</v>
      </c>
      <c r="Q361" s="256">
        <v>0</v>
      </c>
      <c r="R361" s="256">
        <v>0</v>
      </c>
      <c r="S361" s="256">
        <f t="shared" si="242"/>
        <v>238.77</v>
      </c>
      <c r="T361" s="256"/>
      <c r="U361" s="256">
        <f t="shared" si="228"/>
        <v>0</v>
      </c>
      <c r="V361" s="256">
        <f t="shared" si="229"/>
        <v>14</v>
      </c>
      <c r="W361" s="256">
        <f t="shared" si="230"/>
        <v>0</v>
      </c>
      <c r="X361" s="256">
        <f t="shared" si="231"/>
        <v>14</v>
      </c>
      <c r="Y361" s="256">
        <f t="shared" si="232"/>
        <v>25</v>
      </c>
      <c r="Z361" s="256">
        <f t="shared" si="233"/>
        <v>0</v>
      </c>
      <c r="AA361" s="256">
        <f t="shared" si="234"/>
        <v>4</v>
      </c>
      <c r="AB361" s="256">
        <f t="shared" si="235"/>
        <v>0</v>
      </c>
      <c r="AC361" s="256">
        <f t="shared" si="236"/>
        <v>0</v>
      </c>
      <c r="AD361" s="256">
        <f t="shared" si="237"/>
        <v>5.9999999999999991</v>
      </c>
      <c r="AE361" s="256">
        <f t="shared" si="238"/>
        <v>0</v>
      </c>
      <c r="AF361" s="256">
        <f t="shared" si="239"/>
        <v>0</v>
      </c>
      <c r="AG361" s="256">
        <f t="shared" si="240"/>
        <v>5.25</v>
      </c>
      <c r="AH361" s="235"/>
      <c r="AJ361" s="235"/>
      <c r="AK361" s="300">
        <f t="shared" si="243"/>
        <v>3.81</v>
      </c>
      <c r="AL361" s="288">
        <f t="shared" si="224"/>
        <v>240.03000000000003</v>
      </c>
      <c r="AM361" s="277">
        <f t="shared" si="225"/>
        <v>1.2600000000000193</v>
      </c>
      <c r="AN361" s="299">
        <f t="shared" si="226"/>
        <v>5.2770448548812715E-3</v>
      </c>
      <c r="AO361" s="236"/>
      <c r="AP361" s="236"/>
      <c r="AQ361" s="236"/>
      <c r="AR361" s="236"/>
      <c r="AS361" s="236"/>
      <c r="AT361" s="236"/>
    </row>
    <row r="362" spans="1:46" s="257" customFormat="1" ht="13.5" customHeight="1">
      <c r="A362" s="235" t="str">
        <f t="shared" si="241"/>
        <v>PacificRolloffRENT19.5MO-RO</v>
      </c>
      <c r="B362" s="235">
        <f t="shared" si="227"/>
        <v>1</v>
      </c>
      <c r="C362" s="253" t="s">
        <v>1506</v>
      </c>
      <c r="D362" s="253" t="s">
        <v>1507</v>
      </c>
      <c r="E362" s="254">
        <v>76.73</v>
      </c>
      <c r="F362" s="255"/>
      <c r="G362" s="256">
        <v>0</v>
      </c>
      <c r="H362" s="256">
        <v>230.19</v>
      </c>
      <c r="I362" s="256">
        <v>76.73</v>
      </c>
      <c r="J362" s="256">
        <v>76.73</v>
      </c>
      <c r="K362" s="256">
        <v>76.73</v>
      </c>
      <c r="L362" s="256">
        <v>76.73</v>
      </c>
      <c r="M362" s="256">
        <v>76.73</v>
      </c>
      <c r="N362" s="256">
        <v>76.73</v>
      </c>
      <c r="O362" s="256">
        <v>76.73</v>
      </c>
      <c r="P362" s="256">
        <v>153.46</v>
      </c>
      <c r="Q362" s="256">
        <v>153.46</v>
      </c>
      <c r="R362" s="256">
        <v>163.36000000000001</v>
      </c>
      <c r="S362" s="256">
        <f t="shared" si="242"/>
        <v>1237.58</v>
      </c>
      <c r="T362" s="256"/>
      <c r="U362" s="256">
        <f t="shared" si="228"/>
        <v>0</v>
      </c>
      <c r="V362" s="256">
        <f t="shared" si="229"/>
        <v>3</v>
      </c>
      <c r="W362" s="256">
        <f t="shared" si="230"/>
        <v>1</v>
      </c>
      <c r="X362" s="256">
        <f t="shared" si="231"/>
        <v>1</v>
      </c>
      <c r="Y362" s="256">
        <f t="shared" si="232"/>
        <v>1</v>
      </c>
      <c r="Z362" s="256">
        <f t="shared" si="233"/>
        <v>1</v>
      </c>
      <c r="AA362" s="256">
        <f t="shared" si="234"/>
        <v>1</v>
      </c>
      <c r="AB362" s="256">
        <f t="shared" si="235"/>
        <v>1</v>
      </c>
      <c r="AC362" s="256">
        <f t="shared" si="236"/>
        <v>1</v>
      </c>
      <c r="AD362" s="256">
        <f t="shared" si="237"/>
        <v>2</v>
      </c>
      <c r="AE362" s="256">
        <f t="shared" si="238"/>
        <v>2</v>
      </c>
      <c r="AF362" s="256">
        <f t="shared" si="239"/>
        <v>2.1290238498631564</v>
      </c>
      <c r="AG362" s="256">
        <f t="shared" si="240"/>
        <v>1.3440853208219297</v>
      </c>
      <c r="AH362" s="235"/>
      <c r="AJ362" s="235"/>
      <c r="AK362" s="300">
        <f t="shared" si="243"/>
        <v>77.09</v>
      </c>
      <c r="AL362" s="288">
        <f t="shared" si="224"/>
        <v>1243.3864485859508</v>
      </c>
      <c r="AM362" s="277">
        <f t="shared" si="225"/>
        <v>5.806448585950875</v>
      </c>
      <c r="AN362" s="299">
        <f t="shared" si="226"/>
        <v>4.6917763586602299E-3</v>
      </c>
      <c r="AO362" s="236"/>
      <c r="AP362" s="236"/>
      <c r="AQ362" s="236"/>
      <c r="AR362" s="236"/>
      <c r="AS362" s="236"/>
      <c r="AT362" s="236"/>
    </row>
    <row r="363" spans="1:46" s="257" customFormat="1">
      <c r="A363" s="235" t="str">
        <f t="shared" si="241"/>
        <v>PacificRolloffRENT19.5TEMP-RO</v>
      </c>
      <c r="B363" s="235">
        <f t="shared" si="227"/>
        <v>1</v>
      </c>
      <c r="C363" s="253" t="s">
        <v>1516</v>
      </c>
      <c r="D363" s="253" t="s">
        <v>1517</v>
      </c>
      <c r="E363" s="254">
        <v>3.89</v>
      </c>
      <c r="F363" s="255"/>
      <c r="G363" s="256">
        <v>81.69</v>
      </c>
      <c r="H363" s="256">
        <v>46.68</v>
      </c>
      <c r="I363" s="256">
        <v>97.25</v>
      </c>
      <c r="J363" s="256">
        <v>81.69</v>
      </c>
      <c r="K363" s="256">
        <v>105.03</v>
      </c>
      <c r="L363" s="256">
        <v>478.46999999999997</v>
      </c>
      <c r="M363" s="256">
        <v>474.58000000000004</v>
      </c>
      <c r="N363" s="256">
        <v>482.36</v>
      </c>
      <c r="O363" s="256">
        <v>793.56</v>
      </c>
      <c r="P363" s="256">
        <v>637.96</v>
      </c>
      <c r="Q363" s="256">
        <v>544.59999999999991</v>
      </c>
      <c r="R363" s="256">
        <v>466.8</v>
      </c>
      <c r="S363" s="256">
        <f t="shared" si="242"/>
        <v>4290.67</v>
      </c>
      <c r="T363" s="256"/>
      <c r="U363" s="256">
        <f t="shared" si="228"/>
        <v>21</v>
      </c>
      <c r="V363" s="256">
        <f t="shared" si="229"/>
        <v>12</v>
      </c>
      <c r="W363" s="256">
        <f t="shared" si="230"/>
        <v>25</v>
      </c>
      <c r="X363" s="256">
        <f t="shared" si="231"/>
        <v>21</v>
      </c>
      <c r="Y363" s="256">
        <f t="shared" si="232"/>
        <v>27</v>
      </c>
      <c r="Z363" s="256">
        <f t="shared" si="233"/>
        <v>122.99999999999999</v>
      </c>
      <c r="AA363" s="256">
        <f t="shared" si="234"/>
        <v>122</v>
      </c>
      <c r="AB363" s="256">
        <f t="shared" si="235"/>
        <v>124</v>
      </c>
      <c r="AC363" s="256">
        <f t="shared" si="236"/>
        <v>203.99999999999997</v>
      </c>
      <c r="AD363" s="256">
        <f t="shared" si="237"/>
        <v>164</v>
      </c>
      <c r="AE363" s="256">
        <f t="shared" si="238"/>
        <v>139.99999999999997</v>
      </c>
      <c r="AF363" s="256">
        <f t="shared" si="239"/>
        <v>120</v>
      </c>
      <c r="AG363" s="256">
        <f t="shared" si="240"/>
        <v>91.916666666666671</v>
      </c>
      <c r="AH363" s="235"/>
      <c r="AJ363" s="235"/>
      <c r="AK363" s="300">
        <f t="shared" si="243"/>
        <v>3.91</v>
      </c>
      <c r="AL363" s="288">
        <f t="shared" si="224"/>
        <v>4312.7300000000005</v>
      </c>
      <c r="AM363" s="277">
        <f t="shared" si="225"/>
        <v>22.0600000000004</v>
      </c>
      <c r="AN363" s="299">
        <f t="shared" si="226"/>
        <v>5.1413881748072028E-3</v>
      </c>
      <c r="AO363" s="236"/>
      <c r="AP363" s="236"/>
      <c r="AQ363" s="236"/>
      <c r="AR363" s="236"/>
      <c r="AS363" s="236"/>
      <c r="AT363" s="236"/>
    </row>
    <row r="364" spans="1:46" s="257" customFormat="1">
      <c r="A364" s="235" t="str">
        <f t="shared" si="241"/>
        <v>PacificRolloffRENT20MO-RO</v>
      </c>
      <c r="B364" s="235">
        <f t="shared" ref="B364:B376" si="244">COUNTIF(C:C,C364)</f>
        <v>1</v>
      </c>
      <c r="C364" s="253" t="s">
        <v>1508</v>
      </c>
      <c r="D364" s="253" t="s">
        <v>1509</v>
      </c>
      <c r="E364" s="254">
        <v>76.73</v>
      </c>
      <c r="F364" s="255"/>
      <c r="G364" s="256">
        <v>6801.74</v>
      </c>
      <c r="H364" s="256">
        <v>7006.24</v>
      </c>
      <c r="I364" s="256">
        <v>6801.6</v>
      </c>
      <c r="J364" s="256">
        <v>6629.48</v>
      </c>
      <c r="K364" s="256">
        <v>6479.97</v>
      </c>
      <c r="L364" s="256">
        <v>6614.1200000000008</v>
      </c>
      <c r="M364" s="256">
        <v>6878.4699999999993</v>
      </c>
      <c r="N364" s="256">
        <v>7054.21</v>
      </c>
      <c r="O364" s="256">
        <v>6910.82</v>
      </c>
      <c r="P364" s="256">
        <v>7212.6100000000006</v>
      </c>
      <c r="Q364" s="256">
        <v>7135.89</v>
      </c>
      <c r="R364" s="256">
        <v>7210.1500000000005</v>
      </c>
      <c r="S364" s="256">
        <f t="shared" si="242"/>
        <v>82735.3</v>
      </c>
      <c r="T364" s="256"/>
      <c r="U364" s="256">
        <f t="shared" ref="U364:U376" si="245">IFERROR(G364/$E364,0)</f>
        <v>88.645119249315769</v>
      </c>
      <c r="V364" s="256">
        <f t="shared" ref="V364:V376" si="246">IFERROR(H364/$E364,0)</f>
        <v>91.310308875276931</v>
      </c>
      <c r="W364" s="256">
        <f t="shared" ref="W364:W376" si="247">IFERROR(I364/$E364,0)</f>
        <v>88.643294669620744</v>
      </c>
      <c r="X364" s="256">
        <f t="shared" ref="X364:X376" si="248">IFERROR(J364/$E364,0)</f>
        <v>86.400104261696853</v>
      </c>
      <c r="Y364" s="256">
        <f t="shared" ref="Y364:Y376" si="249">IFERROR(K364/$E364,0)</f>
        <v>84.451583474521044</v>
      </c>
      <c r="Z364" s="256">
        <f t="shared" ref="Z364:Z376" si="250">IFERROR(L364/$E364,0)</f>
        <v>86.199921803727364</v>
      </c>
      <c r="AA364" s="256">
        <f t="shared" ref="AA364:AA376" si="251">IFERROR(M364/$E364,0)</f>
        <v>89.645119249315769</v>
      </c>
      <c r="AB364" s="256">
        <f t="shared" ref="AB364:AB376" si="252">IFERROR(N364/$E364,0)</f>
        <v>91.93548807506842</v>
      </c>
      <c r="AC364" s="256">
        <f t="shared" ref="AC364:AC376" si="253">IFERROR(O364/$E364,0)</f>
        <v>90.06672748598983</v>
      </c>
      <c r="AD364" s="256">
        <f t="shared" ref="AD364:AD376" si="254">IFERROR(P364/$E364,0)</f>
        <v>93.99986967287893</v>
      </c>
      <c r="AE364" s="256">
        <f t="shared" ref="AE364:AE376" si="255">IFERROR(Q364/$E364,0)</f>
        <v>93</v>
      </c>
      <c r="AF364" s="256">
        <f t="shared" ref="AF364:AF376" si="256">IFERROR(R364/$E364,0)</f>
        <v>93.967809201094752</v>
      </c>
      <c r="AG364" s="256">
        <f t="shared" ref="AG364:AG376" si="257">AVERAGE(U364:AF364)</f>
        <v>89.855445501542206</v>
      </c>
      <c r="AH364" s="235"/>
      <c r="AJ364" s="235"/>
      <c r="AK364" s="300">
        <f t="shared" si="243"/>
        <v>77.09</v>
      </c>
      <c r="AL364" s="288">
        <f t="shared" si="224"/>
        <v>83123.47552456666</v>
      </c>
      <c r="AM364" s="277">
        <f t="shared" si="225"/>
        <v>388.17552456665726</v>
      </c>
      <c r="AN364" s="299">
        <f t="shared" si="226"/>
        <v>4.6917763586602299E-3</v>
      </c>
      <c r="AO364" s="236"/>
      <c r="AP364" s="236"/>
      <c r="AQ364" s="236"/>
      <c r="AR364" s="236"/>
      <c r="AS364" s="236"/>
      <c r="AT364" s="236"/>
    </row>
    <row r="365" spans="1:46" s="257" customFormat="1">
      <c r="A365" s="235" t="str">
        <f t="shared" ref="A365:A376" si="258">$A$1&amp;"Rolloff"&amp;C365</f>
        <v>PacificRolloffRENT20TEMP-RO</v>
      </c>
      <c r="B365" s="235">
        <f t="shared" si="244"/>
        <v>1</v>
      </c>
      <c r="C365" s="253" t="s">
        <v>1518</v>
      </c>
      <c r="D365" s="253" t="s">
        <v>1519</v>
      </c>
      <c r="E365" s="254">
        <v>3.89</v>
      </c>
      <c r="F365" s="255"/>
      <c r="G365" s="256">
        <v>1338.16</v>
      </c>
      <c r="H365" s="256">
        <v>1244.8</v>
      </c>
      <c r="I365" s="256">
        <v>2061.6999999999998</v>
      </c>
      <c r="J365" s="256">
        <v>2085.0400000000004</v>
      </c>
      <c r="K365" s="256">
        <v>2571.29</v>
      </c>
      <c r="L365" s="256">
        <v>2785.2400000000002</v>
      </c>
      <c r="M365" s="256">
        <v>3041.9799999999996</v>
      </c>
      <c r="N365" s="256">
        <v>2252.31</v>
      </c>
      <c r="O365" s="256">
        <v>3111.9999999999995</v>
      </c>
      <c r="P365" s="256">
        <v>3100.33</v>
      </c>
      <c r="Q365" s="256">
        <v>2730.7799999999997</v>
      </c>
      <c r="R365" s="256">
        <v>2812.4700000000003</v>
      </c>
      <c r="S365" s="256">
        <f t="shared" ref="S365:S376" si="259">SUM(G365:R365)</f>
        <v>29136.1</v>
      </c>
      <c r="T365" s="256"/>
      <c r="U365" s="256">
        <f t="shared" si="245"/>
        <v>344</v>
      </c>
      <c r="V365" s="256">
        <f t="shared" si="246"/>
        <v>320</v>
      </c>
      <c r="W365" s="256">
        <f t="shared" si="247"/>
        <v>529.99999999999989</v>
      </c>
      <c r="X365" s="256">
        <f t="shared" si="248"/>
        <v>536.00000000000011</v>
      </c>
      <c r="Y365" s="256">
        <f t="shared" si="249"/>
        <v>661</v>
      </c>
      <c r="Z365" s="256">
        <f t="shared" si="250"/>
        <v>716</v>
      </c>
      <c r="AA365" s="256">
        <f t="shared" si="251"/>
        <v>781.99999999999989</v>
      </c>
      <c r="AB365" s="256">
        <f t="shared" si="252"/>
        <v>579</v>
      </c>
      <c r="AC365" s="256">
        <f t="shared" si="253"/>
        <v>799.99999999999989</v>
      </c>
      <c r="AD365" s="256">
        <f t="shared" si="254"/>
        <v>797</v>
      </c>
      <c r="AE365" s="256">
        <f t="shared" si="255"/>
        <v>701.99999999999989</v>
      </c>
      <c r="AF365" s="256">
        <f t="shared" si="256"/>
        <v>723</v>
      </c>
      <c r="AG365" s="256">
        <f t="shared" si="257"/>
        <v>624.16666666666663</v>
      </c>
      <c r="AH365" s="235"/>
      <c r="AJ365" s="235"/>
      <c r="AK365" s="300">
        <f t="shared" ref="AK365:AK376" si="260">ROUND(E365*(1+$AM$4),2)</f>
        <v>3.91</v>
      </c>
      <c r="AL365" s="288">
        <f t="shared" ref="AL365:AL376" si="261">AK365*AG365*12</f>
        <v>29285.9</v>
      </c>
      <c r="AM365" s="277">
        <f t="shared" ref="AM365:AM376" si="262">AL365-S365</f>
        <v>149.80000000000291</v>
      </c>
      <c r="AN365" s="299">
        <f t="shared" ref="AN365:AN376" si="263">IFERROR((AK365-E365)/E365,0)</f>
        <v>5.1413881748072028E-3</v>
      </c>
      <c r="AO365" s="236"/>
      <c r="AP365" s="236"/>
      <c r="AQ365" s="236"/>
      <c r="AR365" s="236"/>
      <c r="AS365" s="236"/>
      <c r="AT365" s="236"/>
    </row>
    <row r="366" spans="1:46" s="257" customFormat="1">
      <c r="A366" s="235" t="str">
        <f t="shared" si="258"/>
        <v>PacificRolloffRENT30MO-RO</v>
      </c>
      <c r="B366" s="235">
        <f t="shared" si="244"/>
        <v>1</v>
      </c>
      <c r="C366" s="253" t="s">
        <v>1510</v>
      </c>
      <c r="D366" s="253" t="s">
        <v>1511</v>
      </c>
      <c r="E366" s="254">
        <v>86.96</v>
      </c>
      <c r="F366" s="255"/>
      <c r="G366" s="256">
        <v>5216.66</v>
      </c>
      <c r="H366" s="256">
        <v>5233.7699999999995</v>
      </c>
      <c r="I366" s="256">
        <v>5107.0199999999995</v>
      </c>
      <c r="J366" s="256">
        <v>5197.34</v>
      </c>
      <c r="K366" s="256">
        <v>5214.8100000000004</v>
      </c>
      <c r="L366" s="256">
        <v>5188.21</v>
      </c>
      <c r="M366" s="256">
        <v>5021.24</v>
      </c>
      <c r="N366" s="256">
        <v>5262.48</v>
      </c>
      <c r="O366" s="256">
        <v>5124.84</v>
      </c>
      <c r="P366" s="256">
        <v>5029.66</v>
      </c>
      <c r="Q366" s="256">
        <v>4782.8</v>
      </c>
      <c r="R366" s="256">
        <v>4693.04</v>
      </c>
      <c r="S366" s="256">
        <f t="shared" si="259"/>
        <v>61071.87</v>
      </c>
      <c r="T366" s="256"/>
      <c r="U366" s="256">
        <f t="shared" si="245"/>
        <v>59.989190432382706</v>
      </c>
      <c r="V366" s="256">
        <f t="shared" si="246"/>
        <v>60.185947562097518</v>
      </c>
      <c r="W366" s="256">
        <f t="shared" si="247"/>
        <v>58.728380864765406</v>
      </c>
      <c r="X366" s="256">
        <f t="shared" si="248"/>
        <v>59.767019319227238</v>
      </c>
      <c r="Y366" s="256">
        <f t="shared" si="249"/>
        <v>59.967916283348679</v>
      </c>
      <c r="Z366" s="256">
        <f t="shared" si="250"/>
        <v>59.662028518859252</v>
      </c>
      <c r="AA366" s="256">
        <f t="shared" si="251"/>
        <v>57.741950321987119</v>
      </c>
      <c r="AB366" s="256">
        <f t="shared" si="252"/>
        <v>60.516099356025755</v>
      </c>
      <c r="AC366" s="256">
        <f t="shared" si="253"/>
        <v>58.933302667893287</v>
      </c>
      <c r="AD366" s="256">
        <f t="shared" si="254"/>
        <v>57.838776448942042</v>
      </c>
      <c r="AE366" s="256">
        <f t="shared" si="255"/>
        <v>55.000000000000007</v>
      </c>
      <c r="AF366" s="256">
        <f t="shared" si="256"/>
        <v>53.967801287948483</v>
      </c>
      <c r="AG366" s="256">
        <f t="shared" si="257"/>
        <v>58.52486775528979</v>
      </c>
      <c r="AH366" s="235"/>
      <c r="AJ366" s="235"/>
      <c r="AK366" s="300">
        <f t="shared" si="260"/>
        <v>87.37</v>
      </c>
      <c r="AL366" s="288">
        <f t="shared" si="261"/>
        <v>61359.812349356034</v>
      </c>
      <c r="AM366" s="277">
        <f t="shared" si="262"/>
        <v>287.94234935603163</v>
      </c>
      <c r="AN366" s="299">
        <f t="shared" si="263"/>
        <v>4.7148114075438226E-3</v>
      </c>
      <c r="AO366" s="236"/>
      <c r="AP366" s="236"/>
      <c r="AQ366" s="236"/>
      <c r="AR366" s="236"/>
      <c r="AS366" s="236"/>
      <c r="AT366" s="236"/>
    </row>
    <row r="367" spans="1:46" s="257" customFormat="1">
      <c r="A367" s="235" t="str">
        <f t="shared" si="258"/>
        <v>PacificRolloffRENT30TEMP-RO</v>
      </c>
      <c r="B367" s="235">
        <f t="shared" si="244"/>
        <v>1</v>
      </c>
      <c r="C367" s="253" t="s">
        <v>1520</v>
      </c>
      <c r="D367" s="253" t="s">
        <v>1521</v>
      </c>
      <c r="E367" s="254">
        <v>4.1900000000000004</v>
      </c>
      <c r="F367" s="255"/>
      <c r="G367" s="256">
        <v>1600.5800000000002</v>
      </c>
      <c r="H367" s="256">
        <v>1845.3799999999999</v>
      </c>
      <c r="I367" s="256">
        <v>1734.6599999999999</v>
      </c>
      <c r="J367" s="256">
        <v>1357.56</v>
      </c>
      <c r="K367" s="256">
        <v>1428.79</v>
      </c>
      <c r="L367" s="256">
        <v>1391.08</v>
      </c>
      <c r="M367" s="256">
        <v>1588.01</v>
      </c>
      <c r="N367" s="256">
        <v>1550.3</v>
      </c>
      <c r="O367" s="256">
        <v>1206.72</v>
      </c>
      <c r="P367" s="256">
        <v>1152.25</v>
      </c>
      <c r="Q367" s="256">
        <v>1173.2</v>
      </c>
      <c r="R367" s="256">
        <v>905.04</v>
      </c>
      <c r="S367" s="256">
        <f t="shared" si="259"/>
        <v>16933.57</v>
      </c>
      <c r="T367" s="256"/>
      <c r="U367" s="256">
        <f t="shared" si="245"/>
        <v>382</v>
      </c>
      <c r="V367" s="256">
        <f t="shared" si="246"/>
        <v>440.42482100238658</v>
      </c>
      <c r="W367" s="256">
        <f t="shared" si="247"/>
        <v>413.99999999999994</v>
      </c>
      <c r="X367" s="256">
        <f t="shared" si="248"/>
        <v>323.99999999999994</v>
      </c>
      <c r="Y367" s="256">
        <f t="shared" si="249"/>
        <v>340.99999999999994</v>
      </c>
      <c r="Z367" s="256">
        <f t="shared" si="250"/>
        <v>331.99999999999994</v>
      </c>
      <c r="AA367" s="256">
        <f t="shared" si="251"/>
        <v>378.99999999999994</v>
      </c>
      <c r="AB367" s="256">
        <f t="shared" si="252"/>
        <v>369.99999999999994</v>
      </c>
      <c r="AC367" s="256">
        <f t="shared" si="253"/>
        <v>288</v>
      </c>
      <c r="AD367" s="256">
        <f t="shared" si="254"/>
        <v>275</v>
      </c>
      <c r="AE367" s="256">
        <f t="shared" si="255"/>
        <v>280</v>
      </c>
      <c r="AF367" s="256">
        <f t="shared" si="256"/>
        <v>215.99999999999997</v>
      </c>
      <c r="AG367" s="256">
        <f t="shared" si="257"/>
        <v>336.7854017501989</v>
      </c>
      <c r="AH367" s="235"/>
      <c r="AJ367" s="235"/>
      <c r="AK367" s="300">
        <f t="shared" si="260"/>
        <v>4.21</v>
      </c>
      <c r="AL367" s="288">
        <f t="shared" si="261"/>
        <v>17014.398496420046</v>
      </c>
      <c r="AM367" s="277">
        <f t="shared" si="262"/>
        <v>80.828496420046577</v>
      </c>
      <c r="AN367" s="299">
        <f t="shared" si="263"/>
        <v>4.773269689737368E-3</v>
      </c>
      <c r="AO367" s="236"/>
      <c r="AP367" s="236"/>
      <c r="AQ367" s="236"/>
      <c r="AR367" s="236"/>
      <c r="AS367" s="236"/>
      <c r="AT367" s="236"/>
    </row>
    <row r="368" spans="1:46" s="257" customFormat="1">
      <c r="A368" s="235" t="str">
        <f t="shared" si="258"/>
        <v>PacificRolloffRENT40MO-RO</v>
      </c>
      <c r="B368" s="235">
        <f t="shared" si="244"/>
        <v>1</v>
      </c>
      <c r="C368" s="253" t="s">
        <v>1512</v>
      </c>
      <c r="D368" s="253" t="s">
        <v>1513</v>
      </c>
      <c r="E368" s="254">
        <v>97.19</v>
      </c>
      <c r="F368" s="255"/>
      <c r="G368" s="256">
        <v>3207.27</v>
      </c>
      <c r="H368" s="256">
        <v>3381.54</v>
      </c>
      <c r="I368" s="256">
        <v>3277.5200000000004</v>
      </c>
      <c r="J368" s="256">
        <v>3322.2200000000003</v>
      </c>
      <c r="K368" s="256">
        <v>3056.78</v>
      </c>
      <c r="L368" s="256">
        <v>3204.0299999999997</v>
      </c>
      <c r="M368" s="256">
        <v>3081.86</v>
      </c>
      <c r="N368" s="256">
        <v>3207.2700000000004</v>
      </c>
      <c r="O368" s="256">
        <v>3207.2700000000004</v>
      </c>
      <c r="P368" s="256">
        <v>3072.46</v>
      </c>
      <c r="Q368" s="256">
        <v>3204.0299999999997</v>
      </c>
      <c r="R368" s="256">
        <v>3454.94</v>
      </c>
      <c r="S368" s="256">
        <f t="shared" si="259"/>
        <v>38677.19</v>
      </c>
      <c r="T368" s="256"/>
      <c r="U368" s="256">
        <f t="shared" si="245"/>
        <v>33</v>
      </c>
      <c r="V368" s="256">
        <f t="shared" si="246"/>
        <v>34.793085708406217</v>
      </c>
      <c r="W368" s="256">
        <f t="shared" si="247"/>
        <v>33.722810988784857</v>
      </c>
      <c r="X368" s="256">
        <f t="shared" si="248"/>
        <v>34.182734849264328</v>
      </c>
      <c r="Y368" s="256">
        <f t="shared" si="249"/>
        <v>31.451589669719109</v>
      </c>
      <c r="Z368" s="256">
        <f t="shared" si="250"/>
        <v>32.966663236958532</v>
      </c>
      <c r="AA368" s="256">
        <f t="shared" si="251"/>
        <v>31.709640909558598</v>
      </c>
      <c r="AB368" s="256">
        <f t="shared" si="252"/>
        <v>33.000000000000007</v>
      </c>
      <c r="AC368" s="256">
        <f t="shared" si="253"/>
        <v>33.000000000000007</v>
      </c>
      <c r="AD368" s="256">
        <f t="shared" si="254"/>
        <v>31.612923140240767</v>
      </c>
      <c r="AE368" s="256">
        <f t="shared" si="255"/>
        <v>32.966663236958532</v>
      </c>
      <c r="AF368" s="256">
        <f t="shared" si="256"/>
        <v>35.54830743903694</v>
      </c>
      <c r="AG368" s="256">
        <f t="shared" si="257"/>
        <v>33.162868264910657</v>
      </c>
      <c r="AH368" s="235"/>
      <c r="AJ368" s="235"/>
      <c r="AK368" s="300">
        <f t="shared" si="260"/>
        <v>97.64</v>
      </c>
      <c r="AL368" s="288">
        <f t="shared" si="261"/>
        <v>38856.269488630518</v>
      </c>
      <c r="AM368" s="277">
        <f t="shared" si="262"/>
        <v>179.0794886305157</v>
      </c>
      <c r="AN368" s="299">
        <f t="shared" si="263"/>
        <v>4.6301059779813034E-3</v>
      </c>
      <c r="AO368" s="236"/>
      <c r="AP368" s="236"/>
      <c r="AQ368" s="236"/>
      <c r="AR368" s="236"/>
      <c r="AS368" s="236"/>
      <c r="AT368" s="236"/>
    </row>
    <row r="369" spans="1:46" s="257" customFormat="1">
      <c r="A369" s="235" t="str">
        <f t="shared" si="258"/>
        <v>PacificRolloffRENT40TEMP-RO</v>
      </c>
      <c r="B369" s="235">
        <f t="shared" si="244"/>
        <v>1</v>
      </c>
      <c r="C369" s="253" t="s">
        <v>1522</v>
      </c>
      <c r="D369" s="253" t="s">
        <v>1523</v>
      </c>
      <c r="E369" s="254">
        <v>4.5999999999999996</v>
      </c>
      <c r="F369" s="255"/>
      <c r="G369" s="256">
        <v>1186.8</v>
      </c>
      <c r="H369" s="256">
        <v>690</v>
      </c>
      <c r="I369" s="256">
        <v>1071.8000000000002</v>
      </c>
      <c r="J369" s="256">
        <v>1251.2</v>
      </c>
      <c r="K369" s="256">
        <v>1706.6</v>
      </c>
      <c r="L369" s="256">
        <v>1320.1999999999998</v>
      </c>
      <c r="M369" s="256">
        <v>1587</v>
      </c>
      <c r="N369" s="256">
        <v>1320.2</v>
      </c>
      <c r="O369" s="256">
        <v>1159.2</v>
      </c>
      <c r="P369" s="256">
        <v>1472</v>
      </c>
      <c r="Q369" s="256">
        <v>1219</v>
      </c>
      <c r="R369" s="256">
        <v>671.6</v>
      </c>
      <c r="S369" s="256">
        <f t="shared" si="259"/>
        <v>14655.6</v>
      </c>
      <c r="T369" s="256"/>
      <c r="U369" s="256">
        <f t="shared" si="245"/>
        <v>258</v>
      </c>
      <c r="V369" s="256">
        <f t="shared" si="246"/>
        <v>150</v>
      </c>
      <c r="W369" s="256">
        <f t="shared" si="247"/>
        <v>233.00000000000006</v>
      </c>
      <c r="X369" s="256">
        <f t="shared" si="248"/>
        <v>272.00000000000006</v>
      </c>
      <c r="Y369" s="256">
        <f t="shared" si="249"/>
        <v>371</v>
      </c>
      <c r="Z369" s="256">
        <f t="shared" si="250"/>
        <v>287</v>
      </c>
      <c r="AA369" s="256">
        <f t="shared" si="251"/>
        <v>345</v>
      </c>
      <c r="AB369" s="256">
        <f t="shared" si="252"/>
        <v>287.00000000000006</v>
      </c>
      <c r="AC369" s="256">
        <f t="shared" si="253"/>
        <v>252.00000000000003</v>
      </c>
      <c r="AD369" s="256">
        <f t="shared" si="254"/>
        <v>320</v>
      </c>
      <c r="AE369" s="256">
        <f t="shared" si="255"/>
        <v>265</v>
      </c>
      <c r="AF369" s="256">
        <f t="shared" si="256"/>
        <v>146.00000000000003</v>
      </c>
      <c r="AG369" s="256">
        <f t="shared" si="257"/>
        <v>265.5</v>
      </c>
      <c r="AH369" s="235"/>
      <c r="AJ369" s="235"/>
      <c r="AK369" s="300">
        <f t="shared" si="260"/>
        <v>4.62</v>
      </c>
      <c r="AL369" s="288">
        <f t="shared" si="261"/>
        <v>14719.320000000002</v>
      </c>
      <c r="AM369" s="277">
        <f t="shared" si="262"/>
        <v>63.720000000001164</v>
      </c>
      <c r="AN369" s="299">
        <f t="shared" si="263"/>
        <v>4.3478260869566224E-3</v>
      </c>
      <c r="AO369" s="236"/>
      <c r="AP369" s="236"/>
      <c r="AQ369" s="236"/>
      <c r="AR369" s="236"/>
      <c r="AS369" s="236"/>
      <c r="AT369" s="236"/>
    </row>
    <row r="370" spans="1:46" s="257" customFormat="1">
      <c r="A370" s="235" t="str">
        <f t="shared" si="258"/>
        <v>PacificRolloffRENTDAY-RO</v>
      </c>
      <c r="B370" s="235">
        <f t="shared" si="244"/>
        <v>1</v>
      </c>
      <c r="C370" s="253" t="s">
        <v>1526</v>
      </c>
      <c r="D370" s="253" t="s">
        <v>1527</v>
      </c>
      <c r="E370" s="254">
        <v>1.67</v>
      </c>
      <c r="F370" s="255"/>
      <c r="G370" s="256">
        <v>0</v>
      </c>
      <c r="H370" s="256">
        <v>0</v>
      </c>
      <c r="I370" s="256">
        <v>26.72</v>
      </c>
      <c r="J370" s="256">
        <v>116.9</v>
      </c>
      <c r="K370" s="256">
        <v>-13.36</v>
      </c>
      <c r="L370" s="256">
        <v>0</v>
      </c>
      <c r="M370" s="256">
        <v>31.729999999999997</v>
      </c>
      <c r="N370" s="256">
        <v>0</v>
      </c>
      <c r="O370" s="256">
        <v>0</v>
      </c>
      <c r="P370" s="256">
        <v>0</v>
      </c>
      <c r="Q370" s="256">
        <v>0</v>
      </c>
      <c r="R370" s="256">
        <v>0</v>
      </c>
      <c r="S370" s="256">
        <f t="shared" si="259"/>
        <v>161.98999999999998</v>
      </c>
      <c r="T370" s="256"/>
      <c r="U370" s="256">
        <f t="shared" si="245"/>
        <v>0</v>
      </c>
      <c r="V370" s="256">
        <f t="shared" si="246"/>
        <v>0</v>
      </c>
      <c r="W370" s="256">
        <f t="shared" si="247"/>
        <v>16</v>
      </c>
      <c r="X370" s="256">
        <f t="shared" si="248"/>
        <v>70</v>
      </c>
      <c r="Y370" s="256">
        <f t="shared" si="249"/>
        <v>-8</v>
      </c>
      <c r="Z370" s="256">
        <f t="shared" si="250"/>
        <v>0</v>
      </c>
      <c r="AA370" s="256">
        <f t="shared" si="251"/>
        <v>19</v>
      </c>
      <c r="AB370" s="256">
        <f t="shared" si="252"/>
        <v>0</v>
      </c>
      <c r="AC370" s="256">
        <f t="shared" si="253"/>
        <v>0</v>
      </c>
      <c r="AD370" s="256">
        <f t="shared" si="254"/>
        <v>0</v>
      </c>
      <c r="AE370" s="256">
        <f t="shared" si="255"/>
        <v>0</v>
      </c>
      <c r="AF370" s="256">
        <f t="shared" si="256"/>
        <v>0</v>
      </c>
      <c r="AG370" s="256">
        <f t="shared" si="257"/>
        <v>8.0833333333333339</v>
      </c>
      <c r="AH370" s="235"/>
      <c r="AJ370" s="235"/>
      <c r="AK370" s="300">
        <f t="shared" si="260"/>
        <v>1.68</v>
      </c>
      <c r="AL370" s="288">
        <f t="shared" si="261"/>
        <v>162.96</v>
      </c>
      <c r="AM370" s="277">
        <f t="shared" si="262"/>
        <v>0.97000000000002728</v>
      </c>
      <c r="AN370" s="299">
        <f t="shared" si="263"/>
        <v>5.988023952095814E-3</v>
      </c>
      <c r="AO370" s="236"/>
      <c r="AP370" s="236"/>
      <c r="AQ370" s="236"/>
      <c r="AR370" s="236"/>
      <c r="AS370" s="236"/>
      <c r="AT370" s="236"/>
    </row>
    <row r="371" spans="1:46" s="257" customFormat="1">
      <c r="A371" s="235" t="str">
        <f t="shared" si="258"/>
        <v>PacificRolloffRENTMO-CP</v>
      </c>
      <c r="B371" s="235">
        <f t="shared" si="244"/>
        <v>1</v>
      </c>
      <c r="C371" s="253" t="s">
        <v>1524</v>
      </c>
      <c r="D371" s="253" t="s">
        <v>1525</v>
      </c>
      <c r="E371" s="254">
        <v>0</v>
      </c>
      <c r="F371" s="255"/>
      <c r="G371" s="256">
        <v>0</v>
      </c>
      <c r="H371" s="256">
        <v>0</v>
      </c>
      <c r="I371" s="256">
        <v>0</v>
      </c>
      <c r="J371" s="256">
        <v>0</v>
      </c>
      <c r="K371" s="256">
        <v>0</v>
      </c>
      <c r="L371" s="256">
        <v>0</v>
      </c>
      <c r="M371" s="256">
        <v>0</v>
      </c>
      <c r="N371" s="256">
        <v>0</v>
      </c>
      <c r="O371" s="256">
        <v>0</v>
      </c>
      <c r="P371" s="256">
        <v>0</v>
      </c>
      <c r="Q371" s="256">
        <v>0</v>
      </c>
      <c r="R371" s="256">
        <v>0</v>
      </c>
      <c r="S371" s="256">
        <f t="shared" si="259"/>
        <v>0</v>
      </c>
      <c r="T371" s="256"/>
      <c r="U371" s="256">
        <f t="shared" si="245"/>
        <v>0</v>
      </c>
      <c r="V371" s="256">
        <f t="shared" si="246"/>
        <v>0</v>
      </c>
      <c r="W371" s="256">
        <f t="shared" si="247"/>
        <v>0</v>
      </c>
      <c r="X371" s="256">
        <f t="shared" si="248"/>
        <v>0</v>
      </c>
      <c r="Y371" s="256">
        <f t="shared" si="249"/>
        <v>0</v>
      </c>
      <c r="Z371" s="256">
        <f t="shared" si="250"/>
        <v>0</v>
      </c>
      <c r="AA371" s="256">
        <f t="shared" si="251"/>
        <v>0</v>
      </c>
      <c r="AB371" s="256">
        <f t="shared" si="252"/>
        <v>0</v>
      </c>
      <c r="AC371" s="256">
        <f t="shared" si="253"/>
        <v>0</v>
      </c>
      <c r="AD371" s="256">
        <f t="shared" si="254"/>
        <v>0</v>
      </c>
      <c r="AE371" s="256">
        <f t="shared" si="255"/>
        <v>0</v>
      </c>
      <c r="AF371" s="256">
        <f t="shared" si="256"/>
        <v>0</v>
      </c>
      <c r="AG371" s="256">
        <f t="shared" si="257"/>
        <v>0</v>
      </c>
      <c r="AH371" s="235"/>
      <c r="AJ371" s="235"/>
      <c r="AK371" s="300">
        <f t="shared" si="260"/>
        <v>0</v>
      </c>
      <c r="AL371" s="288">
        <f t="shared" si="261"/>
        <v>0</v>
      </c>
      <c r="AM371" s="277">
        <f t="shared" si="262"/>
        <v>0</v>
      </c>
      <c r="AN371" s="299">
        <f t="shared" si="263"/>
        <v>0</v>
      </c>
      <c r="AO371" s="236"/>
      <c r="AP371" s="236"/>
      <c r="AQ371" s="236"/>
      <c r="AR371" s="236"/>
      <c r="AS371" s="236"/>
      <c r="AT371" s="236"/>
    </row>
    <row r="372" spans="1:46" s="257" customFormat="1">
      <c r="A372" s="235" t="str">
        <f t="shared" si="258"/>
        <v>PacificRolloffRTRNTRIP-RO</v>
      </c>
      <c r="B372" s="235">
        <f t="shared" si="244"/>
        <v>1</v>
      </c>
      <c r="C372" s="253" t="s">
        <v>1564</v>
      </c>
      <c r="D372" s="253" t="s">
        <v>1565</v>
      </c>
      <c r="E372" s="254">
        <v>30.69</v>
      </c>
      <c r="F372" s="255"/>
      <c r="G372" s="256">
        <v>644.49</v>
      </c>
      <c r="H372" s="256">
        <v>613.79999999999995</v>
      </c>
      <c r="I372" s="256">
        <v>767.25</v>
      </c>
      <c r="J372" s="256">
        <v>521.73</v>
      </c>
      <c r="K372" s="256">
        <v>828.63</v>
      </c>
      <c r="L372" s="256">
        <v>705.87</v>
      </c>
      <c r="M372" s="256">
        <v>890.01</v>
      </c>
      <c r="N372" s="256">
        <v>553.86</v>
      </c>
      <c r="O372" s="256">
        <v>676.94</v>
      </c>
      <c r="P372" s="256">
        <v>707.71</v>
      </c>
      <c r="Q372" s="256">
        <v>923.1</v>
      </c>
      <c r="R372" s="256">
        <v>984.6400000000001</v>
      </c>
      <c r="S372" s="256">
        <f t="shared" si="259"/>
        <v>8818.0300000000007</v>
      </c>
      <c r="T372" s="256"/>
      <c r="U372" s="256">
        <f t="shared" si="245"/>
        <v>21</v>
      </c>
      <c r="V372" s="256">
        <f t="shared" si="246"/>
        <v>19.999999999999996</v>
      </c>
      <c r="W372" s="256">
        <f t="shared" si="247"/>
        <v>25</v>
      </c>
      <c r="X372" s="256">
        <f t="shared" si="248"/>
        <v>17</v>
      </c>
      <c r="Y372" s="256">
        <f t="shared" si="249"/>
        <v>27</v>
      </c>
      <c r="Z372" s="256">
        <f t="shared" si="250"/>
        <v>23</v>
      </c>
      <c r="AA372" s="256">
        <f t="shared" si="251"/>
        <v>29</v>
      </c>
      <c r="AB372" s="256">
        <f t="shared" si="252"/>
        <v>18.046920821114369</v>
      </c>
      <c r="AC372" s="256">
        <f t="shared" si="253"/>
        <v>22.057347670250898</v>
      </c>
      <c r="AD372" s="256">
        <f t="shared" si="254"/>
        <v>23.059954382535029</v>
      </c>
      <c r="AE372" s="256">
        <f t="shared" si="255"/>
        <v>30.078201368523949</v>
      </c>
      <c r="AF372" s="256">
        <f t="shared" si="256"/>
        <v>32.083414793092217</v>
      </c>
      <c r="AG372" s="256">
        <f t="shared" si="257"/>
        <v>23.943819919626375</v>
      </c>
      <c r="AH372" s="235"/>
      <c r="AJ372" s="235"/>
      <c r="AK372" s="300">
        <f t="shared" si="260"/>
        <v>30.83</v>
      </c>
      <c r="AL372" s="288">
        <f t="shared" si="261"/>
        <v>8858.2556174649726</v>
      </c>
      <c r="AM372" s="277">
        <f t="shared" si="262"/>
        <v>40.225617464971947</v>
      </c>
      <c r="AN372" s="299">
        <f t="shared" si="263"/>
        <v>4.561746497230271E-3</v>
      </c>
      <c r="AO372" s="236"/>
      <c r="AP372" s="236"/>
      <c r="AQ372" s="236"/>
      <c r="AR372" s="236"/>
      <c r="AS372" s="236"/>
      <c r="AT372" s="236"/>
    </row>
    <row r="373" spans="1:46" s="257" customFormat="1">
      <c r="A373" s="235" t="str">
        <f t="shared" si="258"/>
        <v>PacificRolloffRTRNTRIPREC-RO</v>
      </c>
      <c r="B373" s="235">
        <f t="shared" si="244"/>
        <v>1</v>
      </c>
      <c r="C373" s="253" t="s">
        <v>1589</v>
      </c>
      <c r="D373" s="253" t="s">
        <v>1590</v>
      </c>
      <c r="E373" s="254">
        <v>31</v>
      </c>
      <c r="F373" s="255"/>
      <c r="G373" s="256">
        <v>0</v>
      </c>
      <c r="H373" s="256">
        <v>0</v>
      </c>
      <c r="I373" s="256">
        <v>0</v>
      </c>
      <c r="J373" s="256">
        <v>0</v>
      </c>
      <c r="K373" s="256">
        <v>0</v>
      </c>
      <c r="L373" s="256">
        <v>0</v>
      </c>
      <c r="M373" s="256">
        <v>0</v>
      </c>
      <c r="N373" s="256">
        <v>0</v>
      </c>
      <c r="O373" s="256">
        <v>0</v>
      </c>
      <c r="P373" s="256">
        <v>0</v>
      </c>
      <c r="Q373" s="256">
        <v>0</v>
      </c>
      <c r="R373" s="256">
        <v>0</v>
      </c>
      <c r="S373" s="256">
        <f t="shared" si="259"/>
        <v>0</v>
      </c>
      <c r="T373" s="256"/>
      <c r="U373" s="256">
        <f t="shared" si="245"/>
        <v>0</v>
      </c>
      <c r="V373" s="256">
        <f t="shared" si="246"/>
        <v>0</v>
      </c>
      <c r="W373" s="256">
        <f t="shared" si="247"/>
        <v>0</v>
      </c>
      <c r="X373" s="256">
        <f t="shared" si="248"/>
        <v>0</v>
      </c>
      <c r="Y373" s="256">
        <f t="shared" si="249"/>
        <v>0</v>
      </c>
      <c r="Z373" s="256">
        <f t="shared" si="250"/>
        <v>0</v>
      </c>
      <c r="AA373" s="256">
        <f t="shared" si="251"/>
        <v>0</v>
      </c>
      <c r="AB373" s="256">
        <f t="shared" si="252"/>
        <v>0</v>
      </c>
      <c r="AC373" s="256">
        <f t="shared" si="253"/>
        <v>0</v>
      </c>
      <c r="AD373" s="256">
        <f t="shared" si="254"/>
        <v>0</v>
      </c>
      <c r="AE373" s="256">
        <f t="shared" si="255"/>
        <v>0</v>
      </c>
      <c r="AF373" s="256">
        <f t="shared" si="256"/>
        <v>0</v>
      </c>
      <c r="AG373" s="256">
        <f t="shared" si="257"/>
        <v>0</v>
      </c>
      <c r="AH373" s="235"/>
      <c r="AJ373" s="235"/>
      <c r="AK373" s="300">
        <f t="shared" si="260"/>
        <v>31.14</v>
      </c>
      <c r="AL373" s="288">
        <f t="shared" si="261"/>
        <v>0</v>
      </c>
      <c r="AM373" s="277">
        <f t="shared" si="262"/>
        <v>0</v>
      </c>
      <c r="AN373" s="299">
        <f t="shared" si="263"/>
        <v>4.5161290322580832E-3</v>
      </c>
      <c r="AO373" s="236"/>
      <c r="AP373" s="236"/>
      <c r="AQ373" s="236"/>
      <c r="AR373" s="236"/>
      <c r="AS373" s="236"/>
      <c r="AT373" s="236"/>
    </row>
    <row r="374" spans="1:46" s="257" customFormat="1">
      <c r="A374" s="235" t="str">
        <f t="shared" si="258"/>
        <v>PacificRolloffTARP-RO</v>
      </c>
      <c r="B374" s="235">
        <f t="shared" si="244"/>
        <v>1</v>
      </c>
      <c r="C374" s="253" t="s">
        <v>1566</v>
      </c>
      <c r="D374" s="253" t="s">
        <v>1567</v>
      </c>
      <c r="E374" s="254">
        <v>2.84</v>
      </c>
      <c r="F374" s="255"/>
      <c r="G374" s="256">
        <v>238.56</v>
      </c>
      <c r="H374" s="256">
        <v>275.48</v>
      </c>
      <c r="I374" s="256">
        <v>266.95999999999998</v>
      </c>
      <c r="J374" s="256">
        <v>156.20000000000002</v>
      </c>
      <c r="K374" s="256">
        <v>167.56</v>
      </c>
      <c r="L374" s="256">
        <v>184.59999999999997</v>
      </c>
      <c r="M374" s="256">
        <v>295.35999999999996</v>
      </c>
      <c r="N374" s="256">
        <v>213.73999999999998</v>
      </c>
      <c r="O374" s="256">
        <v>233.70000000000002</v>
      </c>
      <c r="P374" s="256">
        <v>356.25000000000006</v>
      </c>
      <c r="Q374" s="256">
        <v>239.4</v>
      </c>
      <c r="R374" s="256">
        <v>287.85000000000002</v>
      </c>
      <c r="S374" s="256">
        <f t="shared" si="259"/>
        <v>2915.66</v>
      </c>
      <c r="T374" s="256"/>
      <c r="U374" s="256">
        <f t="shared" si="245"/>
        <v>84</v>
      </c>
      <c r="V374" s="256">
        <f t="shared" si="246"/>
        <v>97.000000000000014</v>
      </c>
      <c r="W374" s="256">
        <f t="shared" si="247"/>
        <v>94</v>
      </c>
      <c r="X374" s="256">
        <f t="shared" si="248"/>
        <v>55.000000000000007</v>
      </c>
      <c r="Y374" s="256">
        <f t="shared" si="249"/>
        <v>59.000000000000007</v>
      </c>
      <c r="Z374" s="256">
        <f t="shared" si="250"/>
        <v>64.999999999999986</v>
      </c>
      <c r="AA374" s="256">
        <f t="shared" si="251"/>
        <v>103.99999999999999</v>
      </c>
      <c r="AB374" s="256">
        <f t="shared" si="252"/>
        <v>75.260563380281681</v>
      </c>
      <c r="AC374" s="256">
        <f t="shared" si="253"/>
        <v>82.288732394366207</v>
      </c>
      <c r="AD374" s="256">
        <f t="shared" si="254"/>
        <v>125.44014084507045</v>
      </c>
      <c r="AE374" s="256">
        <f t="shared" si="255"/>
        <v>84.295774647887328</v>
      </c>
      <c r="AF374" s="256">
        <f t="shared" si="256"/>
        <v>101.35563380281691</v>
      </c>
      <c r="AG374" s="256">
        <f t="shared" si="257"/>
        <v>85.553403755868558</v>
      </c>
      <c r="AH374" s="235"/>
      <c r="AJ374" s="235"/>
      <c r="AK374" s="300">
        <f t="shared" si="260"/>
        <v>2.85</v>
      </c>
      <c r="AL374" s="288">
        <f t="shared" si="261"/>
        <v>2925.9264084507049</v>
      </c>
      <c r="AM374" s="277">
        <f t="shared" si="262"/>
        <v>10.266408450705057</v>
      </c>
      <c r="AN374" s="299">
        <f t="shared" si="263"/>
        <v>3.5211267605634619E-3</v>
      </c>
      <c r="AO374" s="236"/>
      <c r="AP374" s="236"/>
      <c r="AQ374" s="236"/>
      <c r="AR374" s="236"/>
      <c r="AS374" s="236"/>
      <c r="AT374" s="236"/>
    </row>
    <row r="375" spans="1:46" s="257" customFormat="1">
      <c r="A375" s="235" t="str">
        <f t="shared" si="258"/>
        <v>PacificRolloffTIME-RO</v>
      </c>
      <c r="B375" s="235">
        <f t="shared" si="244"/>
        <v>1</v>
      </c>
      <c r="C375" s="253" t="s">
        <v>1568</v>
      </c>
      <c r="D375" s="253" t="s">
        <v>1569</v>
      </c>
      <c r="E375" s="254">
        <v>83.89</v>
      </c>
      <c r="F375" s="255"/>
      <c r="G375" s="256">
        <v>943.74</v>
      </c>
      <c r="H375" s="256">
        <v>1237.3300000000002</v>
      </c>
      <c r="I375" s="256">
        <v>1132.47</v>
      </c>
      <c r="J375" s="256">
        <v>1069.5700000000002</v>
      </c>
      <c r="K375" s="256">
        <v>845.25999999999988</v>
      </c>
      <c r="L375" s="256">
        <v>1002.48</v>
      </c>
      <c r="M375" s="256">
        <v>901.7700000000001</v>
      </c>
      <c r="N375" s="256">
        <v>799.14</v>
      </c>
      <c r="O375" s="256">
        <v>462.66</v>
      </c>
      <c r="P375" s="256">
        <v>504.72</v>
      </c>
      <c r="Q375" s="256">
        <v>736.05</v>
      </c>
      <c r="R375" s="256">
        <v>883.26</v>
      </c>
      <c r="S375" s="256">
        <f t="shared" si="259"/>
        <v>10518.45</v>
      </c>
      <c r="T375" s="256"/>
      <c r="U375" s="256">
        <f t="shared" si="245"/>
        <v>11.249731791631898</v>
      </c>
      <c r="V375" s="256">
        <f t="shared" si="246"/>
        <v>14.749433782334011</v>
      </c>
      <c r="W375" s="256">
        <f t="shared" si="247"/>
        <v>13.499463583263799</v>
      </c>
      <c r="X375" s="256">
        <f t="shared" si="248"/>
        <v>12.749672189772323</v>
      </c>
      <c r="Y375" s="256">
        <f t="shared" si="249"/>
        <v>10.075813565383239</v>
      </c>
      <c r="Z375" s="256">
        <f t="shared" si="250"/>
        <v>11.949934437954465</v>
      </c>
      <c r="AA375" s="256">
        <f t="shared" si="251"/>
        <v>10.749433782334011</v>
      </c>
      <c r="AB375" s="256">
        <f t="shared" si="252"/>
        <v>9.5260460126355948</v>
      </c>
      <c r="AC375" s="256">
        <f t="shared" si="253"/>
        <v>5.5150792704732394</v>
      </c>
      <c r="AD375" s="256">
        <f t="shared" si="254"/>
        <v>6.0164501132435335</v>
      </c>
      <c r="AE375" s="256">
        <f t="shared" si="255"/>
        <v>8.7739897484801528</v>
      </c>
      <c r="AF375" s="256">
        <f t="shared" si="256"/>
        <v>10.528787698176183</v>
      </c>
      <c r="AG375" s="256">
        <f t="shared" si="257"/>
        <v>10.448652997973538</v>
      </c>
      <c r="AH375" s="235"/>
      <c r="AJ375" s="235"/>
      <c r="AK375" s="300">
        <f t="shared" si="260"/>
        <v>84.28</v>
      </c>
      <c r="AL375" s="288">
        <f t="shared" si="261"/>
        <v>10567.349696030516</v>
      </c>
      <c r="AM375" s="277">
        <f t="shared" si="262"/>
        <v>48.89969603051577</v>
      </c>
      <c r="AN375" s="299">
        <f t="shared" si="263"/>
        <v>4.648945047085476E-3</v>
      </c>
      <c r="AO375" s="236"/>
      <c r="AP375" s="236"/>
      <c r="AQ375" s="236"/>
      <c r="AR375" s="236"/>
      <c r="AS375" s="236"/>
      <c r="AT375" s="236"/>
    </row>
    <row r="376" spans="1:46" s="257" customFormat="1">
      <c r="A376" s="235" t="str">
        <f t="shared" si="258"/>
        <v>PacificRolloffTIRE-RO</v>
      </c>
      <c r="B376" s="235">
        <f t="shared" si="244"/>
        <v>1</v>
      </c>
      <c r="C376" s="253" t="s">
        <v>1570</v>
      </c>
      <c r="D376" s="253" t="s">
        <v>1571</v>
      </c>
      <c r="E376" s="254">
        <v>10.23</v>
      </c>
      <c r="F376" s="255"/>
      <c r="G376" s="256">
        <v>0</v>
      </c>
      <c r="H376" s="256">
        <v>0</v>
      </c>
      <c r="I376" s="256">
        <v>0</v>
      </c>
      <c r="J376" s="256">
        <v>0</v>
      </c>
      <c r="K376" s="256">
        <v>0</v>
      </c>
      <c r="L376" s="256">
        <v>0</v>
      </c>
      <c r="M376" s="256">
        <v>0</v>
      </c>
      <c r="N376" s="256">
        <v>12.5</v>
      </c>
      <c r="O376" s="256">
        <v>0</v>
      </c>
      <c r="P376" s="256">
        <v>0</v>
      </c>
      <c r="Q376" s="256">
        <v>0</v>
      </c>
      <c r="R376" s="256">
        <v>0</v>
      </c>
      <c r="S376" s="256">
        <f t="shared" si="259"/>
        <v>12.5</v>
      </c>
      <c r="T376" s="256"/>
      <c r="U376" s="256">
        <f t="shared" si="245"/>
        <v>0</v>
      </c>
      <c r="V376" s="256">
        <f t="shared" si="246"/>
        <v>0</v>
      </c>
      <c r="W376" s="256">
        <f t="shared" si="247"/>
        <v>0</v>
      </c>
      <c r="X376" s="256">
        <f t="shared" si="248"/>
        <v>0</v>
      </c>
      <c r="Y376" s="256">
        <f t="shared" si="249"/>
        <v>0</v>
      </c>
      <c r="Z376" s="256">
        <f t="shared" si="250"/>
        <v>0</v>
      </c>
      <c r="AA376" s="256">
        <f t="shared" si="251"/>
        <v>0</v>
      </c>
      <c r="AB376" s="256">
        <f t="shared" si="252"/>
        <v>1.2218963831867058</v>
      </c>
      <c r="AC376" s="256">
        <f t="shared" si="253"/>
        <v>0</v>
      </c>
      <c r="AD376" s="256">
        <f t="shared" si="254"/>
        <v>0</v>
      </c>
      <c r="AE376" s="256">
        <f t="shared" si="255"/>
        <v>0</v>
      </c>
      <c r="AF376" s="256">
        <f t="shared" si="256"/>
        <v>0</v>
      </c>
      <c r="AG376" s="256">
        <f t="shared" si="257"/>
        <v>0.10182469859889215</v>
      </c>
      <c r="AH376" s="235"/>
      <c r="AJ376" s="235"/>
      <c r="AK376" s="300">
        <f t="shared" si="260"/>
        <v>10.28</v>
      </c>
      <c r="AL376" s="288">
        <f t="shared" si="261"/>
        <v>12.561094819159337</v>
      </c>
      <c r="AM376" s="277">
        <f t="shared" si="262"/>
        <v>6.1094819159336566E-2</v>
      </c>
      <c r="AN376" s="299">
        <f t="shared" si="263"/>
        <v>4.887585532746719E-3</v>
      </c>
      <c r="AO376" s="236"/>
      <c r="AP376" s="236"/>
      <c r="AQ376" s="236"/>
      <c r="AR376" s="236"/>
      <c r="AS376" s="236"/>
      <c r="AT376" s="236"/>
    </row>
    <row r="377" spans="1:46" s="257" customFormat="1">
      <c r="A377" s="235"/>
      <c r="B377" s="235"/>
      <c r="C377" s="253"/>
      <c r="D377" s="253"/>
      <c r="E377" s="254"/>
      <c r="F377" s="255"/>
      <c r="G377" s="256"/>
      <c r="H377" s="256"/>
      <c r="I377" s="256"/>
      <c r="J377" s="256"/>
      <c r="K377" s="256"/>
      <c r="L377" s="256"/>
      <c r="M377" s="256"/>
      <c r="N377" s="256"/>
      <c r="O377" s="256"/>
      <c r="P377" s="256"/>
      <c r="Q377" s="256"/>
      <c r="R377" s="256"/>
      <c r="S377" s="256"/>
      <c r="T377" s="256"/>
      <c r="U377" s="256"/>
      <c r="V377" s="256"/>
      <c r="W377" s="256"/>
      <c r="X377" s="256"/>
      <c r="Y377" s="256"/>
      <c r="Z377" s="256"/>
      <c r="AA377" s="256"/>
      <c r="AB377" s="256"/>
      <c r="AC377" s="256"/>
      <c r="AD377" s="256"/>
      <c r="AE377" s="256"/>
      <c r="AF377" s="256"/>
      <c r="AG377" s="256"/>
      <c r="AH377" s="235"/>
      <c r="AJ377" s="235"/>
      <c r="AK377" s="236"/>
      <c r="AL377" s="236"/>
      <c r="AM377" s="236"/>
      <c r="AN377" s="236"/>
      <c r="AO377" s="236"/>
      <c r="AP377" s="236"/>
      <c r="AQ377" s="236"/>
      <c r="AR377" s="236"/>
      <c r="AS377" s="236"/>
      <c r="AT377" s="236"/>
    </row>
    <row r="378" spans="1:46" s="257" customFormat="1">
      <c r="A378" s="235"/>
      <c r="B378" s="235"/>
      <c r="C378" s="261"/>
      <c r="D378" s="261"/>
      <c r="E378" s="254"/>
      <c r="F378" s="255"/>
      <c r="G378" s="276"/>
      <c r="H378" s="270"/>
      <c r="I378" s="270"/>
      <c r="J378" s="261"/>
      <c r="K378" s="261"/>
      <c r="L378" s="261"/>
      <c r="M378" s="261"/>
      <c r="N378" s="261"/>
      <c r="O378" s="261"/>
      <c r="P378" s="261"/>
      <c r="Q378" s="261"/>
      <c r="R378" s="261"/>
      <c r="S378" s="261"/>
      <c r="T378" s="235"/>
      <c r="U378" s="256"/>
      <c r="V378" s="256"/>
      <c r="W378" s="256"/>
      <c r="X378" s="256"/>
      <c r="Y378" s="256"/>
      <c r="Z378" s="256"/>
      <c r="AA378" s="256"/>
      <c r="AB378" s="256"/>
      <c r="AC378" s="256"/>
      <c r="AD378" s="256"/>
      <c r="AE378" s="256"/>
      <c r="AF378" s="256"/>
      <c r="AG378" s="256"/>
      <c r="AH378" s="235"/>
      <c r="AJ378" s="235"/>
      <c r="AK378" s="236"/>
      <c r="AL378" s="236"/>
      <c r="AM378" s="236"/>
      <c r="AN378" s="236"/>
      <c r="AO378" s="236"/>
      <c r="AP378" s="236"/>
      <c r="AQ378" s="236"/>
      <c r="AR378" s="236"/>
      <c r="AS378" s="236"/>
      <c r="AT378" s="236"/>
    </row>
    <row r="379" spans="1:46" s="257" customFormat="1">
      <c r="A379" s="235"/>
      <c r="B379" s="235">
        <f>COUNTIF(C:C,C379)</f>
        <v>0</v>
      </c>
      <c r="C379" s="261"/>
      <c r="D379" s="263" t="s">
        <v>1597</v>
      </c>
      <c r="E379" s="254">
        <v>0</v>
      </c>
      <c r="F379" s="255"/>
      <c r="G379" s="264">
        <f t="shared" ref="G379:S379" si="264">SUM(G301:G378)</f>
        <v>119107.87000000004</v>
      </c>
      <c r="H379" s="264">
        <f t="shared" si="264"/>
        <v>116121.91000000002</v>
      </c>
      <c r="I379" s="264">
        <f t="shared" si="264"/>
        <v>122115.64000000004</v>
      </c>
      <c r="J379" s="264">
        <f t="shared" si="264"/>
        <v>103690.28999999998</v>
      </c>
      <c r="K379" s="264">
        <f t="shared" si="264"/>
        <v>106006.34999999999</v>
      </c>
      <c r="L379" s="264">
        <f t="shared" si="264"/>
        <v>123910.19</v>
      </c>
      <c r="M379" s="264">
        <f t="shared" si="264"/>
        <v>134316.61000000002</v>
      </c>
      <c r="N379" s="264">
        <f t="shared" si="264"/>
        <v>117009.93000000002</v>
      </c>
      <c r="O379" s="264">
        <f t="shared" si="264"/>
        <v>124122.27</v>
      </c>
      <c r="P379" s="264">
        <f t="shared" si="264"/>
        <v>128763.35000000003</v>
      </c>
      <c r="Q379" s="264">
        <f t="shared" si="264"/>
        <v>105544.97</v>
      </c>
      <c r="R379" s="264">
        <f t="shared" si="264"/>
        <v>116127.08999999998</v>
      </c>
      <c r="S379" s="264">
        <f t="shared" si="264"/>
        <v>1416836.4700000004</v>
      </c>
      <c r="T379" s="284"/>
      <c r="U379" s="265">
        <f t="shared" ref="U379:AF379" si="265">SUM(U301:U378)</f>
        <v>5092.3420776773901</v>
      </c>
      <c r="V379" s="265">
        <f t="shared" si="265"/>
        <v>10015.160479629219</v>
      </c>
      <c r="W379" s="265">
        <f t="shared" si="265"/>
        <v>10624.533061461345</v>
      </c>
      <c r="X379" s="265">
        <f t="shared" si="265"/>
        <v>13440.75714761235</v>
      </c>
      <c r="Y379" s="265">
        <f t="shared" si="265"/>
        <v>4466.3314339858407</v>
      </c>
      <c r="Z379" s="265">
        <f t="shared" si="265"/>
        <v>17226.977121776981</v>
      </c>
      <c r="AA379" s="265">
        <f t="shared" si="265"/>
        <v>20764.085702291555</v>
      </c>
      <c r="AB379" s="265">
        <f t="shared" si="265"/>
        <v>19653.239763245987</v>
      </c>
      <c r="AC379" s="265">
        <f t="shared" si="265"/>
        <v>11173.590195412129</v>
      </c>
      <c r="AD379" s="265">
        <f t="shared" si="265"/>
        <v>14948.443640931235</v>
      </c>
      <c r="AE379" s="265">
        <f t="shared" si="265"/>
        <v>7019.8040704351952</v>
      </c>
      <c r="AF379" s="265">
        <f t="shared" si="265"/>
        <v>18133.451398344994</v>
      </c>
      <c r="AG379" s="265">
        <f>+SUM(AG360:AG371)</f>
        <v>1516.5893352594301</v>
      </c>
      <c r="AH379" s="235"/>
      <c r="AJ379" s="235"/>
      <c r="AK379" s="236"/>
      <c r="AL379" s="264">
        <f t="shared" ref="AL379:AM379" si="266">SUM(AL301:AL378)</f>
        <v>1423024.8703508417</v>
      </c>
      <c r="AM379" s="264">
        <f t="shared" si="266"/>
        <v>6188.4003508417291</v>
      </c>
      <c r="AN379" s="236"/>
      <c r="AO379" s="236"/>
      <c r="AP379" s="236"/>
      <c r="AQ379" s="236"/>
    </row>
    <row r="380" spans="1:46" s="257" customFormat="1">
      <c r="A380" s="235"/>
      <c r="B380" s="235"/>
      <c r="C380" s="261"/>
      <c r="D380" s="261"/>
      <c r="E380" s="254"/>
      <c r="F380" s="255"/>
      <c r="G380" s="254"/>
      <c r="H380" s="256"/>
      <c r="I380" s="256"/>
      <c r="J380" s="235"/>
      <c r="K380" s="235"/>
      <c r="L380" s="235"/>
      <c r="M380" s="235"/>
      <c r="N380" s="235"/>
      <c r="O380" s="235"/>
      <c r="P380" s="235"/>
      <c r="Q380" s="235"/>
      <c r="R380" s="235"/>
      <c r="S380" s="235"/>
      <c r="T380" s="235"/>
      <c r="U380" s="256"/>
      <c r="V380" s="256"/>
      <c r="W380" s="256"/>
      <c r="X380" s="256"/>
      <c r="Y380" s="256"/>
      <c r="Z380" s="256"/>
      <c r="AA380" s="256"/>
      <c r="AB380" s="256"/>
      <c r="AC380" s="256"/>
      <c r="AD380" s="256"/>
      <c r="AE380" s="256"/>
      <c r="AF380" s="256"/>
      <c r="AG380" s="256"/>
      <c r="AH380" s="235"/>
      <c r="AJ380" s="235"/>
      <c r="AK380" s="236"/>
      <c r="AL380" s="236"/>
      <c r="AM380" s="236"/>
      <c r="AN380" s="236"/>
      <c r="AO380" s="236"/>
      <c r="AP380" s="236"/>
      <c r="AQ380" s="236"/>
    </row>
    <row r="381" spans="1:46" s="257" customFormat="1">
      <c r="A381" s="235"/>
      <c r="B381" s="235">
        <f t="shared" ref="B381:B390" si="267">COUNTIF(C:C,C381)</f>
        <v>1</v>
      </c>
      <c r="C381" s="268" t="s">
        <v>1598</v>
      </c>
      <c r="D381" s="268" t="s">
        <v>1598</v>
      </c>
      <c r="E381" s="254">
        <v>0</v>
      </c>
      <c r="F381" s="255"/>
      <c r="G381" s="254"/>
      <c r="H381" s="256"/>
      <c r="I381" s="256"/>
      <c r="J381" s="235"/>
      <c r="K381" s="235"/>
      <c r="L381" s="235"/>
      <c r="M381" s="235"/>
      <c r="N381" s="235"/>
      <c r="O381" s="235"/>
      <c r="P381" s="235"/>
      <c r="Q381" s="235"/>
      <c r="R381" s="235"/>
      <c r="S381" s="235"/>
      <c r="T381" s="235"/>
      <c r="U381" s="256">
        <f t="shared" ref="U381:U390" si="268">IFERROR(G381/$E381,0)</f>
        <v>0</v>
      </c>
      <c r="V381" s="256">
        <f t="shared" ref="V381:V390" si="269">IFERROR(H381/$E381,0)</f>
        <v>0</v>
      </c>
      <c r="W381" s="256">
        <f t="shared" ref="W381:W390" si="270">IFERROR(I381/$E381,0)</f>
        <v>0</v>
      </c>
      <c r="X381" s="256">
        <f t="shared" ref="X381:X390" si="271">IFERROR(J381/$E381,0)</f>
        <v>0</v>
      </c>
      <c r="Y381" s="256">
        <f t="shared" ref="Y381:Y390" si="272">IFERROR(K381/$E381,0)</f>
        <v>0</v>
      </c>
      <c r="Z381" s="256">
        <f t="shared" ref="Z381:Z390" si="273">IFERROR(L381/$E381,0)</f>
        <v>0</v>
      </c>
      <c r="AA381" s="256">
        <f t="shared" ref="AA381:AA390" si="274">IFERROR(M381/$E381,0)</f>
        <v>0</v>
      </c>
      <c r="AB381" s="256">
        <f t="shared" ref="AB381:AB390" si="275">IFERROR(N381/$E381,0)</f>
        <v>0</v>
      </c>
      <c r="AC381" s="256">
        <f t="shared" ref="AC381:AC390" si="276">IFERROR(O381/$E381,0)</f>
        <v>0</v>
      </c>
      <c r="AD381" s="256">
        <f t="shared" ref="AD381:AD390" si="277">IFERROR(P381/$E381,0)</f>
        <v>0</v>
      </c>
      <c r="AE381" s="256">
        <f t="shared" ref="AE381:AE390" si="278">IFERROR(Q381/$E381,0)</f>
        <v>0</v>
      </c>
      <c r="AF381" s="256">
        <f t="shared" ref="AF381:AF390" si="279">IFERROR(R381/$E381,0)</f>
        <v>0</v>
      </c>
      <c r="AG381" s="256">
        <f t="shared" ref="AG381:AG390" si="280">AVERAGE(U381:AF381)</f>
        <v>0</v>
      </c>
      <c r="AH381" s="235"/>
      <c r="AJ381" s="235"/>
      <c r="AK381" s="236"/>
      <c r="AL381" s="236"/>
      <c r="AM381" s="236"/>
      <c r="AN381" s="236"/>
      <c r="AO381" s="236"/>
      <c r="AP381" s="236"/>
      <c r="AQ381" s="236"/>
    </row>
    <row r="382" spans="1:46" s="257" customFormat="1">
      <c r="A382" s="235" t="str">
        <f t="shared" ref="A382:A390" si="281">$A$1&amp;"Rolloff"&amp;C382</f>
        <v>PacificRolloffDISP-RO</v>
      </c>
      <c r="B382" s="235">
        <f t="shared" si="267"/>
        <v>1</v>
      </c>
      <c r="C382" s="253" t="s">
        <v>1599</v>
      </c>
      <c r="D382" s="253" t="s">
        <v>1600</v>
      </c>
      <c r="E382" s="254">
        <v>119</v>
      </c>
      <c r="F382" s="255"/>
      <c r="G382" s="256">
        <v>233795.69999999998</v>
      </c>
      <c r="H382" s="256">
        <v>200169.3</v>
      </c>
      <c r="I382" s="256">
        <v>200158.86</v>
      </c>
      <c r="J382" s="256">
        <v>169496.52000000002</v>
      </c>
      <c r="K382" s="256">
        <v>170927.5</v>
      </c>
      <c r="L382" s="256">
        <v>211593.72999999998</v>
      </c>
      <c r="M382" s="256">
        <v>212405.83999999997</v>
      </c>
      <c r="N382" s="256">
        <v>189975.77</v>
      </c>
      <c r="O382" s="256">
        <v>208167.03000000003</v>
      </c>
      <c r="P382" s="256">
        <v>218231.78</v>
      </c>
      <c r="Q382" s="256">
        <v>174585.19</v>
      </c>
      <c r="R382" s="256">
        <v>203043.20999999996</v>
      </c>
      <c r="S382" s="256">
        <f t="shared" ref="S382:S390" si="282">SUM(G382:R382)</f>
        <v>2392550.4299999997</v>
      </c>
      <c r="T382" s="256"/>
      <c r="U382" s="256">
        <f t="shared" si="268"/>
        <v>1964.6697478991596</v>
      </c>
      <c r="V382" s="256">
        <f t="shared" si="269"/>
        <v>1682.0949579831931</v>
      </c>
      <c r="W382" s="256">
        <f t="shared" si="270"/>
        <v>1682.0072268907561</v>
      </c>
      <c r="X382" s="256">
        <f t="shared" si="271"/>
        <v>1424.3405042016809</v>
      </c>
      <c r="Y382" s="256">
        <f t="shared" si="272"/>
        <v>1436.3655462184875</v>
      </c>
      <c r="Z382" s="256">
        <f t="shared" si="273"/>
        <v>1778.0985714285712</v>
      </c>
      <c r="AA382" s="256">
        <f t="shared" si="274"/>
        <v>1784.9230252100838</v>
      </c>
      <c r="AB382" s="256">
        <f t="shared" si="275"/>
        <v>1596.4350420168066</v>
      </c>
      <c r="AC382" s="256">
        <f t="shared" si="276"/>
        <v>1749.3027731092438</v>
      </c>
      <c r="AD382" s="256">
        <f t="shared" si="277"/>
        <v>1833.8805042016807</v>
      </c>
      <c r="AE382" s="256">
        <f t="shared" si="278"/>
        <v>1467.10243697479</v>
      </c>
      <c r="AF382" s="256">
        <f t="shared" si="279"/>
        <v>1706.2454621848735</v>
      </c>
      <c r="AG382" s="256">
        <f t="shared" si="280"/>
        <v>1675.4554831932774</v>
      </c>
      <c r="AH382" s="235"/>
      <c r="AJ382" s="235"/>
      <c r="AK382" s="236"/>
      <c r="AL382" s="236"/>
      <c r="AM382" s="236"/>
      <c r="AN382" s="236"/>
      <c r="AO382" s="236"/>
      <c r="AP382" s="236"/>
      <c r="AQ382" s="236"/>
    </row>
    <row r="383" spans="1:46" s="257" customFormat="1">
      <c r="A383" s="235" t="str">
        <f t="shared" si="281"/>
        <v>PacificRolloffDISPASB-RO</v>
      </c>
      <c r="B383" s="235">
        <f t="shared" si="267"/>
        <v>1</v>
      </c>
      <c r="C383" s="253" t="s">
        <v>1601</v>
      </c>
      <c r="D383" s="253" t="s">
        <v>1602</v>
      </c>
      <c r="E383" s="254">
        <v>0</v>
      </c>
      <c r="F383" s="255"/>
      <c r="G383" s="256">
        <v>0</v>
      </c>
      <c r="H383" s="256">
        <v>0</v>
      </c>
      <c r="I383" s="256">
        <v>0</v>
      </c>
      <c r="J383" s="256">
        <v>0</v>
      </c>
      <c r="K383" s="256">
        <v>0</v>
      </c>
      <c r="L383" s="256">
        <v>0</v>
      </c>
      <c r="M383" s="256">
        <v>0</v>
      </c>
      <c r="N383" s="256">
        <v>0</v>
      </c>
      <c r="O383" s="256">
        <v>0</v>
      </c>
      <c r="P383" s="256">
        <v>0</v>
      </c>
      <c r="Q383" s="256">
        <v>0</v>
      </c>
      <c r="R383" s="256">
        <v>0</v>
      </c>
      <c r="S383" s="256">
        <f t="shared" si="282"/>
        <v>0</v>
      </c>
      <c r="T383" s="256"/>
      <c r="U383" s="256">
        <f t="shared" si="268"/>
        <v>0</v>
      </c>
      <c r="V383" s="256">
        <f t="shared" si="269"/>
        <v>0</v>
      </c>
      <c r="W383" s="256">
        <f t="shared" si="270"/>
        <v>0</v>
      </c>
      <c r="X383" s="256">
        <f t="shared" si="271"/>
        <v>0</v>
      </c>
      <c r="Y383" s="256">
        <f t="shared" si="272"/>
        <v>0</v>
      </c>
      <c r="Z383" s="256">
        <f t="shared" si="273"/>
        <v>0</v>
      </c>
      <c r="AA383" s="256">
        <f t="shared" si="274"/>
        <v>0</v>
      </c>
      <c r="AB383" s="256">
        <f t="shared" si="275"/>
        <v>0</v>
      </c>
      <c r="AC383" s="256">
        <f t="shared" si="276"/>
        <v>0</v>
      </c>
      <c r="AD383" s="256">
        <f t="shared" si="277"/>
        <v>0</v>
      </c>
      <c r="AE383" s="256">
        <f t="shared" si="278"/>
        <v>0</v>
      </c>
      <c r="AF383" s="256">
        <f t="shared" si="279"/>
        <v>0</v>
      </c>
      <c r="AG383" s="256">
        <f t="shared" si="280"/>
        <v>0</v>
      </c>
      <c r="AH383" s="235"/>
      <c r="AJ383" s="235"/>
      <c r="AK383" s="236"/>
      <c r="AL383" s="236"/>
      <c r="AM383" s="236"/>
      <c r="AN383" s="236"/>
      <c r="AO383" s="236"/>
      <c r="AP383" s="236"/>
      <c r="AQ383" s="236"/>
    </row>
    <row r="384" spans="1:46" s="257" customFormat="1">
      <c r="A384" s="235" t="str">
        <f t="shared" si="281"/>
        <v>PacificRolloffDISPCARPET-RO</v>
      </c>
      <c r="B384" s="235">
        <f t="shared" si="267"/>
        <v>1</v>
      </c>
      <c r="C384" s="253" t="s">
        <v>1603</v>
      </c>
      <c r="D384" s="253" t="s">
        <v>1604</v>
      </c>
      <c r="E384" s="254">
        <v>0</v>
      </c>
      <c r="F384" s="255"/>
      <c r="G384" s="256">
        <v>305.14999999999998</v>
      </c>
      <c r="H384" s="256">
        <v>508.3</v>
      </c>
      <c r="I384" s="256">
        <v>668.95</v>
      </c>
      <c r="J384" s="256">
        <v>0</v>
      </c>
      <c r="K384" s="256">
        <v>238.85</v>
      </c>
      <c r="L384" s="256">
        <v>950.30000000000007</v>
      </c>
      <c r="M384" s="256">
        <v>833.85</v>
      </c>
      <c r="N384" s="256">
        <v>815.15</v>
      </c>
      <c r="O384" s="256">
        <v>670.65</v>
      </c>
      <c r="P384" s="256">
        <v>900.15</v>
      </c>
      <c r="Q384" s="256">
        <v>1243.55</v>
      </c>
      <c r="R384" s="256">
        <v>691.90000000000009</v>
      </c>
      <c r="S384" s="256">
        <f t="shared" si="282"/>
        <v>7826.7999999999993</v>
      </c>
      <c r="T384" s="256"/>
      <c r="U384" s="256">
        <f t="shared" si="268"/>
        <v>0</v>
      </c>
      <c r="V384" s="256">
        <f t="shared" si="269"/>
        <v>0</v>
      </c>
      <c r="W384" s="256">
        <f t="shared" si="270"/>
        <v>0</v>
      </c>
      <c r="X384" s="256">
        <f t="shared" si="271"/>
        <v>0</v>
      </c>
      <c r="Y384" s="256">
        <f t="shared" si="272"/>
        <v>0</v>
      </c>
      <c r="Z384" s="256">
        <f t="shared" si="273"/>
        <v>0</v>
      </c>
      <c r="AA384" s="256">
        <f t="shared" si="274"/>
        <v>0</v>
      </c>
      <c r="AB384" s="256">
        <f t="shared" si="275"/>
        <v>0</v>
      </c>
      <c r="AC384" s="256">
        <f t="shared" si="276"/>
        <v>0</v>
      </c>
      <c r="AD384" s="256">
        <f t="shared" si="277"/>
        <v>0</v>
      </c>
      <c r="AE384" s="256">
        <f t="shared" si="278"/>
        <v>0</v>
      </c>
      <c r="AF384" s="256">
        <f t="shared" si="279"/>
        <v>0</v>
      </c>
      <c r="AG384" s="256">
        <f t="shared" si="280"/>
        <v>0</v>
      </c>
      <c r="AH384" s="235"/>
      <c r="AK384" s="236"/>
      <c r="AL384" s="236"/>
      <c r="AM384" s="236"/>
      <c r="AN384" s="236"/>
      <c r="AO384" s="236"/>
      <c r="AP384" s="236"/>
      <c r="AQ384" s="236"/>
    </row>
    <row r="385" spans="1:43" s="257" customFormat="1">
      <c r="A385" s="235" t="str">
        <f t="shared" si="281"/>
        <v>PacificRolloffDISPSPEC-RO</v>
      </c>
      <c r="B385" s="235">
        <f t="shared" si="267"/>
        <v>1</v>
      </c>
      <c r="C385" s="253" t="s">
        <v>1605</v>
      </c>
      <c r="D385" s="253" t="s">
        <v>1606</v>
      </c>
      <c r="E385" s="254">
        <v>0</v>
      </c>
      <c r="F385" s="255"/>
      <c r="G385" s="256">
        <v>0</v>
      </c>
      <c r="H385" s="256">
        <v>0</v>
      </c>
      <c r="I385" s="256">
        <v>0</v>
      </c>
      <c r="J385" s="256">
        <v>0</v>
      </c>
      <c r="K385" s="256">
        <v>0</v>
      </c>
      <c r="L385" s="256">
        <v>0</v>
      </c>
      <c r="M385" s="256">
        <v>0</v>
      </c>
      <c r="N385" s="256">
        <v>0</v>
      </c>
      <c r="O385" s="256">
        <v>0</v>
      </c>
      <c r="P385" s="256">
        <v>58</v>
      </c>
      <c r="Q385" s="256">
        <v>0</v>
      </c>
      <c r="R385" s="256">
        <v>0</v>
      </c>
      <c r="S385" s="256">
        <f t="shared" si="282"/>
        <v>58</v>
      </c>
      <c r="T385" s="256"/>
      <c r="U385" s="256">
        <f t="shared" si="268"/>
        <v>0</v>
      </c>
      <c r="V385" s="256">
        <f t="shared" si="269"/>
        <v>0</v>
      </c>
      <c r="W385" s="256">
        <f t="shared" si="270"/>
        <v>0</v>
      </c>
      <c r="X385" s="256">
        <f t="shared" si="271"/>
        <v>0</v>
      </c>
      <c r="Y385" s="256">
        <f t="shared" si="272"/>
        <v>0</v>
      </c>
      <c r="Z385" s="256">
        <f t="shared" si="273"/>
        <v>0</v>
      </c>
      <c r="AA385" s="256">
        <f t="shared" si="274"/>
        <v>0</v>
      </c>
      <c r="AB385" s="256">
        <f t="shared" si="275"/>
        <v>0</v>
      </c>
      <c r="AC385" s="256">
        <f t="shared" si="276"/>
        <v>0</v>
      </c>
      <c r="AD385" s="256">
        <f t="shared" si="277"/>
        <v>0</v>
      </c>
      <c r="AE385" s="256">
        <f t="shared" si="278"/>
        <v>0</v>
      </c>
      <c r="AF385" s="256">
        <f t="shared" si="279"/>
        <v>0</v>
      </c>
      <c r="AG385" s="256">
        <f t="shared" si="280"/>
        <v>0</v>
      </c>
      <c r="AH385" s="235"/>
      <c r="AK385" s="236"/>
      <c r="AL385" s="236"/>
      <c r="AM385" s="236"/>
      <c r="AN385" s="236"/>
      <c r="AO385" s="236"/>
      <c r="AP385" s="236"/>
      <c r="AQ385" s="236"/>
    </row>
    <row r="386" spans="1:43" s="257" customFormat="1">
      <c r="A386" s="235" t="str">
        <f t="shared" si="281"/>
        <v>PacificRolloffDISPDIRT-RO</v>
      </c>
      <c r="B386" s="235">
        <f t="shared" si="267"/>
        <v>1</v>
      </c>
      <c r="C386" s="253" t="s">
        <v>1607</v>
      </c>
      <c r="D386" s="253" t="s">
        <v>1608</v>
      </c>
      <c r="E386" s="254">
        <v>0</v>
      </c>
      <c r="F386" s="255"/>
      <c r="G386" s="256">
        <v>0</v>
      </c>
      <c r="H386" s="256">
        <v>0</v>
      </c>
      <c r="I386" s="256">
        <v>0</v>
      </c>
      <c r="J386" s="256">
        <v>0</v>
      </c>
      <c r="K386" s="256">
        <v>0</v>
      </c>
      <c r="L386" s="256">
        <v>0</v>
      </c>
      <c r="M386" s="256">
        <v>0</v>
      </c>
      <c r="N386" s="256">
        <v>199.95</v>
      </c>
      <c r="O386" s="256">
        <v>50</v>
      </c>
      <c r="P386" s="256">
        <v>0</v>
      </c>
      <c r="Q386" s="256">
        <v>0</v>
      </c>
      <c r="R386" s="256">
        <v>0</v>
      </c>
      <c r="S386" s="256">
        <f t="shared" si="282"/>
        <v>249.95</v>
      </c>
      <c r="T386" s="256"/>
      <c r="U386" s="256">
        <f t="shared" si="268"/>
        <v>0</v>
      </c>
      <c r="V386" s="256">
        <f t="shared" si="269"/>
        <v>0</v>
      </c>
      <c r="W386" s="256">
        <f t="shared" si="270"/>
        <v>0</v>
      </c>
      <c r="X386" s="256">
        <f t="shared" si="271"/>
        <v>0</v>
      </c>
      <c r="Y386" s="256">
        <f t="shared" si="272"/>
        <v>0</v>
      </c>
      <c r="Z386" s="256">
        <f t="shared" si="273"/>
        <v>0</v>
      </c>
      <c r="AA386" s="256">
        <f t="shared" si="274"/>
        <v>0</v>
      </c>
      <c r="AB386" s="256">
        <f t="shared" si="275"/>
        <v>0</v>
      </c>
      <c r="AC386" s="256">
        <f t="shared" si="276"/>
        <v>0</v>
      </c>
      <c r="AD386" s="256">
        <f t="shared" si="277"/>
        <v>0</v>
      </c>
      <c r="AE386" s="256">
        <f t="shared" si="278"/>
        <v>0</v>
      </c>
      <c r="AF386" s="256">
        <f t="shared" si="279"/>
        <v>0</v>
      </c>
      <c r="AG386" s="256">
        <f t="shared" si="280"/>
        <v>0</v>
      </c>
      <c r="AH386" s="235"/>
      <c r="AK386" s="236"/>
      <c r="AL386" s="236"/>
      <c r="AM386" s="236"/>
      <c r="AN386" s="236"/>
      <c r="AO386" s="236"/>
      <c r="AP386" s="236"/>
      <c r="AQ386" s="236"/>
    </row>
    <row r="387" spans="1:43" s="257" customFormat="1">
      <c r="A387" s="235" t="str">
        <f t="shared" si="281"/>
        <v>PacificRolloffDISPDEMO-RO</v>
      </c>
      <c r="B387" s="235">
        <f t="shared" si="267"/>
        <v>1</v>
      </c>
      <c r="C387" s="253" t="s">
        <v>1609</v>
      </c>
      <c r="D387" s="253" t="s">
        <v>1610</v>
      </c>
      <c r="E387" s="254">
        <v>0</v>
      </c>
      <c r="F387" s="255"/>
      <c r="G387" s="256">
        <v>0</v>
      </c>
      <c r="H387" s="256">
        <v>0</v>
      </c>
      <c r="I387" s="256">
        <v>0</v>
      </c>
      <c r="J387" s="256">
        <v>0</v>
      </c>
      <c r="K387" s="256">
        <v>0</v>
      </c>
      <c r="L387" s="256">
        <v>0</v>
      </c>
      <c r="M387" s="256">
        <v>0</v>
      </c>
      <c r="N387" s="256">
        <v>0</v>
      </c>
      <c r="O387" s="256">
        <v>0</v>
      </c>
      <c r="P387" s="256">
        <v>0</v>
      </c>
      <c r="Q387" s="256">
        <v>0</v>
      </c>
      <c r="R387" s="256">
        <v>0</v>
      </c>
      <c r="S387" s="256">
        <f t="shared" si="282"/>
        <v>0</v>
      </c>
      <c r="T387" s="256"/>
      <c r="U387" s="256">
        <f t="shared" si="268"/>
        <v>0</v>
      </c>
      <c r="V387" s="256">
        <f t="shared" si="269"/>
        <v>0</v>
      </c>
      <c r="W387" s="256">
        <f t="shared" si="270"/>
        <v>0</v>
      </c>
      <c r="X387" s="256">
        <f t="shared" si="271"/>
        <v>0</v>
      </c>
      <c r="Y387" s="256">
        <f t="shared" si="272"/>
        <v>0</v>
      </c>
      <c r="Z387" s="256">
        <f t="shared" si="273"/>
        <v>0</v>
      </c>
      <c r="AA387" s="256">
        <f t="shared" si="274"/>
        <v>0</v>
      </c>
      <c r="AB387" s="256">
        <f t="shared" si="275"/>
        <v>0</v>
      </c>
      <c r="AC387" s="256">
        <f t="shared" si="276"/>
        <v>0</v>
      </c>
      <c r="AD387" s="256">
        <f t="shared" si="277"/>
        <v>0</v>
      </c>
      <c r="AE387" s="256">
        <f t="shared" si="278"/>
        <v>0</v>
      </c>
      <c r="AF387" s="256">
        <f t="shared" si="279"/>
        <v>0</v>
      </c>
      <c r="AG387" s="256">
        <f t="shared" si="280"/>
        <v>0</v>
      </c>
      <c r="AH387" s="235"/>
      <c r="AK387" s="236"/>
      <c r="AL387" s="236"/>
      <c r="AM387" s="236"/>
      <c r="AN387" s="236"/>
      <c r="AO387" s="236"/>
      <c r="AP387" s="236"/>
      <c r="AQ387" s="236"/>
    </row>
    <row r="388" spans="1:43" s="257" customFormat="1">
      <c r="A388" s="235" t="str">
        <f t="shared" si="281"/>
        <v>PacificRolloffDISPMETAL-RO</v>
      </c>
      <c r="B388" s="235">
        <f t="shared" si="267"/>
        <v>1</v>
      </c>
      <c r="C388" s="253" t="s">
        <v>1611</v>
      </c>
      <c r="D388" s="253" t="s">
        <v>1612</v>
      </c>
      <c r="E388" s="254">
        <v>0</v>
      </c>
      <c r="F388" s="255"/>
      <c r="G388" s="256">
        <v>0</v>
      </c>
      <c r="H388" s="256">
        <v>0</v>
      </c>
      <c r="I388" s="256">
        <v>0</v>
      </c>
      <c r="J388" s="256">
        <v>0</v>
      </c>
      <c r="K388" s="256">
        <v>0</v>
      </c>
      <c r="L388" s="256">
        <v>0</v>
      </c>
      <c r="M388" s="256">
        <v>0</v>
      </c>
      <c r="N388" s="256">
        <v>0</v>
      </c>
      <c r="O388" s="256">
        <v>0</v>
      </c>
      <c r="P388" s="256">
        <v>0</v>
      </c>
      <c r="Q388" s="256">
        <v>0</v>
      </c>
      <c r="R388" s="256">
        <v>0</v>
      </c>
      <c r="S388" s="256">
        <f t="shared" si="282"/>
        <v>0</v>
      </c>
      <c r="T388" s="256"/>
      <c r="U388" s="256">
        <f t="shared" si="268"/>
        <v>0</v>
      </c>
      <c r="V388" s="256">
        <f t="shared" si="269"/>
        <v>0</v>
      </c>
      <c r="W388" s="256">
        <f t="shared" si="270"/>
        <v>0</v>
      </c>
      <c r="X388" s="256">
        <f t="shared" si="271"/>
        <v>0</v>
      </c>
      <c r="Y388" s="256">
        <f t="shared" si="272"/>
        <v>0</v>
      </c>
      <c r="Z388" s="256">
        <f t="shared" si="273"/>
        <v>0</v>
      </c>
      <c r="AA388" s="256">
        <f t="shared" si="274"/>
        <v>0</v>
      </c>
      <c r="AB388" s="256">
        <f t="shared" si="275"/>
        <v>0</v>
      </c>
      <c r="AC388" s="256">
        <f t="shared" si="276"/>
        <v>0</v>
      </c>
      <c r="AD388" s="256">
        <f t="shared" si="277"/>
        <v>0</v>
      </c>
      <c r="AE388" s="256">
        <f t="shared" si="278"/>
        <v>0</v>
      </c>
      <c r="AF388" s="256">
        <f t="shared" si="279"/>
        <v>0</v>
      </c>
      <c r="AG388" s="256">
        <f t="shared" si="280"/>
        <v>0</v>
      </c>
      <c r="AH388" s="235"/>
      <c r="AK388" s="236"/>
      <c r="AL388" s="236"/>
      <c r="AM388" s="236"/>
      <c r="AN388" s="236"/>
      <c r="AO388" s="236"/>
      <c r="AP388" s="236"/>
      <c r="AQ388" s="236"/>
    </row>
    <row r="389" spans="1:43" s="257" customFormat="1">
      <c r="A389" s="235" t="str">
        <f t="shared" si="281"/>
        <v>PacificRolloffDISPITEM-RO</v>
      </c>
      <c r="B389" s="235">
        <f t="shared" si="267"/>
        <v>1</v>
      </c>
      <c r="C389" s="253" t="s">
        <v>1613</v>
      </c>
      <c r="D389" s="253" t="s">
        <v>1614</v>
      </c>
      <c r="E389" s="254">
        <v>0</v>
      </c>
      <c r="F389" s="255"/>
      <c r="G389" s="256">
        <v>0</v>
      </c>
      <c r="H389" s="256">
        <v>0</v>
      </c>
      <c r="I389" s="256">
        <v>0</v>
      </c>
      <c r="J389" s="256">
        <v>0</v>
      </c>
      <c r="K389" s="256">
        <v>0</v>
      </c>
      <c r="L389" s="256">
        <v>29</v>
      </c>
      <c r="M389" s="256">
        <v>0</v>
      </c>
      <c r="N389" s="256">
        <v>0</v>
      </c>
      <c r="O389" s="256">
        <v>0</v>
      </c>
      <c r="P389" s="256">
        <v>0</v>
      </c>
      <c r="Q389" s="256">
        <v>0</v>
      </c>
      <c r="R389" s="256">
        <v>0</v>
      </c>
      <c r="S389" s="256">
        <f t="shared" si="282"/>
        <v>29</v>
      </c>
      <c r="T389" s="256"/>
      <c r="U389" s="256">
        <f t="shared" si="268"/>
        <v>0</v>
      </c>
      <c r="V389" s="256">
        <f t="shared" si="269"/>
        <v>0</v>
      </c>
      <c r="W389" s="256">
        <f t="shared" si="270"/>
        <v>0</v>
      </c>
      <c r="X389" s="256">
        <f t="shared" si="271"/>
        <v>0</v>
      </c>
      <c r="Y389" s="256">
        <f t="shared" si="272"/>
        <v>0</v>
      </c>
      <c r="Z389" s="256">
        <f t="shared" si="273"/>
        <v>0</v>
      </c>
      <c r="AA389" s="256">
        <f t="shared" si="274"/>
        <v>0</v>
      </c>
      <c r="AB389" s="256">
        <f t="shared" si="275"/>
        <v>0</v>
      </c>
      <c r="AC389" s="256">
        <f t="shared" si="276"/>
        <v>0</v>
      </c>
      <c r="AD389" s="256">
        <f t="shared" si="277"/>
        <v>0</v>
      </c>
      <c r="AE389" s="256">
        <f t="shared" si="278"/>
        <v>0</v>
      </c>
      <c r="AF389" s="256">
        <f t="shared" si="279"/>
        <v>0</v>
      </c>
      <c r="AG389" s="256">
        <f t="shared" si="280"/>
        <v>0</v>
      </c>
      <c r="AH389" s="235"/>
      <c r="AK389" s="236"/>
      <c r="AL389" s="236"/>
      <c r="AM389" s="236"/>
      <c r="AN389" s="236"/>
      <c r="AO389" s="236"/>
      <c r="AP389" s="236"/>
      <c r="AQ389" s="236"/>
    </row>
    <row r="390" spans="1:43" s="257" customFormat="1">
      <c r="A390" s="235" t="str">
        <f t="shared" si="281"/>
        <v>PacificRolloffDISPFURN-RO</v>
      </c>
      <c r="B390" s="235">
        <f t="shared" si="267"/>
        <v>1</v>
      </c>
      <c r="C390" s="253" t="s">
        <v>1615</v>
      </c>
      <c r="D390" s="253" t="s">
        <v>1616</v>
      </c>
      <c r="E390" s="254">
        <v>0</v>
      </c>
      <c r="F390" s="255"/>
      <c r="G390" s="256">
        <v>0</v>
      </c>
      <c r="H390" s="256">
        <v>0</v>
      </c>
      <c r="I390" s="256">
        <v>0</v>
      </c>
      <c r="J390" s="256">
        <v>0</v>
      </c>
      <c r="K390" s="256">
        <v>0</v>
      </c>
      <c r="L390" s="256">
        <v>0</v>
      </c>
      <c r="M390" s="256">
        <v>0</v>
      </c>
      <c r="N390" s="256">
        <v>116</v>
      </c>
      <c r="O390" s="256">
        <v>0</v>
      </c>
      <c r="P390" s="256">
        <v>0</v>
      </c>
      <c r="Q390" s="256">
        <v>29</v>
      </c>
      <c r="R390" s="256">
        <v>58</v>
      </c>
      <c r="S390" s="256">
        <f t="shared" si="282"/>
        <v>203</v>
      </c>
      <c r="T390" s="256"/>
      <c r="U390" s="256">
        <f t="shared" si="268"/>
        <v>0</v>
      </c>
      <c r="V390" s="256">
        <f t="shared" si="269"/>
        <v>0</v>
      </c>
      <c r="W390" s="256">
        <f t="shared" si="270"/>
        <v>0</v>
      </c>
      <c r="X390" s="256">
        <f t="shared" si="271"/>
        <v>0</v>
      </c>
      <c r="Y390" s="256">
        <f t="shared" si="272"/>
        <v>0</v>
      </c>
      <c r="Z390" s="256">
        <f t="shared" si="273"/>
        <v>0</v>
      </c>
      <c r="AA390" s="256">
        <f t="shared" si="274"/>
        <v>0</v>
      </c>
      <c r="AB390" s="256">
        <f t="shared" si="275"/>
        <v>0</v>
      </c>
      <c r="AC390" s="256">
        <f t="shared" si="276"/>
        <v>0</v>
      </c>
      <c r="AD390" s="256">
        <f t="shared" si="277"/>
        <v>0</v>
      </c>
      <c r="AE390" s="256">
        <f t="shared" si="278"/>
        <v>0</v>
      </c>
      <c r="AF390" s="256">
        <f t="shared" si="279"/>
        <v>0</v>
      </c>
      <c r="AG390" s="256">
        <f t="shared" si="280"/>
        <v>0</v>
      </c>
      <c r="AH390" s="235"/>
      <c r="AK390" s="236"/>
      <c r="AL390" s="236"/>
      <c r="AM390" s="236"/>
      <c r="AN390" s="236"/>
      <c r="AO390" s="236"/>
      <c r="AP390" s="236"/>
      <c r="AQ390" s="236"/>
    </row>
    <row r="391" spans="1:43" s="257" customFormat="1">
      <c r="A391" s="235"/>
      <c r="B391" s="235"/>
      <c r="C391" s="261"/>
      <c r="D391" s="261"/>
      <c r="E391" s="254"/>
      <c r="F391" s="254"/>
      <c r="G391" s="254"/>
      <c r="H391" s="256"/>
      <c r="I391" s="256"/>
      <c r="J391" s="235"/>
      <c r="K391" s="235"/>
      <c r="L391" s="235"/>
      <c r="M391" s="235"/>
      <c r="N391" s="235"/>
      <c r="O391" s="235"/>
      <c r="P391" s="235"/>
      <c r="Q391" s="235"/>
      <c r="R391" s="235"/>
      <c r="S391" s="235"/>
      <c r="T391" s="235"/>
      <c r="U391" s="256"/>
      <c r="V391" s="256"/>
      <c r="W391" s="256"/>
      <c r="X391" s="256"/>
      <c r="Y391" s="256"/>
      <c r="Z391" s="256"/>
      <c r="AA391" s="256"/>
      <c r="AB391" s="256"/>
      <c r="AC391" s="256"/>
      <c r="AD391" s="256"/>
      <c r="AE391" s="256"/>
      <c r="AF391" s="256"/>
      <c r="AG391" s="256"/>
      <c r="AH391" s="235"/>
      <c r="AK391" s="236"/>
      <c r="AL391" s="236"/>
      <c r="AM391" s="236"/>
      <c r="AN391" s="236"/>
      <c r="AO391" s="236"/>
      <c r="AP391" s="236"/>
      <c r="AQ391" s="236"/>
    </row>
    <row r="392" spans="1:43" s="257" customFormat="1">
      <c r="A392" s="235"/>
      <c r="B392" s="235">
        <f>COUNTIF(C:C,C392)</f>
        <v>0</v>
      </c>
      <c r="C392" s="261"/>
      <c r="D392" s="263" t="s">
        <v>1617</v>
      </c>
      <c r="E392" s="254">
        <v>0</v>
      </c>
      <c r="F392" s="254"/>
      <c r="G392" s="264">
        <f t="shared" ref="G392:S392" si="283">SUM(G382:G390)</f>
        <v>234100.84999999998</v>
      </c>
      <c r="H392" s="264">
        <f t="shared" si="283"/>
        <v>200677.59999999998</v>
      </c>
      <c r="I392" s="264">
        <f t="shared" si="283"/>
        <v>200827.81</v>
      </c>
      <c r="J392" s="264">
        <f t="shared" si="283"/>
        <v>169496.52000000002</v>
      </c>
      <c r="K392" s="264">
        <f t="shared" si="283"/>
        <v>171166.35</v>
      </c>
      <c r="L392" s="264">
        <f t="shared" si="283"/>
        <v>212573.02999999997</v>
      </c>
      <c r="M392" s="264">
        <f t="shared" si="283"/>
        <v>213239.68999999997</v>
      </c>
      <c r="N392" s="264">
        <f t="shared" si="283"/>
        <v>191106.87</v>
      </c>
      <c r="O392" s="264">
        <f t="shared" si="283"/>
        <v>208887.68000000002</v>
      </c>
      <c r="P392" s="264">
        <f t="shared" si="283"/>
        <v>219189.93</v>
      </c>
      <c r="Q392" s="264">
        <f t="shared" si="283"/>
        <v>175857.74</v>
      </c>
      <c r="R392" s="264">
        <f t="shared" si="283"/>
        <v>203793.10999999996</v>
      </c>
      <c r="S392" s="264">
        <f t="shared" si="283"/>
        <v>2400917.1799999997</v>
      </c>
      <c r="T392" s="284"/>
      <c r="U392" s="265">
        <f t="shared" ref="U392:AG392" si="284">SUM(U382:U390)</f>
        <v>1964.6697478991596</v>
      </c>
      <c r="V392" s="265">
        <f t="shared" si="284"/>
        <v>1682.0949579831931</v>
      </c>
      <c r="W392" s="265">
        <f t="shared" si="284"/>
        <v>1682.0072268907561</v>
      </c>
      <c r="X392" s="265">
        <f t="shared" si="284"/>
        <v>1424.3405042016809</v>
      </c>
      <c r="Y392" s="265">
        <f t="shared" si="284"/>
        <v>1436.3655462184875</v>
      </c>
      <c r="Z392" s="265">
        <f t="shared" si="284"/>
        <v>1778.0985714285712</v>
      </c>
      <c r="AA392" s="265">
        <f t="shared" si="284"/>
        <v>1784.9230252100838</v>
      </c>
      <c r="AB392" s="265">
        <f t="shared" si="284"/>
        <v>1596.4350420168066</v>
      </c>
      <c r="AC392" s="265">
        <f t="shared" si="284"/>
        <v>1749.3027731092438</v>
      </c>
      <c r="AD392" s="265">
        <f t="shared" si="284"/>
        <v>1833.8805042016807</v>
      </c>
      <c r="AE392" s="265">
        <f t="shared" si="284"/>
        <v>1467.10243697479</v>
      </c>
      <c r="AF392" s="265">
        <f t="shared" si="284"/>
        <v>1706.2454621848735</v>
      </c>
      <c r="AG392" s="265">
        <f t="shared" si="284"/>
        <v>1675.4554831932774</v>
      </c>
      <c r="AH392" s="235"/>
      <c r="AK392" s="236"/>
      <c r="AL392" s="236"/>
      <c r="AM392" s="236"/>
      <c r="AN392" s="236"/>
      <c r="AO392" s="236"/>
      <c r="AP392" s="236"/>
      <c r="AQ392" s="236"/>
    </row>
    <row r="393" spans="1:43" s="257" customFormat="1">
      <c r="A393" s="235"/>
      <c r="B393" s="235"/>
      <c r="C393" s="261"/>
      <c r="D393" s="235"/>
      <c r="E393" s="254"/>
      <c r="F393" s="254"/>
      <c r="G393" s="235"/>
      <c r="H393" s="277"/>
      <c r="I393" s="235"/>
      <c r="J393" s="235"/>
      <c r="K393" s="235"/>
      <c r="L393" s="235"/>
      <c r="M393" s="235"/>
      <c r="N393" s="235"/>
      <c r="O393" s="235"/>
      <c r="P393" s="235"/>
      <c r="Q393" s="235"/>
      <c r="R393" s="235"/>
      <c r="S393" s="235"/>
      <c r="T393" s="235"/>
      <c r="U393" s="256"/>
      <c r="V393" s="256"/>
      <c r="W393" s="256"/>
      <c r="X393" s="256"/>
      <c r="Y393" s="256"/>
      <c r="Z393" s="256"/>
      <c r="AA393" s="256"/>
      <c r="AB393" s="256"/>
      <c r="AC393" s="256"/>
      <c r="AD393" s="256"/>
      <c r="AE393" s="256"/>
      <c r="AF393" s="256"/>
      <c r="AG393" s="256"/>
      <c r="AH393" s="235"/>
      <c r="AK393" s="236"/>
      <c r="AL393" s="236"/>
      <c r="AM393" s="236"/>
      <c r="AN393" s="236"/>
      <c r="AO393" s="236"/>
      <c r="AP393" s="236"/>
      <c r="AQ393" s="236"/>
    </row>
    <row r="394" spans="1:43" s="257" customFormat="1">
      <c r="A394" s="235" t="str">
        <f>$A$1&amp;"Commercial"&amp;C394</f>
        <v>PacificCommercialHAULFLAT-COMM</v>
      </c>
      <c r="B394" s="235">
        <f>COUNTIF(C:C,C394)</f>
        <v>1</v>
      </c>
      <c r="C394" s="253" t="s">
        <v>1618</v>
      </c>
      <c r="D394" s="253" t="s">
        <v>1619</v>
      </c>
      <c r="E394" s="254">
        <v>105</v>
      </c>
      <c r="F394" s="255"/>
      <c r="G394" s="256">
        <v>0</v>
      </c>
      <c r="H394" s="256">
        <v>0</v>
      </c>
      <c r="I394" s="256">
        <v>0</v>
      </c>
      <c r="J394" s="256">
        <v>0</v>
      </c>
      <c r="K394" s="256">
        <v>0</v>
      </c>
      <c r="L394" s="256">
        <v>0</v>
      </c>
      <c r="M394" s="256">
        <v>0</v>
      </c>
      <c r="N394" s="256">
        <v>0</v>
      </c>
      <c r="O394" s="256">
        <v>0</v>
      </c>
      <c r="P394" s="256">
        <v>0</v>
      </c>
      <c r="Q394" s="256">
        <v>0</v>
      </c>
      <c r="R394" s="256">
        <v>0</v>
      </c>
      <c r="S394" s="256">
        <f>SUM(G394:R394)</f>
        <v>0</v>
      </c>
      <c r="T394" s="256"/>
      <c r="U394" s="256">
        <f>IFERROR(G394/#REF!,0)</f>
        <v>0</v>
      </c>
      <c r="V394" s="256">
        <f>IFERROR(H394/#REF!,0)</f>
        <v>0</v>
      </c>
      <c r="W394" s="256">
        <f>IFERROR(I394/#REF!,0)</f>
        <v>0</v>
      </c>
      <c r="X394" s="256">
        <f>IFERROR(J394/#REF!,0)</f>
        <v>0</v>
      </c>
      <c r="Y394" s="256">
        <f>IFERROR(K394/#REF!,0)</f>
        <v>0</v>
      </c>
      <c r="Z394" s="256">
        <f>IFERROR(L394/#REF!,0)</f>
        <v>0</v>
      </c>
      <c r="AA394" s="256">
        <f>IFERROR(M394/#REF!,0)</f>
        <v>0</v>
      </c>
      <c r="AB394" s="256">
        <f>IFERROR(N394/#REF!,0)</f>
        <v>0</v>
      </c>
      <c r="AC394" s="256">
        <f>IFERROR(O394/#REF!,0)</f>
        <v>0</v>
      </c>
      <c r="AD394" s="256">
        <f>IFERROR(P394/#REF!,0)</f>
        <v>0</v>
      </c>
      <c r="AE394" s="256">
        <f>IFERROR(Q394/#REF!,0)</f>
        <v>0</v>
      </c>
      <c r="AF394" s="256">
        <f>IFERROR(R394/#REF!,0)</f>
        <v>0</v>
      </c>
      <c r="AG394" s="256">
        <f>AVERAGE(U394:AF394)</f>
        <v>0</v>
      </c>
      <c r="AH394" s="235"/>
      <c r="AK394" s="236"/>
      <c r="AL394" s="236"/>
      <c r="AM394" s="236"/>
      <c r="AN394" s="236"/>
      <c r="AO394" s="236"/>
      <c r="AP394" s="236"/>
      <c r="AQ394" s="236"/>
    </row>
    <row r="395" spans="1:43" s="257" customFormat="1">
      <c r="A395" s="235"/>
      <c r="B395" s="235"/>
      <c r="C395" s="235"/>
      <c r="D395" s="235"/>
      <c r="E395" s="254"/>
      <c r="F395" s="254"/>
      <c r="G395" s="261"/>
      <c r="H395" s="261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261"/>
      <c r="T395" s="235"/>
      <c r="U395" s="256"/>
      <c r="V395" s="256"/>
      <c r="W395" s="256"/>
      <c r="X395" s="256"/>
      <c r="Y395" s="256"/>
      <c r="Z395" s="256"/>
      <c r="AA395" s="256"/>
      <c r="AB395" s="256"/>
      <c r="AC395" s="256"/>
      <c r="AD395" s="256"/>
      <c r="AE395" s="256"/>
      <c r="AF395" s="256"/>
      <c r="AG395" s="256"/>
      <c r="AH395" s="235"/>
      <c r="AK395" s="236"/>
      <c r="AL395" s="236"/>
      <c r="AM395" s="236"/>
      <c r="AN395" s="236"/>
      <c r="AO395" s="236"/>
      <c r="AP395" s="236"/>
      <c r="AQ395" s="236"/>
    </row>
    <row r="396" spans="1:43" s="257" customFormat="1">
      <c r="A396" s="235"/>
      <c r="B396" s="235">
        <f t="shared" ref="B396:B402" si="285">COUNTIF(C:C,C396)</f>
        <v>1</v>
      </c>
      <c r="C396" s="250" t="s">
        <v>1620</v>
      </c>
      <c r="D396" s="250" t="s">
        <v>1620</v>
      </c>
      <c r="E396" s="254">
        <v>0</v>
      </c>
      <c r="F396" s="254"/>
      <c r="G396" s="254"/>
      <c r="H396" s="235"/>
      <c r="I396" s="235"/>
      <c r="J396" s="235"/>
      <c r="K396" s="235"/>
      <c r="L396" s="235"/>
      <c r="M396" s="235"/>
      <c r="N396" s="235"/>
      <c r="O396" s="235"/>
      <c r="P396" s="235"/>
      <c r="Q396" s="235"/>
      <c r="R396" s="235"/>
      <c r="S396" s="235"/>
      <c r="T396" s="235"/>
      <c r="U396" s="256">
        <f t="shared" ref="U396:AF402" si="286">IFERROR(G396/$E396,0)</f>
        <v>0</v>
      </c>
      <c r="V396" s="256">
        <f t="shared" si="286"/>
        <v>0</v>
      </c>
      <c r="W396" s="256">
        <f t="shared" si="286"/>
        <v>0</v>
      </c>
      <c r="X396" s="256">
        <f t="shared" si="286"/>
        <v>0</v>
      </c>
      <c r="Y396" s="256">
        <f t="shared" si="286"/>
        <v>0</v>
      </c>
      <c r="Z396" s="256">
        <f t="shared" si="286"/>
        <v>0</v>
      </c>
      <c r="AA396" s="256">
        <f t="shared" si="286"/>
        <v>0</v>
      </c>
      <c r="AB396" s="256">
        <f t="shared" si="286"/>
        <v>0</v>
      </c>
      <c r="AC396" s="256">
        <f t="shared" si="286"/>
        <v>0</v>
      </c>
      <c r="AD396" s="256">
        <f t="shared" si="286"/>
        <v>0</v>
      </c>
      <c r="AE396" s="256">
        <f t="shared" si="286"/>
        <v>0</v>
      </c>
      <c r="AF396" s="256">
        <f t="shared" si="286"/>
        <v>0</v>
      </c>
      <c r="AG396" s="256">
        <f t="shared" ref="AG396:AG402" si="287">AVERAGE(U396:AF396)</f>
        <v>0</v>
      </c>
      <c r="AH396" s="235"/>
      <c r="AK396" s="236"/>
      <c r="AL396" s="236"/>
      <c r="AM396" s="236"/>
      <c r="AN396" s="236"/>
      <c r="AO396" s="236"/>
      <c r="AP396" s="236"/>
      <c r="AQ396" s="236"/>
    </row>
    <row r="397" spans="1:43" s="257" customFormat="1">
      <c r="A397" s="235" t="str">
        <f t="shared" ref="A397:A402" si="288">$A$1&amp;"accounting adjustments"&amp;C397</f>
        <v>Pacificaccounting adjustmentsFINCHG</v>
      </c>
      <c r="B397" s="235">
        <f t="shared" si="285"/>
        <v>1</v>
      </c>
      <c r="C397" s="253" t="s">
        <v>1621</v>
      </c>
      <c r="D397" s="253" t="s">
        <v>1622</v>
      </c>
      <c r="E397" s="254">
        <v>0</v>
      </c>
      <c r="F397" s="255"/>
      <c r="G397" s="256">
        <v>3141.2199999999993</v>
      </c>
      <c r="H397" s="256">
        <v>3063.7999999999997</v>
      </c>
      <c r="I397" s="256">
        <v>3733.26</v>
      </c>
      <c r="J397" s="256">
        <v>4459.6699999999992</v>
      </c>
      <c r="K397" s="256">
        <v>4367.53</v>
      </c>
      <c r="L397" s="256">
        <v>2619.86</v>
      </c>
      <c r="M397" s="256">
        <v>2233.4299999999998</v>
      </c>
      <c r="N397" s="256">
        <v>2771.99</v>
      </c>
      <c r="O397" s="256">
        <v>2776.6200000000008</v>
      </c>
      <c r="P397" s="256">
        <v>2946.81</v>
      </c>
      <c r="Q397" s="256">
        <v>3366.2700000000004</v>
      </c>
      <c r="R397" s="256">
        <v>2845.6200000000003</v>
      </c>
      <c r="S397" s="256">
        <f t="shared" ref="S397:S402" si="289">SUM(G397:R397)</f>
        <v>38326.080000000002</v>
      </c>
      <c r="T397" s="256"/>
      <c r="U397" s="256">
        <f t="shared" si="286"/>
        <v>0</v>
      </c>
      <c r="V397" s="256">
        <f t="shared" si="286"/>
        <v>0</v>
      </c>
      <c r="W397" s="256">
        <f t="shared" si="286"/>
        <v>0</v>
      </c>
      <c r="X397" s="256">
        <f t="shared" si="286"/>
        <v>0</v>
      </c>
      <c r="Y397" s="256">
        <f t="shared" si="286"/>
        <v>0</v>
      </c>
      <c r="Z397" s="256">
        <f t="shared" si="286"/>
        <v>0</v>
      </c>
      <c r="AA397" s="256">
        <f t="shared" si="286"/>
        <v>0</v>
      </c>
      <c r="AB397" s="256">
        <f t="shared" si="286"/>
        <v>0</v>
      </c>
      <c r="AC397" s="256">
        <f t="shared" si="286"/>
        <v>0</v>
      </c>
      <c r="AD397" s="256">
        <f t="shared" si="286"/>
        <v>0</v>
      </c>
      <c r="AE397" s="256">
        <f t="shared" si="286"/>
        <v>0</v>
      </c>
      <c r="AF397" s="256">
        <f t="shared" si="286"/>
        <v>0</v>
      </c>
      <c r="AG397" s="256">
        <f t="shared" si="287"/>
        <v>0</v>
      </c>
      <c r="AH397" s="235"/>
      <c r="AK397" s="236"/>
      <c r="AL397" s="236"/>
      <c r="AM397" s="236"/>
      <c r="AN397" s="236"/>
      <c r="AO397" s="236"/>
      <c r="AP397" s="236"/>
      <c r="AQ397" s="236"/>
    </row>
    <row r="398" spans="1:43" s="257" customFormat="1">
      <c r="A398" s="235" t="str">
        <f t="shared" si="288"/>
        <v>Pacificaccounting adjustmentsC19-ADJFIN</v>
      </c>
      <c r="B398" s="235">
        <f t="shared" si="285"/>
        <v>1</v>
      </c>
      <c r="C398" s="253" t="s">
        <v>1623</v>
      </c>
      <c r="D398" s="253" t="s">
        <v>1624</v>
      </c>
      <c r="E398" s="254">
        <v>0</v>
      </c>
      <c r="F398" s="255"/>
      <c r="G398" s="256">
        <v>0</v>
      </c>
      <c r="H398" s="256">
        <v>0</v>
      </c>
      <c r="I398" s="256">
        <v>-3745.3</v>
      </c>
      <c r="J398" s="256">
        <v>-4465.7199999999993</v>
      </c>
      <c r="K398" s="256">
        <v>-4376.53</v>
      </c>
      <c r="L398" s="256">
        <v>-3.88</v>
      </c>
      <c r="M398" s="256">
        <v>0</v>
      </c>
      <c r="N398" s="256">
        <v>0</v>
      </c>
      <c r="O398" s="256">
        <v>0</v>
      </c>
      <c r="P398" s="256">
        <v>0</v>
      </c>
      <c r="Q398" s="256">
        <v>0</v>
      </c>
      <c r="R398" s="256">
        <v>0</v>
      </c>
      <c r="S398" s="256">
        <f t="shared" si="289"/>
        <v>-12591.429999999998</v>
      </c>
      <c r="T398" s="256"/>
      <c r="U398" s="256">
        <f t="shared" si="286"/>
        <v>0</v>
      </c>
      <c r="V398" s="256">
        <f t="shared" si="286"/>
        <v>0</v>
      </c>
      <c r="W398" s="256">
        <f t="shared" si="286"/>
        <v>0</v>
      </c>
      <c r="X398" s="256">
        <f t="shared" si="286"/>
        <v>0</v>
      </c>
      <c r="Y398" s="256">
        <f t="shared" si="286"/>
        <v>0</v>
      </c>
      <c r="Z398" s="256">
        <f t="shared" si="286"/>
        <v>0</v>
      </c>
      <c r="AA398" s="256">
        <f t="shared" si="286"/>
        <v>0</v>
      </c>
      <c r="AB398" s="256">
        <f t="shared" si="286"/>
        <v>0</v>
      </c>
      <c r="AC398" s="256">
        <f t="shared" si="286"/>
        <v>0</v>
      </c>
      <c r="AD398" s="256">
        <f t="shared" si="286"/>
        <v>0</v>
      </c>
      <c r="AE398" s="256">
        <f t="shared" si="286"/>
        <v>0</v>
      </c>
      <c r="AF398" s="256">
        <f t="shared" si="286"/>
        <v>0</v>
      </c>
      <c r="AG398" s="256">
        <f t="shared" si="287"/>
        <v>0</v>
      </c>
      <c r="AH398" s="235"/>
      <c r="AK398" s="236"/>
      <c r="AL398" s="236"/>
      <c r="AM398" s="236"/>
      <c r="AN398" s="236"/>
      <c r="AO398" s="236"/>
      <c r="AP398" s="236"/>
      <c r="AQ398" s="236"/>
    </row>
    <row r="399" spans="1:43" s="257" customFormat="1">
      <c r="A399" s="235" t="str">
        <f t="shared" si="288"/>
        <v>Pacificaccounting adjustmentsRETCKC</v>
      </c>
      <c r="B399" s="235">
        <f t="shared" si="285"/>
        <v>1</v>
      </c>
      <c r="C399" s="253" t="s">
        <v>1625</v>
      </c>
      <c r="D399" s="253" t="s">
        <v>1626</v>
      </c>
      <c r="E399" s="254">
        <v>20.46</v>
      </c>
      <c r="F399" s="255"/>
      <c r="G399" s="256">
        <v>163.68000000000004</v>
      </c>
      <c r="H399" s="256">
        <v>102.30000000000001</v>
      </c>
      <c r="I399" s="256">
        <v>0</v>
      </c>
      <c r="J399" s="256">
        <v>-20</v>
      </c>
      <c r="K399" s="256">
        <v>0</v>
      </c>
      <c r="L399" s="256">
        <v>81.84</v>
      </c>
      <c r="M399" s="256">
        <v>163.68000000000004</v>
      </c>
      <c r="N399" s="256">
        <v>61.56</v>
      </c>
      <c r="O399" s="256">
        <v>61.56</v>
      </c>
      <c r="P399" s="256">
        <v>82.08</v>
      </c>
      <c r="Q399" s="256">
        <v>20.52</v>
      </c>
      <c r="R399" s="256">
        <v>20.52</v>
      </c>
      <c r="S399" s="256">
        <f t="shared" si="289"/>
        <v>737.74000000000012</v>
      </c>
      <c r="T399" s="256"/>
      <c r="U399" s="256">
        <f t="shared" si="286"/>
        <v>8.0000000000000018</v>
      </c>
      <c r="V399" s="256">
        <f t="shared" si="286"/>
        <v>5</v>
      </c>
      <c r="W399" s="256">
        <f t="shared" si="286"/>
        <v>0</v>
      </c>
      <c r="X399" s="256">
        <f t="shared" si="286"/>
        <v>-0.97751710654936452</v>
      </c>
      <c r="Y399" s="256">
        <f t="shared" si="286"/>
        <v>0</v>
      </c>
      <c r="Z399" s="256">
        <f t="shared" si="286"/>
        <v>4</v>
      </c>
      <c r="AA399" s="256">
        <f t="shared" si="286"/>
        <v>8.0000000000000018</v>
      </c>
      <c r="AB399" s="256">
        <f t="shared" si="286"/>
        <v>3.0087976539589443</v>
      </c>
      <c r="AC399" s="256">
        <f t="shared" si="286"/>
        <v>3.0087976539589443</v>
      </c>
      <c r="AD399" s="256">
        <f t="shared" si="286"/>
        <v>4.0117302052785924</v>
      </c>
      <c r="AE399" s="256">
        <f t="shared" si="286"/>
        <v>1.0029325513196481</v>
      </c>
      <c r="AF399" s="256">
        <f t="shared" si="286"/>
        <v>1.0029325513196481</v>
      </c>
      <c r="AG399" s="256">
        <f t="shared" si="287"/>
        <v>3.0048061257738667</v>
      </c>
      <c r="AH399" s="235"/>
      <c r="AK399" s="236"/>
      <c r="AL399" s="236"/>
      <c r="AM399" s="236"/>
      <c r="AN399" s="236"/>
      <c r="AO399" s="236"/>
      <c r="AP399" s="236"/>
      <c r="AQ399" s="236"/>
    </row>
    <row r="400" spans="1:43" s="257" customFormat="1">
      <c r="A400" s="235" t="str">
        <f t="shared" si="288"/>
        <v>Pacificaccounting adjustmentsRETCCC</v>
      </c>
      <c r="B400" s="235">
        <f t="shared" si="285"/>
        <v>1</v>
      </c>
      <c r="C400" s="292" t="s">
        <v>1627</v>
      </c>
      <c r="D400" s="292" t="s">
        <v>1628</v>
      </c>
      <c r="E400" s="254">
        <v>20.46</v>
      </c>
      <c r="F400" s="255"/>
      <c r="G400" s="256">
        <v>0</v>
      </c>
      <c r="H400" s="256">
        <v>0</v>
      </c>
      <c r="I400" s="256">
        <v>0</v>
      </c>
      <c r="J400" s="256">
        <v>0</v>
      </c>
      <c r="K400" s="256">
        <v>0</v>
      </c>
      <c r="L400" s="256">
        <v>20.46</v>
      </c>
      <c r="M400" s="256">
        <v>20.46</v>
      </c>
      <c r="N400" s="256">
        <v>0</v>
      </c>
      <c r="O400" s="256">
        <v>0</v>
      </c>
      <c r="P400" s="256">
        <v>61.56</v>
      </c>
      <c r="Q400" s="256">
        <v>0</v>
      </c>
      <c r="R400" s="256">
        <v>0</v>
      </c>
      <c r="S400" s="256">
        <f t="shared" si="289"/>
        <v>102.48</v>
      </c>
      <c r="T400" s="256"/>
      <c r="U400" s="256">
        <f t="shared" si="286"/>
        <v>0</v>
      </c>
      <c r="V400" s="256">
        <f t="shared" si="286"/>
        <v>0</v>
      </c>
      <c r="W400" s="256">
        <f t="shared" si="286"/>
        <v>0</v>
      </c>
      <c r="X400" s="256">
        <f t="shared" si="286"/>
        <v>0</v>
      </c>
      <c r="Y400" s="256">
        <f t="shared" si="286"/>
        <v>0</v>
      </c>
      <c r="Z400" s="256">
        <f t="shared" si="286"/>
        <v>1</v>
      </c>
      <c r="AA400" s="256">
        <f t="shared" si="286"/>
        <v>1</v>
      </c>
      <c r="AB400" s="256">
        <f t="shared" si="286"/>
        <v>0</v>
      </c>
      <c r="AC400" s="256">
        <f t="shared" si="286"/>
        <v>0</v>
      </c>
      <c r="AD400" s="256">
        <f t="shared" si="286"/>
        <v>3.0087976539589443</v>
      </c>
      <c r="AE400" s="256">
        <f t="shared" si="286"/>
        <v>0</v>
      </c>
      <c r="AF400" s="256">
        <f t="shared" si="286"/>
        <v>0</v>
      </c>
      <c r="AG400" s="256">
        <f t="shared" si="287"/>
        <v>0.41739980449657871</v>
      </c>
      <c r="AH400" s="235"/>
      <c r="AK400" s="236"/>
      <c r="AL400" s="236"/>
      <c r="AM400" s="236"/>
      <c r="AN400" s="236"/>
      <c r="AO400" s="236"/>
      <c r="AP400" s="236"/>
      <c r="AQ400" s="236"/>
    </row>
    <row r="401" spans="1:43" s="257" customFormat="1">
      <c r="A401" s="235" t="str">
        <f t="shared" si="288"/>
        <v>Pacificaccounting adjustmentsCOLLFEE</v>
      </c>
      <c r="B401" s="235">
        <f t="shared" si="285"/>
        <v>1</v>
      </c>
      <c r="C401" s="253" t="s">
        <v>1629</v>
      </c>
      <c r="D401" s="257" t="s">
        <v>1630</v>
      </c>
      <c r="E401" s="254">
        <v>0</v>
      </c>
      <c r="F401" s="255"/>
      <c r="G401" s="256">
        <v>-66.92</v>
      </c>
      <c r="H401" s="256">
        <v>0</v>
      </c>
      <c r="I401" s="256">
        <v>-432.67999999999995</v>
      </c>
      <c r="J401" s="256">
        <v>-164.82</v>
      </c>
      <c r="K401" s="256">
        <v>-213.63</v>
      </c>
      <c r="L401" s="256">
        <v>-222.37</v>
      </c>
      <c r="M401" s="256">
        <v>-284.76000000000005</v>
      </c>
      <c r="N401" s="256">
        <v>-128.96</v>
      </c>
      <c r="O401" s="256">
        <v>0</v>
      </c>
      <c r="P401" s="256">
        <v>-222.04</v>
      </c>
      <c r="Q401" s="256">
        <v>-122.67</v>
      </c>
      <c r="R401" s="256">
        <v>-63.769999999999996</v>
      </c>
      <c r="S401" s="256">
        <f t="shared" si="289"/>
        <v>-1922.6200000000001</v>
      </c>
      <c r="T401" s="256"/>
      <c r="U401" s="256">
        <f t="shared" si="286"/>
        <v>0</v>
      </c>
      <c r="V401" s="256">
        <f t="shared" si="286"/>
        <v>0</v>
      </c>
      <c r="W401" s="256">
        <f t="shared" si="286"/>
        <v>0</v>
      </c>
      <c r="X401" s="256">
        <f t="shared" si="286"/>
        <v>0</v>
      </c>
      <c r="Y401" s="256">
        <f t="shared" si="286"/>
        <v>0</v>
      </c>
      <c r="Z401" s="256">
        <f t="shared" si="286"/>
        <v>0</v>
      </c>
      <c r="AA401" s="256">
        <f t="shared" si="286"/>
        <v>0</v>
      </c>
      <c r="AB401" s="256">
        <f t="shared" si="286"/>
        <v>0</v>
      </c>
      <c r="AC401" s="256">
        <f t="shared" si="286"/>
        <v>0</v>
      </c>
      <c r="AD401" s="256">
        <f t="shared" si="286"/>
        <v>0</v>
      </c>
      <c r="AE401" s="256">
        <f t="shared" si="286"/>
        <v>0</v>
      </c>
      <c r="AF401" s="256">
        <f t="shared" si="286"/>
        <v>0</v>
      </c>
      <c r="AG401" s="256">
        <f t="shared" si="287"/>
        <v>0</v>
      </c>
      <c r="AH401" s="235"/>
      <c r="AK401" s="236"/>
      <c r="AL401" s="236"/>
      <c r="AM401" s="236"/>
      <c r="AN401" s="236"/>
      <c r="AO401" s="236"/>
      <c r="AP401" s="236"/>
      <c r="AQ401" s="236"/>
    </row>
    <row r="402" spans="1:43" s="257" customFormat="1">
      <c r="A402" s="235" t="str">
        <f t="shared" si="288"/>
        <v>Pacificaccounting adjustmentsADJ-FIN</v>
      </c>
      <c r="B402" s="235">
        <f t="shared" si="285"/>
        <v>1</v>
      </c>
      <c r="C402" s="253" t="s">
        <v>1631</v>
      </c>
      <c r="D402" s="257" t="s">
        <v>1632</v>
      </c>
      <c r="E402" s="254">
        <v>0</v>
      </c>
      <c r="F402" s="255"/>
      <c r="G402" s="256">
        <v>0</v>
      </c>
      <c r="H402" s="256">
        <v>0</v>
      </c>
      <c r="I402" s="256">
        <v>0</v>
      </c>
      <c r="J402" s="256">
        <v>0</v>
      </c>
      <c r="K402" s="256">
        <v>0</v>
      </c>
      <c r="L402" s="256">
        <v>0</v>
      </c>
      <c r="M402" s="256">
        <v>0</v>
      </c>
      <c r="N402" s="256">
        <v>0</v>
      </c>
      <c r="O402" s="256">
        <v>0</v>
      </c>
      <c r="P402" s="256">
        <v>0</v>
      </c>
      <c r="Q402" s="256">
        <v>0</v>
      </c>
      <c r="R402" s="256">
        <v>0</v>
      </c>
      <c r="S402" s="256">
        <f t="shared" si="289"/>
        <v>0</v>
      </c>
      <c r="T402" s="256"/>
      <c r="U402" s="256">
        <f t="shared" si="286"/>
        <v>0</v>
      </c>
      <c r="V402" s="256">
        <f t="shared" si="286"/>
        <v>0</v>
      </c>
      <c r="W402" s="256">
        <f t="shared" si="286"/>
        <v>0</v>
      </c>
      <c r="X402" s="256">
        <f t="shared" si="286"/>
        <v>0</v>
      </c>
      <c r="Y402" s="256">
        <f t="shared" si="286"/>
        <v>0</v>
      </c>
      <c r="Z402" s="256">
        <f t="shared" si="286"/>
        <v>0</v>
      </c>
      <c r="AA402" s="256">
        <f t="shared" si="286"/>
        <v>0</v>
      </c>
      <c r="AB402" s="256">
        <f t="shared" si="286"/>
        <v>0</v>
      </c>
      <c r="AC402" s="256">
        <f t="shared" si="286"/>
        <v>0</v>
      </c>
      <c r="AD402" s="256">
        <f t="shared" si="286"/>
        <v>0</v>
      </c>
      <c r="AE402" s="256">
        <f t="shared" si="286"/>
        <v>0</v>
      </c>
      <c r="AF402" s="256">
        <f t="shared" si="286"/>
        <v>0</v>
      </c>
      <c r="AG402" s="256">
        <f t="shared" si="287"/>
        <v>0</v>
      </c>
      <c r="AH402" s="235"/>
      <c r="AK402" s="236"/>
      <c r="AL402" s="236"/>
      <c r="AM402" s="236"/>
      <c r="AN402" s="236"/>
      <c r="AO402" s="236"/>
      <c r="AP402" s="236"/>
      <c r="AQ402" s="236"/>
    </row>
    <row r="403" spans="1:43" s="257" customFormat="1">
      <c r="A403" s="235"/>
      <c r="B403" s="235"/>
      <c r="C403" s="261"/>
      <c r="D403" s="261"/>
      <c r="E403" s="254"/>
      <c r="F403" s="254"/>
      <c r="G403" s="254"/>
      <c r="H403" s="256"/>
      <c r="I403" s="256"/>
      <c r="J403" s="235"/>
      <c r="K403" s="235"/>
      <c r="L403" s="235"/>
      <c r="M403" s="235"/>
      <c r="N403" s="235"/>
      <c r="O403" s="235"/>
      <c r="P403" s="235"/>
      <c r="Q403" s="235"/>
      <c r="R403" s="235"/>
      <c r="S403" s="235"/>
      <c r="T403" s="235"/>
      <c r="U403" s="256"/>
      <c r="V403" s="256"/>
      <c r="W403" s="256"/>
      <c r="X403" s="256"/>
      <c r="Y403" s="256"/>
      <c r="Z403" s="256"/>
      <c r="AA403" s="256"/>
      <c r="AB403" s="256"/>
      <c r="AC403" s="256"/>
      <c r="AD403" s="256"/>
      <c r="AE403" s="256"/>
      <c r="AF403" s="256"/>
      <c r="AG403" s="256"/>
      <c r="AH403" s="235"/>
      <c r="AK403" s="236"/>
      <c r="AL403" s="236"/>
      <c r="AM403" s="236"/>
      <c r="AN403" s="236"/>
      <c r="AO403" s="236"/>
      <c r="AP403" s="236"/>
      <c r="AQ403" s="236"/>
    </row>
    <row r="404" spans="1:43" s="257" customFormat="1">
      <c r="A404" s="235"/>
      <c r="B404" s="235"/>
      <c r="C404" s="261"/>
      <c r="D404" s="278" t="s">
        <v>1633</v>
      </c>
      <c r="E404" s="254"/>
      <c r="F404" s="235"/>
      <c r="G404" s="264">
        <f t="shared" ref="G404:S404" si="290">SUM(G397:G403)</f>
        <v>3237.9799999999991</v>
      </c>
      <c r="H404" s="264">
        <f t="shared" si="290"/>
        <v>3166.1</v>
      </c>
      <c r="I404" s="264">
        <f t="shared" si="290"/>
        <v>-444.71999999999991</v>
      </c>
      <c r="J404" s="264">
        <f t="shared" si="290"/>
        <v>-190.87000000000018</v>
      </c>
      <c r="K404" s="264">
        <f t="shared" si="290"/>
        <v>-222.63</v>
      </c>
      <c r="L404" s="264">
        <f t="shared" si="290"/>
        <v>2495.9100000000003</v>
      </c>
      <c r="M404" s="264">
        <f t="shared" si="290"/>
        <v>2132.8099999999995</v>
      </c>
      <c r="N404" s="264">
        <f t="shared" si="290"/>
        <v>2704.5899999999997</v>
      </c>
      <c r="O404" s="264">
        <f t="shared" si="290"/>
        <v>2838.1800000000007</v>
      </c>
      <c r="P404" s="264">
        <f t="shared" si="290"/>
        <v>2868.41</v>
      </c>
      <c r="Q404" s="264">
        <f t="shared" si="290"/>
        <v>3264.1200000000003</v>
      </c>
      <c r="R404" s="264">
        <f t="shared" si="290"/>
        <v>2802.3700000000003</v>
      </c>
      <c r="S404" s="264">
        <f t="shared" si="290"/>
        <v>24652.250000000004</v>
      </c>
      <c r="T404" s="235"/>
      <c r="U404" s="265">
        <f t="shared" ref="U404:AG404" si="291">SUM(U397:U403)</f>
        <v>8.0000000000000018</v>
      </c>
      <c r="V404" s="265">
        <f t="shared" si="291"/>
        <v>5</v>
      </c>
      <c r="W404" s="265">
        <f t="shared" si="291"/>
        <v>0</v>
      </c>
      <c r="X404" s="265">
        <f t="shared" si="291"/>
        <v>-0.97751710654936452</v>
      </c>
      <c r="Y404" s="265">
        <f t="shared" si="291"/>
        <v>0</v>
      </c>
      <c r="Z404" s="265">
        <f t="shared" si="291"/>
        <v>5</v>
      </c>
      <c r="AA404" s="265">
        <f t="shared" si="291"/>
        <v>9.0000000000000018</v>
      </c>
      <c r="AB404" s="265">
        <f t="shared" si="291"/>
        <v>3.0087976539589443</v>
      </c>
      <c r="AC404" s="265">
        <f t="shared" si="291"/>
        <v>3.0087976539589443</v>
      </c>
      <c r="AD404" s="265">
        <f t="shared" si="291"/>
        <v>7.0205278592375366</v>
      </c>
      <c r="AE404" s="265">
        <f t="shared" si="291"/>
        <v>1.0029325513196481</v>
      </c>
      <c r="AF404" s="265">
        <f t="shared" si="291"/>
        <v>1.0029325513196481</v>
      </c>
      <c r="AG404" s="265">
        <f t="shared" si="291"/>
        <v>3.4222059302704455</v>
      </c>
      <c r="AH404" s="235"/>
      <c r="AK404" s="236"/>
      <c r="AL404" s="236"/>
      <c r="AM404" s="236"/>
      <c r="AN404" s="236"/>
      <c r="AO404" s="236"/>
      <c r="AP404" s="236"/>
      <c r="AQ404" s="236"/>
    </row>
    <row r="405" spans="1:43" s="257" customFormat="1">
      <c r="A405" s="235"/>
      <c r="B405" s="235"/>
      <c r="C405" s="261"/>
      <c r="D405" s="235"/>
      <c r="E405" s="254"/>
      <c r="F405" s="235"/>
      <c r="G405" s="235"/>
      <c r="H405" s="235"/>
      <c r="I405" s="235"/>
      <c r="J405" s="235"/>
      <c r="K405" s="235"/>
      <c r="L405" s="235"/>
      <c r="M405" s="235"/>
      <c r="N405" s="235"/>
      <c r="O405" s="235"/>
      <c r="P405" s="235"/>
      <c r="Q405" s="235"/>
      <c r="R405" s="235"/>
      <c r="S405" s="235"/>
      <c r="T405" s="235"/>
      <c r="U405" s="256">
        <f>IFERROR(G405/#REF!,0)</f>
        <v>0</v>
      </c>
      <c r="V405" s="256">
        <f>IFERROR(H405/#REF!,0)</f>
        <v>0</v>
      </c>
      <c r="W405" s="256">
        <f>IFERROR(I405/#REF!,0)</f>
        <v>0</v>
      </c>
      <c r="X405" s="256">
        <f>IFERROR(J405/#REF!,0)</f>
        <v>0</v>
      </c>
      <c r="Y405" s="256">
        <f>IFERROR(K405/#REF!,0)</f>
        <v>0</v>
      </c>
      <c r="Z405" s="256">
        <f>IFERROR(L405/#REF!,0)</f>
        <v>0</v>
      </c>
      <c r="AA405" s="256">
        <f>IFERROR(M405/#REF!,0)</f>
        <v>0</v>
      </c>
      <c r="AB405" s="256">
        <f>IFERROR(N405/#REF!,0)</f>
        <v>0</v>
      </c>
      <c r="AC405" s="256">
        <f>IFERROR(O405/#REF!,0)</f>
        <v>0</v>
      </c>
      <c r="AD405" s="256">
        <f>IFERROR(P405/#REF!,0)</f>
        <v>0</v>
      </c>
      <c r="AE405" s="256">
        <f>IFERROR(Q405/#REF!,0)</f>
        <v>0</v>
      </c>
      <c r="AF405" s="256">
        <f>IFERROR(R405/#REF!,0)</f>
        <v>0</v>
      </c>
      <c r="AG405" s="256">
        <f>AVERAGE(U405:AF405)</f>
        <v>0</v>
      </c>
      <c r="AH405" s="235"/>
      <c r="AK405" s="236"/>
      <c r="AL405" s="236"/>
      <c r="AM405" s="236"/>
      <c r="AN405" s="236"/>
      <c r="AO405" s="236"/>
      <c r="AP405" s="236"/>
      <c r="AQ405" s="236"/>
    </row>
    <row r="406" spans="1:43" s="251" customFormat="1" ht="12.75" thickBot="1">
      <c r="B406" s="236"/>
      <c r="C406" s="234"/>
      <c r="D406" s="278" t="s">
        <v>1634</v>
      </c>
      <c r="E406" s="254"/>
      <c r="F406" s="234"/>
      <c r="G406" s="279">
        <f t="shared" ref="G406:S406" si="292">G404+G392+G379+G295+G262+G90+G79+G71+G270</f>
        <v>2408529.4499999997</v>
      </c>
      <c r="H406" s="279">
        <f t="shared" si="292"/>
        <v>2371540.5349999997</v>
      </c>
      <c r="I406" s="279">
        <f t="shared" si="292"/>
        <v>2370761.9049999998</v>
      </c>
      <c r="J406" s="279">
        <f t="shared" si="292"/>
        <v>2306558.0150000001</v>
      </c>
      <c r="K406" s="279">
        <f t="shared" si="292"/>
        <v>2348800.4449999994</v>
      </c>
      <c r="L406" s="279">
        <f t="shared" si="292"/>
        <v>2413414.58</v>
      </c>
      <c r="M406" s="279">
        <f t="shared" si="292"/>
        <v>2441461.1000000006</v>
      </c>
      <c r="N406" s="279">
        <f t="shared" si="292"/>
        <v>2417850.1100000003</v>
      </c>
      <c r="O406" s="279">
        <f t="shared" si="292"/>
        <v>2464642.7900000005</v>
      </c>
      <c r="P406" s="279">
        <f t="shared" si="292"/>
        <v>2490362.2699999996</v>
      </c>
      <c r="Q406" s="279">
        <f t="shared" si="292"/>
        <v>2426944.4099999997</v>
      </c>
      <c r="R406" s="279">
        <f t="shared" si="292"/>
        <v>2473334.7649999997</v>
      </c>
      <c r="S406" s="279">
        <f t="shared" si="292"/>
        <v>29494778.474999998</v>
      </c>
      <c r="U406" s="280">
        <f t="shared" ref="U406:AF406" si="293">U404+U392+U379+U296+U262+U90+U79+U71</f>
        <v>152147.5684065583</v>
      </c>
      <c r="V406" s="280">
        <f t="shared" si="293"/>
        <v>156037.02882163943</v>
      </c>
      <c r="W406" s="280">
        <f t="shared" si="293"/>
        <v>158256.34371558169</v>
      </c>
      <c r="X406" s="280">
        <f t="shared" si="293"/>
        <v>163171.71631577366</v>
      </c>
      <c r="Y406" s="280">
        <f t="shared" si="293"/>
        <v>155510.05042158568</v>
      </c>
      <c r="Z406" s="280">
        <f t="shared" si="293"/>
        <v>169092.31959236602</v>
      </c>
      <c r="AA406" s="280">
        <f t="shared" si="293"/>
        <v>173422.81707498358</v>
      </c>
      <c r="AB406" s="280">
        <f t="shared" si="293"/>
        <v>172687.13935177083</v>
      </c>
      <c r="AC406" s="280">
        <f t="shared" si="293"/>
        <v>165065.69402915589</v>
      </c>
      <c r="AD406" s="280">
        <f t="shared" si="293"/>
        <v>168832.9420984941</v>
      </c>
      <c r="AE406" s="280">
        <f t="shared" si="293"/>
        <v>160213.01048260421</v>
      </c>
      <c r="AF406" s="280">
        <f t="shared" si="293"/>
        <v>172774.20871151253</v>
      </c>
      <c r="AG406" s="280">
        <f>AG404+AG392+AG379+AG295+AG262+AG90+AG79+AG71+AG270</f>
        <v>164076.40398874634</v>
      </c>
      <c r="AH406" s="236"/>
      <c r="AK406" s="236"/>
      <c r="AL406" s="280">
        <f>AL404+AL392+AL379+AL295+AL262+AL90+AL79+AL71+AL270</f>
        <v>27189840.232796349</v>
      </c>
      <c r="AM406" s="280">
        <f>AM404+AM392+AM379+AM295+AM262+AM90+AM79+AM71+AM270</f>
        <v>120631.18779634587</v>
      </c>
      <c r="AN406" s="236"/>
      <c r="AO406" s="236"/>
      <c r="AP406" s="236"/>
      <c r="AQ406" s="236"/>
    </row>
    <row r="407" spans="1:43" s="251" customFormat="1" ht="12.75" thickTop="1">
      <c r="C407" s="234"/>
      <c r="D407" s="234"/>
      <c r="E407" s="281"/>
      <c r="F407" s="278"/>
      <c r="G407" s="278"/>
      <c r="H407" s="234"/>
      <c r="I407" s="234"/>
      <c r="AK407" s="236"/>
      <c r="AL407" s="236"/>
      <c r="AM407" s="236"/>
      <c r="AN407" s="236"/>
      <c r="AO407" s="236"/>
      <c r="AP407" s="236"/>
      <c r="AQ407" s="236"/>
    </row>
    <row r="408" spans="1:43" s="251" customFormat="1" ht="12">
      <c r="C408" s="234"/>
      <c r="D408" s="234"/>
      <c r="E408" s="281"/>
      <c r="F408" s="278"/>
      <c r="G408" s="282"/>
      <c r="H408" s="281"/>
      <c r="I408" s="234"/>
      <c r="S408" s="283"/>
      <c r="AK408" s="236"/>
      <c r="AL408" s="236"/>
      <c r="AM408" s="236"/>
      <c r="AN408" s="236"/>
      <c r="AO408" s="236"/>
      <c r="AP408" s="236"/>
      <c r="AQ408" s="236"/>
    </row>
    <row r="409" spans="1:43" s="237" customFormat="1">
      <c r="A409" s="236"/>
      <c r="B409" s="236"/>
      <c r="C409" s="261"/>
      <c r="D409" s="235"/>
      <c r="E409" s="254"/>
      <c r="F409" s="235"/>
      <c r="G409" s="235"/>
      <c r="H409" s="235"/>
      <c r="I409" s="235"/>
      <c r="J409" s="236"/>
      <c r="K409" s="236"/>
      <c r="L409" s="236"/>
      <c r="M409" s="236"/>
      <c r="N409" s="236"/>
      <c r="O409" s="236"/>
      <c r="P409" s="236"/>
      <c r="Q409" s="236"/>
      <c r="R409" s="236"/>
      <c r="S409" s="236"/>
      <c r="T409" s="236"/>
      <c r="U409" s="236"/>
      <c r="V409" s="236"/>
      <c r="W409" s="236"/>
      <c r="X409" s="236"/>
      <c r="Y409" s="236"/>
      <c r="Z409" s="236"/>
      <c r="AA409" s="236"/>
      <c r="AB409" s="236"/>
      <c r="AC409" s="236"/>
      <c r="AD409" s="236"/>
      <c r="AE409" s="236"/>
      <c r="AF409" s="236"/>
      <c r="AG409" s="236"/>
      <c r="AH409" s="236"/>
      <c r="AJ409" s="236"/>
      <c r="AK409" s="236"/>
      <c r="AL409" s="236"/>
      <c r="AM409" s="236"/>
      <c r="AN409" s="236"/>
      <c r="AO409" s="236"/>
      <c r="AP409" s="236"/>
      <c r="AQ409" s="236"/>
    </row>
    <row r="410" spans="1:43" s="237" customFormat="1">
      <c r="A410" s="236"/>
      <c r="B410" s="236"/>
      <c r="C410" s="235"/>
      <c r="D410" s="235"/>
      <c r="E410" s="254"/>
      <c r="F410" s="235"/>
      <c r="G410" s="284"/>
      <c r="H410" s="284"/>
      <c r="I410" s="235"/>
      <c r="J410" s="236"/>
      <c r="K410" s="236"/>
      <c r="L410" s="236"/>
      <c r="M410" s="236"/>
      <c r="N410" s="236"/>
      <c r="O410" s="236"/>
      <c r="P410" s="236"/>
      <c r="Q410" s="236"/>
      <c r="R410" s="236"/>
      <c r="S410" s="262"/>
      <c r="T410" s="236"/>
      <c r="U410" s="236"/>
      <c r="V410" s="236"/>
      <c r="W410" s="236"/>
      <c r="X410" s="236"/>
      <c r="Y410" s="236"/>
      <c r="Z410" s="236"/>
      <c r="AA410" s="236"/>
      <c r="AB410" s="236"/>
      <c r="AC410" s="236"/>
      <c r="AD410" s="236"/>
      <c r="AE410" s="236"/>
      <c r="AF410" s="236"/>
      <c r="AG410" s="236"/>
      <c r="AH410" s="236"/>
      <c r="AJ410" s="236"/>
      <c r="AK410" s="236"/>
      <c r="AL410" s="236"/>
      <c r="AM410" s="236"/>
      <c r="AN410" s="236"/>
      <c r="AO410" s="236"/>
      <c r="AP410" s="236"/>
      <c r="AQ410" s="236"/>
    </row>
    <row r="411" spans="1:43" s="251" customFormat="1" ht="12">
      <c r="C411" s="234"/>
      <c r="D411" s="278"/>
      <c r="E411" s="282"/>
      <c r="F411" s="234"/>
      <c r="G411" s="234"/>
      <c r="H411" s="234"/>
      <c r="I411" s="285"/>
      <c r="AK411" s="236"/>
      <c r="AL411" s="236"/>
      <c r="AM411" s="236"/>
      <c r="AN411" s="236"/>
      <c r="AO411" s="236"/>
      <c r="AP411" s="236"/>
      <c r="AQ411" s="236"/>
    </row>
    <row r="412" spans="1:43" s="251" customFormat="1" ht="12.75" thickBot="1">
      <c r="C412" s="234"/>
      <c r="D412" s="234"/>
      <c r="E412" s="286"/>
      <c r="F412" s="278"/>
      <c r="G412" s="278"/>
      <c r="H412" s="234"/>
      <c r="I412" s="234"/>
      <c r="AK412" s="236"/>
      <c r="AL412" s="236"/>
      <c r="AM412" s="236"/>
      <c r="AN412" s="236"/>
      <c r="AO412" s="236"/>
      <c r="AP412" s="236"/>
      <c r="AQ412" s="236"/>
    </row>
    <row r="413" spans="1:43" s="251" customFormat="1" ht="12">
      <c r="C413" s="234"/>
      <c r="D413" s="234"/>
      <c r="E413" s="281"/>
      <c r="F413" s="278"/>
      <c r="G413" s="278"/>
      <c r="H413" s="234"/>
      <c r="I413" s="234"/>
      <c r="AK413" s="236"/>
      <c r="AL413" s="304" t="s">
        <v>1645</v>
      </c>
      <c r="AM413" s="305" t="s">
        <v>1646</v>
      </c>
      <c r="AN413" s="306" t="s">
        <v>1647</v>
      </c>
      <c r="AO413" s="236"/>
      <c r="AP413" s="236"/>
      <c r="AQ413" s="236"/>
    </row>
    <row r="414" spans="1:43">
      <c r="AL414" s="307" t="s">
        <v>652</v>
      </c>
      <c r="AM414" s="308">
        <f>+AM71</f>
        <v>51155.040384813045</v>
      </c>
      <c r="AN414" s="309">
        <f>+AM414/S71</f>
        <v>4.2830928837946577E-3</v>
      </c>
    </row>
    <row r="415" spans="1:43">
      <c r="AL415" s="307" t="s">
        <v>792</v>
      </c>
      <c r="AM415" s="308">
        <f>+AM262</f>
        <v>29072.233797610206</v>
      </c>
      <c r="AN415" s="309">
        <f>+AM415/S262</f>
        <v>4.484327151238904E-3</v>
      </c>
    </row>
    <row r="416" spans="1:43">
      <c r="AL416" s="307" t="s">
        <v>656</v>
      </c>
      <c r="AM416" s="308">
        <f>+AM90</f>
        <v>10622.75807602358</v>
      </c>
      <c r="AN416" s="309">
        <f>+AM416/S90</f>
        <v>5.2406956791093704E-3</v>
      </c>
    </row>
    <row r="417" spans="1:43">
      <c r="AL417" s="307" t="s">
        <v>692</v>
      </c>
      <c r="AM417" s="308">
        <f>+AM379</f>
        <v>6188.4003508417291</v>
      </c>
      <c r="AN417" s="309">
        <f>+AM417/S379</f>
        <v>4.3677590758527882E-3</v>
      </c>
    </row>
    <row r="418" spans="1:43" s="235" customFormat="1" ht="15.75" thickBot="1">
      <c r="A418" s="236"/>
      <c r="B418" s="236"/>
      <c r="E418" s="281"/>
      <c r="J418" s="236"/>
      <c r="K418" s="236"/>
      <c r="L418" s="236"/>
      <c r="M418" s="236"/>
      <c r="N418" s="236"/>
      <c r="O418" s="236"/>
      <c r="P418" s="236"/>
      <c r="Q418" s="236"/>
      <c r="R418" s="236"/>
      <c r="S418" s="236"/>
      <c r="T418" s="236"/>
      <c r="U418" s="236"/>
      <c r="V418" s="236"/>
      <c r="W418" s="236"/>
      <c r="X418" s="236"/>
      <c r="Y418" s="236"/>
      <c r="Z418" s="236"/>
      <c r="AA418" s="236"/>
      <c r="AB418" s="236"/>
      <c r="AC418" s="236"/>
      <c r="AD418" s="236"/>
      <c r="AE418" s="236"/>
      <c r="AF418" s="236"/>
      <c r="AG418" s="236"/>
      <c r="AH418" s="236"/>
      <c r="AI418" s="237"/>
      <c r="AJ418" s="236"/>
      <c r="AK418" s="236"/>
      <c r="AL418" s="310" t="s">
        <v>1648</v>
      </c>
      <c r="AM418" s="311">
        <f>+AM79+AM270</f>
        <v>23592.755187057319</v>
      </c>
      <c r="AN418" s="312">
        <f>+AM418/(S270+S79)</f>
        <v>4.5380803713062912E-3</v>
      </c>
      <c r="AO418" s="236"/>
      <c r="AP418" s="236"/>
      <c r="AQ418" s="236"/>
    </row>
    <row r="419" spans="1:43">
      <c r="AM419" s="238">
        <f>+SUM(AM414:AM418)-AM406</f>
        <v>0</v>
      </c>
    </row>
    <row r="425" spans="1:43">
      <c r="AI425" s="237">
        <f>186600/2</f>
        <v>93300</v>
      </c>
    </row>
    <row r="437" spans="5:43" s="235" customFormat="1" ht="12">
      <c r="E437" s="254"/>
      <c r="J437" s="236"/>
      <c r="K437" s="236"/>
      <c r="L437" s="236"/>
      <c r="M437" s="236"/>
      <c r="N437" s="236"/>
      <c r="AK437" s="236"/>
      <c r="AL437" s="236"/>
      <c r="AM437" s="236"/>
      <c r="AN437" s="236"/>
      <c r="AO437" s="236"/>
      <c r="AP437" s="236"/>
      <c r="AQ437" s="236"/>
    </row>
    <row r="438" spans="5:43" s="235" customFormat="1" ht="12">
      <c r="E438" s="254"/>
      <c r="J438" s="236"/>
      <c r="K438" s="236"/>
      <c r="L438" s="236"/>
      <c r="M438" s="236"/>
      <c r="N438" s="236"/>
      <c r="AK438" s="236"/>
      <c r="AL438" s="236"/>
      <c r="AM438" s="236"/>
      <c r="AN438" s="236"/>
      <c r="AO438" s="236"/>
      <c r="AP438" s="236"/>
      <c r="AQ438" s="236"/>
    </row>
    <row r="440" spans="5:43" s="235" customFormat="1" ht="12">
      <c r="E440" s="254"/>
      <c r="J440" s="236"/>
      <c r="K440" s="236"/>
      <c r="L440" s="236"/>
      <c r="M440" s="236"/>
      <c r="N440" s="236"/>
      <c r="AK440" s="236"/>
      <c r="AL440" s="236"/>
      <c r="AM440" s="236"/>
      <c r="AN440" s="236"/>
      <c r="AO440" s="236"/>
      <c r="AP440" s="236"/>
      <c r="AQ440" s="236"/>
    </row>
    <row r="441" spans="5:43" s="235" customFormat="1" ht="12">
      <c r="E441" s="254"/>
      <c r="J441" s="236"/>
      <c r="K441" s="236"/>
      <c r="L441" s="236"/>
      <c r="M441" s="236"/>
      <c r="N441" s="236"/>
      <c r="AK441" s="236"/>
      <c r="AL441" s="236"/>
      <c r="AM441" s="236"/>
      <c r="AN441" s="236"/>
      <c r="AO441" s="236"/>
      <c r="AP441" s="236"/>
      <c r="AQ441" s="236"/>
    </row>
    <row r="442" spans="5:43" s="235" customFormat="1" ht="12">
      <c r="E442" s="254"/>
      <c r="J442" s="236"/>
      <c r="K442" s="236"/>
      <c r="L442" s="236"/>
      <c r="M442" s="236"/>
      <c r="N442" s="236"/>
      <c r="AK442" s="236"/>
      <c r="AL442" s="236"/>
      <c r="AM442" s="236"/>
      <c r="AN442" s="236"/>
      <c r="AO442" s="236"/>
      <c r="AP442" s="236"/>
      <c r="AQ442" s="236"/>
    </row>
    <row r="444" spans="5:43" s="235" customFormat="1" ht="12">
      <c r="E444" s="254"/>
      <c r="J444" s="236"/>
      <c r="K444" s="236"/>
      <c r="L444" s="236"/>
      <c r="M444" s="236"/>
      <c r="N444" s="236"/>
      <c r="AK444" s="236"/>
      <c r="AL444" s="236"/>
      <c r="AM444" s="236"/>
      <c r="AN444" s="236"/>
      <c r="AO444" s="236"/>
      <c r="AP444" s="236"/>
      <c r="AQ444" s="236"/>
    </row>
    <row r="445" spans="5:43" s="235" customFormat="1" ht="12">
      <c r="E445" s="254"/>
      <c r="J445" s="236"/>
      <c r="K445" s="236"/>
      <c r="L445" s="236"/>
      <c r="M445" s="236"/>
      <c r="N445" s="236"/>
      <c r="AK445" s="236"/>
      <c r="AL445" s="236"/>
      <c r="AM445" s="236"/>
      <c r="AN445" s="236"/>
      <c r="AO445" s="236"/>
      <c r="AP445" s="236"/>
      <c r="AQ445" s="236"/>
    </row>
    <row r="446" spans="5:43" s="235" customFormat="1" ht="12">
      <c r="E446" s="254"/>
      <c r="J446" s="236"/>
      <c r="K446" s="236"/>
      <c r="L446" s="236"/>
      <c r="M446" s="236"/>
      <c r="N446" s="236"/>
      <c r="AK446" s="236"/>
      <c r="AL446" s="236"/>
      <c r="AM446" s="236"/>
      <c r="AN446" s="236"/>
      <c r="AO446" s="236"/>
      <c r="AP446" s="236"/>
      <c r="AQ446" s="236"/>
    </row>
    <row r="447" spans="5:43" s="235" customFormat="1" ht="12">
      <c r="E447" s="254"/>
      <c r="J447" s="236"/>
      <c r="K447" s="236"/>
      <c r="L447" s="236"/>
      <c r="M447" s="236"/>
      <c r="N447" s="236"/>
      <c r="AK447" s="236"/>
      <c r="AL447" s="236"/>
      <c r="AM447" s="236"/>
      <c r="AN447" s="236"/>
      <c r="AO447" s="236"/>
      <c r="AP447" s="236"/>
      <c r="AQ447" s="236"/>
    </row>
    <row r="448" spans="5:43" s="235" customFormat="1" ht="12">
      <c r="E448" s="254"/>
      <c r="J448" s="236"/>
      <c r="K448" s="236"/>
      <c r="L448" s="236"/>
      <c r="M448" s="236"/>
      <c r="N448" s="236"/>
      <c r="AK448" s="236"/>
      <c r="AL448" s="236"/>
      <c r="AM448" s="236"/>
      <c r="AN448" s="236"/>
      <c r="AO448" s="236"/>
      <c r="AP448" s="236"/>
      <c r="AQ448" s="236"/>
    </row>
  </sheetData>
  <pageMargins left="0.7" right="0.7" top="0.75" bottom="0.75" header="0.3" footer="0.3"/>
  <pageSetup scale="60" fitToHeight="5" pageOrder="overThenDown" orientation="portrait" r:id="rId1"/>
  <headerFooter alignWithMargins="0">
    <oddHeader>&amp;R&amp;F
&amp;A</oddHeader>
    <oddFooter>&amp;L&amp;D&amp;C&amp;P&amp;R&amp;T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N201"/>
  <sheetViews>
    <sheetView showGridLines="0" view="pageBreakPreview" topLeftCell="A130" zoomScale="85" zoomScaleNormal="130" zoomScaleSheetLayoutView="85" workbookViewId="0">
      <selection activeCell="I20" sqref="I20"/>
    </sheetView>
  </sheetViews>
  <sheetFormatPr defaultRowHeight="11.25"/>
  <cols>
    <col min="1" max="1" width="2.28515625" style="71" customWidth="1"/>
    <col min="2" max="2" width="23.28515625" style="71" customWidth="1"/>
    <col min="3" max="5" width="11.7109375" style="71" customWidth="1"/>
    <col min="6" max="6" width="12.28515625" style="71" customWidth="1"/>
    <col min="7" max="7" width="12.5703125" style="71" customWidth="1"/>
    <col min="8" max="8" width="12.140625" style="71" customWidth="1"/>
    <col min="9" max="9" width="11.42578125" style="71" customWidth="1"/>
    <col min="10" max="10" width="1.5703125" style="71" customWidth="1"/>
    <col min="11" max="11" width="12.42578125" style="71" customWidth="1"/>
    <col min="12" max="258" width="9.140625" style="71"/>
    <col min="259" max="259" width="2.28515625" style="71" customWidth="1"/>
    <col min="260" max="260" width="17.28515625" style="71" customWidth="1"/>
    <col min="261" max="261" width="11.7109375" style="71" customWidth="1"/>
    <col min="262" max="262" width="11.140625" style="71" customWidth="1"/>
    <col min="263" max="263" width="12.5703125" style="71" customWidth="1"/>
    <col min="264" max="264" width="12.140625" style="71" customWidth="1"/>
    <col min="265" max="265" width="11.42578125" style="71" customWidth="1"/>
    <col min="266" max="266" width="9.140625" style="71"/>
    <col min="267" max="267" width="12.42578125" style="71" customWidth="1"/>
    <col min="268" max="514" width="9.140625" style="71"/>
    <col min="515" max="515" width="2.28515625" style="71" customWidth="1"/>
    <col min="516" max="516" width="17.28515625" style="71" customWidth="1"/>
    <col min="517" max="517" width="11.7109375" style="71" customWidth="1"/>
    <col min="518" max="518" width="11.140625" style="71" customWidth="1"/>
    <col min="519" max="519" width="12.5703125" style="71" customWidth="1"/>
    <col min="520" max="520" width="12.140625" style="71" customWidth="1"/>
    <col min="521" max="521" width="11.42578125" style="71" customWidth="1"/>
    <col min="522" max="522" width="9.140625" style="71"/>
    <col min="523" max="523" width="12.42578125" style="71" customWidth="1"/>
    <col min="524" max="770" width="9.140625" style="71"/>
    <col min="771" max="771" width="2.28515625" style="71" customWidth="1"/>
    <col min="772" max="772" width="17.28515625" style="71" customWidth="1"/>
    <col min="773" max="773" width="11.7109375" style="71" customWidth="1"/>
    <col min="774" max="774" width="11.140625" style="71" customWidth="1"/>
    <col min="775" max="775" width="12.5703125" style="71" customWidth="1"/>
    <col min="776" max="776" width="12.140625" style="71" customWidth="1"/>
    <col min="777" max="777" width="11.42578125" style="71" customWidth="1"/>
    <col min="778" max="778" width="9.140625" style="71"/>
    <col min="779" max="779" width="12.42578125" style="71" customWidth="1"/>
    <col min="780" max="1026" width="9.140625" style="71"/>
    <col min="1027" max="1027" width="2.28515625" style="71" customWidth="1"/>
    <col min="1028" max="1028" width="17.28515625" style="71" customWidth="1"/>
    <col min="1029" max="1029" width="11.7109375" style="71" customWidth="1"/>
    <col min="1030" max="1030" width="11.140625" style="71" customWidth="1"/>
    <col min="1031" max="1031" width="12.5703125" style="71" customWidth="1"/>
    <col min="1032" max="1032" width="12.140625" style="71" customWidth="1"/>
    <col min="1033" max="1033" width="11.42578125" style="71" customWidth="1"/>
    <col min="1034" max="1034" width="9.140625" style="71"/>
    <col min="1035" max="1035" width="12.42578125" style="71" customWidth="1"/>
    <col min="1036" max="1282" width="9.140625" style="71"/>
    <col min="1283" max="1283" width="2.28515625" style="71" customWidth="1"/>
    <col min="1284" max="1284" width="17.28515625" style="71" customWidth="1"/>
    <col min="1285" max="1285" width="11.7109375" style="71" customWidth="1"/>
    <col min="1286" max="1286" width="11.140625" style="71" customWidth="1"/>
    <col min="1287" max="1287" width="12.5703125" style="71" customWidth="1"/>
    <col min="1288" max="1288" width="12.140625" style="71" customWidth="1"/>
    <col min="1289" max="1289" width="11.42578125" style="71" customWidth="1"/>
    <col min="1290" max="1290" width="9.140625" style="71"/>
    <col min="1291" max="1291" width="12.42578125" style="71" customWidth="1"/>
    <col min="1292" max="1538" width="9.140625" style="71"/>
    <col min="1539" max="1539" width="2.28515625" style="71" customWidth="1"/>
    <col min="1540" max="1540" width="17.28515625" style="71" customWidth="1"/>
    <col min="1541" max="1541" width="11.7109375" style="71" customWidth="1"/>
    <col min="1542" max="1542" width="11.140625" style="71" customWidth="1"/>
    <col min="1543" max="1543" width="12.5703125" style="71" customWidth="1"/>
    <col min="1544" max="1544" width="12.140625" style="71" customWidth="1"/>
    <col min="1545" max="1545" width="11.42578125" style="71" customWidth="1"/>
    <col min="1546" max="1546" width="9.140625" style="71"/>
    <col min="1547" max="1547" width="12.42578125" style="71" customWidth="1"/>
    <col min="1548" max="1794" width="9.140625" style="71"/>
    <col min="1795" max="1795" width="2.28515625" style="71" customWidth="1"/>
    <col min="1796" max="1796" width="17.28515625" style="71" customWidth="1"/>
    <col min="1797" max="1797" width="11.7109375" style="71" customWidth="1"/>
    <col min="1798" max="1798" width="11.140625" style="71" customWidth="1"/>
    <col min="1799" max="1799" width="12.5703125" style="71" customWidth="1"/>
    <col min="1800" max="1800" width="12.140625" style="71" customWidth="1"/>
    <col min="1801" max="1801" width="11.42578125" style="71" customWidth="1"/>
    <col min="1802" max="1802" width="9.140625" style="71"/>
    <col min="1803" max="1803" width="12.42578125" style="71" customWidth="1"/>
    <col min="1804" max="2050" width="9.140625" style="71"/>
    <col min="2051" max="2051" width="2.28515625" style="71" customWidth="1"/>
    <col min="2052" max="2052" width="17.28515625" style="71" customWidth="1"/>
    <col min="2053" max="2053" width="11.7109375" style="71" customWidth="1"/>
    <col min="2054" max="2054" width="11.140625" style="71" customWidth="1"/>
    <col min="2055" max="2055" width="12.5703125" style="71" customWidth="1"/>
    <col min="2056" max="2056" width="12.140625" style="71" customWidth="1"/>
    <col min="2057" max="2057" width="11.42578125" style="71" customWidth="1"/>
    <col min="2058" max="2058" width="9.140625" style="71"/>
    <col min="2059" max="2059" width="12.42578125" style="71" customWidth="1"/>
    <col min="2060" max="2306" width="9.140625" style="71"/>
    <col min="2307" max="2307" width="2.28515625" style="71" customWidth="1"/>
    <col min="2308" max="2308" width="17.28515625" style="71" customWidth="1"/>
    <col min="2309" max="2309" width="11.7109375" style="71" customWidth="1"/>
    <col min="2310" max="2310" width="11.140625" style="71" customWidth="1"/>
    <col min="2311" max="2311" width="12.5703125" style="71" customWidth="1"/>
    <col min="2312" max="2312" width="12.140625" style="71" customWidth="1"/>
    <col min="2313" max="2313" width="11.42578125" style="71" customWidth="1"/>
    <col min="2314" max="2314" width="9.140625" style="71"/>
    <col min="2315" max="2315" width="12.42578125" style="71" customWidth="1"/>
    <col min="2316" max="2562" width="9.140625" style="71"/>
    <col min="2563" max="2563" width="2.28515625" style="71" customWidth="1"/>
    <col min="2564" max="2564" width="17.28515625" style="71" customWidth="1"/>
    <col min="2565" max="2565" width="11.7109375" style="71" customWidth="1"/>
    <col min="2566" max="2566" width="11.140625" style="71" customWidth="1"/>
    <col min="2567" max="2567" width="12.5703125" style="71" customWidth="1"/>
    <col min="2568" max="2568" width="12.140625" style="71" customWidth="1"/>
    <col min="2569" max="2569" width="11.42578125" style="71" customWidth="1"/>
    <col min="2570" max="2570" width="9.140625" style="71"/>
    <col min="2571" max="2571" width="12.42578125" style="71" customWidth="1"/>
    <col min="2572" max="2818" width="9.140625" style="71"/>
    <col min="2819" max="2819" width="2.28515625" style="71" customWidth="1"/>
    <col min="2820" max="2820" width="17.28515625" style="71" customWidth="1"/>
    <col min="2821" max="2821" width="11.7109375" style="71" customWidth="1"/>
    <col min="2822" max="2822" width="11.140625" style="71" customWidth="1"/>
    <col min="2823" max="2823" width="12.5703125" style="71" customWidth="1"/>
    <col min="2824" max="2824" width="12.140625" style="71" customWidth="1"/>
    <col min="2825" max="2825" width="11.42578125" style="71" customWidth="1"/>
    <col min="2826" max="2826" width="9.140625" style="71"/>
    <col min="2827" max="2827" width="12.42578125" style="71" customWidth="1"/>
    <col min="2828" max="3074" width="9.140625" style="71"/>
    <col min="3075" max="3075" width="2.28515625" style="71" customWidth="1"/>
    <col min="3076" max="3076" width="17.28515625" style="71" customWidth="1"/>
    <col min="3077" max="3077" width="11.7109375" style="71" customWidth="1"/>
    <col min="3078" max="3078" width="11.140625" style="71" customWidth="1"/>
    <col min="3079" max="3079" width="12.5703125" style="71" customWidth="1"/>
    <col min="3080" max="3080" width="12.140625" style="71" customWidth="1"/>
    <col min="3081" max="3081" width="11.42578125" style="71" customWidth="1"/>
    <col min="3082" max="3082" width="9.140625" style="71"/>
    <col min="3083" max="3083" width="12.42578125" style="71" customWidth="1"/>
    <col min="3084" max="3330" width="9.140625" style="71"/>
    <col min="3331" max="3331" width="2.28515625" style="71" customWidth="1"/>
    <col min="3332" max="3332" width="17.28515625" style="71" customWidth="1"/>
    <col min="3333" max="3333" width="11.7109375" style="71" customWidth="1"/>
    <col min="3334" max="3334" width="11.140625" style="71" customWidth="1"/>
    <col min="3335" max="3335" width="12.5703125" style="71" customWidth="1"/>
    <col min="3336" max="3336" width="12.140625" style="71" customWidth="1"/>
    <col min="3337" max="3337" width="11.42578125" style="71" customWidth="1"/>
    <col min="3338" max="3338" width="9.140625" style="71"/>
    <col min="3339" max="3339" width="12.42578125" style="71" customWidth="1"/>
    <col min="3340" max="3586" width="9.140625" style="71"/>
    <col min="3587" max="3587" width="2.28515625" style="71" customWidth="1"/>
    <col min="3588" max="3588" width="17.28515625" style="71" customWidth="1"/>
    <col min="3589" max="3589" width="11.7109375" style="71" customWidth="1"/>
    <col min="3590" max="3590" width="11.140625" style="71" customWidth="1"/>
    <col min="3591" max="3591" width="12.5703125" style="71" customWidth="1"/>
    <col min="3592" max="3592" width="12.140625" style="71" customWidth="1"/>
    <col min="3593" max="3593" width="11.42578125" style="71" customWidth="1"/>
    <col min="3594" max="3594" width="9.140625" style="71"/>
    <col min="3595" max="3595" width="12.42578125" style="71" customWidth="1"/>
    <col min="3596" max="3842" width="9.140625" style="71"/>
    <col min="3843" max="3843" width="2.28515625" style="71" customWidth="1"/>
    <col min="3844" max="3844" width="17.28515625" style="71" customWidth="1"/>
    <col min="3845" max="3845" width="11.7109375" style="71" customWidth="1"/>
    <col min="3846" max="3846" width="11.140625" style="71" customWidth="1"/>
    <col min="3847" max="3847" width="12.5703125" style="71" customWidth="1"/>
    <col min="3848" max="3848" width="12.140625" style="71" customWidth="1"/>
    <col min="3849" max="3849" width="11.42578125" style="71" customWidth="1"/>
    <col min="3850" max="3850" width="9.140625" style="71"/>
    <col min="3851" max="3851" width="12.42578125" style="71" customWidth="1"/>
    <col min="3852" max="4098" width="9.140625" style="71"/>
    <col min="4099" max="4099" width="2.28515625" style="71" customWidth="1"/>
    <col min="4100" max="4100" width="17.28515625" style="71" customWidth="1"/>
    <col min="4101" max="4101" width="11.7109375" style="71" customWidth="1"/>
    <col min="4102" max="4102" width="11.140625" style="71" customWidth="1"/>
    <col min="4103" max="4103" width="12.5703125" style="71" customWidth="1"/>
    <col min="4104" max="4104" width="12.140625" style="71" customWidth="1"/>
    <col min="4105" max="4105" width="11.42578125" style="71" customWidth="1"/>
    <col min="4106" max="4106" width="9.140625" style="71"/>
    <col min="4107" max="4107" width="12.42578125" style="71" customWidth="1"/>
    <col min="4108" max="4354" width="9.140625" style="71"/>
    <col min="4355" max="4355" width="2.28515625" style="71" customWidth="1"/>
    <col min="4356" max="4356" width="17.28515625" style="71" customWidth="1"/>
    <col min="4357" max="4357" width="11.7109375" style="71" customWidth="1"/>
    <col min="4358" max="4358" width="11.140625" style="71" customWidth="1"/>
    <col min="4359" max="4359" width="12.5703125" style="71" customWidth="1"/>
    <col min="4360" max="4360" width="12.140625" style="71" customWidth="1"/>
    <col min="4361" max="4361" width="11.42578125" style="71" customWidth="1"/>
    <col min="4362" max="4362" width="9.140625" style="71"/>
    <col min="4363" max="4363" width="12.42578125" style="71" customWidth="1"/>
    <col min="4364" max="4610" width="9.140625" style="71"/>
    <col min="4611" max="4611" width="2.28515625" style="71" customWidth="1"/>
    <col min="4612" max="4612" width="17.28515625" style="71" customWidth="1"/>
    <col min="4613" max="4613" width="11.7109375" style="71" customWidth="1"/>
    <col min="4614" max="4614" width="11.140625" style="71" customWidth="1"/>
    <col min="4615" max="4615" width="12.5703125" style="71" customWidth="1"/>
    <col min="4616" max="4616" width="12.140625" style="71" customWidth="1"/>
    <col min="4617" max="4617" width="11.42578125" style="71" customWidth="1"/>
    <col min="4618" max="4618" width="9.140625" style="71"/>
    <col min="4619" max="4619" width="12.42578125" style="71" customWidth="1"/>
    <col min="4620" max="4866" width="9.140625" style="71"/>
    <col min="4867" max="4867" width="2.28515625" style="71" customWidth="1"/>
    <col min="4868" max="4868" width="17.28515625" style="71" customWidth="1"/>
    <col min="4869" max="4869" width="11.7109375" style="71" customWidth="1"/>
    <col min="4870" max="4870" width="11.140625" style="71" customWidth="1"/>
    <col min="4871" max="4871" width="12.5703125" style="71" customWidth="1"/>
    <col min="4872" max="4872" width="12.140625" style="71" customWidth="1"/>
    <col min="4873" max="4873" width="11.42578125" style="71" customWidth="1"/>
    <col min="4874" max="4874" width="9.140625" style="71"/>
    <col min="4875" max="4875" width="12.42578125" style="71" customWidth="1"/>
    <col min="4876" max="5122" width="9.140625" style="71"/>
    <col min="5123" max="5123" width="2.28515625" style="71" customWidth="1"/>
    <col min="5124" max="5124" width="17.28515625" style="71" customWidth="1"/>
    <col min="5125" max="5125" width="11.7109375" style="71" customWidth="1"/>
    <col min="5126" max="5126" width="11.140625" style="71" customWidth="1"/>
    <col min="5127" max="5127" width="12.5703125" style="71" customWidth="1"/>
    <col min="5128" max="5128" width="12.140625" style="71" customWidth="1"/>
    <col min="5129" max="5129" width="11.42578125" style="71" customWidth="1"/>
    <col min="5130" max="5130" width="9.140625" style="71"/>
    <col min="5131" max="5131" width="12.42578125" style="71" customWidth="1"/>
    <col min="5132" max="5378" width="9.140625" style="71"/>
    <col min="5379" max="5379" width="2.28515625" style="71" customWidth="1"/>
    <col min="5380" max="5380" width="17.28515625" style="71" customWidth="1"/>
    <col min="5381" max="5381" width="11.7109375" style="71" customWidth="1"/>
    <col min="5382" max="5382" width="11.140625" style="71" customWidth="1"/>
    <col min="5383" max="5383" width="12.5703125" style="71" customWidth="1"/>
    <col min="5384" max="5384" width="12.140625" style="71" customWidth="1"/>
    <col min="5385" max="5385" width="11.42578125" style="71" customWidth="1"/>
    <col min="5386" max="5386" width="9.140625" style="71"/>
    <col min="5387" max="5387" width="12.42578125" style="71" customWidth="1"/>
    <col min="5388" max="5634" width="9.140625" style="71"/>
    <col min="5635" max="5635" width="2.28515625" style="71" customWidth="1"/>
    <col min="5636" max="5636" width="17.28515625" style="71" customWidth="1"/>
    <col min="5637" max="5637" width="11.7109375" style="71" customWidth="1"/>
    <col min="5638" max="5638" width="11.140625" style="71" customWidth="1"/>
    <col min="5639" max="5639" width="12.5703125" style="71" customWidth="1"/>
    <col min="5640" max="5640" width="12.140625" style="71" customWidth="1"/>
    <col min="5641" max="5641" width="11.42578125" style="71" customWidth="1"/>
    <col min="5642" max="5642" width="9.140625" style="71"/>
    <col min="5643" max="5643" width="12.42578125" style="71" customWidth="1"/>
    <col min="5644" max="5890" width="9.140625" style="71"/>
    <col min="5891" max="5891" width="2.28515625" style="71" customWidth="1"/>
    <col min="5892" max="5892" width="17.28515625" style="71" customWidth="1"/>
    <col min="5893" max="5893" width="11.7109375" style="71" customWidth="1"/>
    <col min="5894" max="5894" width="11.140625" style="71" customWidth="1"/>
    <col min="5895" max="5895" width="12.5703125" style="71" customWidth="1"/>
    <col min="5896" max="5896" width="12.140625" style="71" customWidth="1"/>
    <col min="5897" max="5897" width="11.42578125" style="71" customWidth="1"/>
    <col min="5898" max="5898" width="9.140625" style="71"/>
    <col min="5899" max="5899" width="12.42578125" style="71" customWidth="1"/>
    <col min="5900" max="6146" width="9.140625" style="71"/>
    <col min="6147" max="6147" width="2.28515625" style="71" customWidth="1"/>
    <col min="6148" max="6148" width="17.28515625" style="71" customWidth="1"/>
    <col min="6149" max="6149" width="11.7109375" style="71" customWidth="1"/>
    <col min="6150" max="6150" width="11.140625" style="71" customWidth="1"/>
    <col min="6151" max="6151" width="12.5703125" style="71" customWidth="1"/>
    <col min="6152" max="6152" width="12.140625" style="71" customWidth="1"/>
    <col min="6153" max="6153" width="11.42578125" style="71" customWidth="1"/>
    <col min="6154" max="6154" width="9.140625" style="71"/>
    <col min="6155" max="6155" width="12.42578125" style="71" customWidth="1"/>
    <col min="6156" max="6402" width="9.140625" style="71"/>
    <col min="6403" max="6403" width="2.28515625" style="71" customWidth="1"/>
    <col min="6404" max="6404" width="17.28515625" style="71" customWidth="1"/>
    <col min="6405" max="6405" width="11.7109375" style="71" customWidth="1"/>
    <col min="6406" max="6406" width="11.140625" style="71" customWidth="1"/>
    <col min="6407" max="6407" width="12.5703125" style="71" customWidth="1"/>
    <col min="6408" max="6408" width="12.140625" style="71" customWidth="1"/>
    <col min="6409" max="6409" width="11.42578125" style="71" customWidth="1"/>
    <col min="6410" max="6410" width="9.140625" style="71"/>
    <col min="6411" max="6411" width="12.42578125" style="71" customWidth="1"/>
    <col min="6412" max="6658" width="9.140625" style="71"/>
    <col min="6659" max="6659" width="2.28515625" style="71" customWidth="1"/>
    <col min="6660" max="6660" width="17.28515625" style="71" customWidth="1"/>
    <col min="6661" max="6661" width="11.7109375" style="71" customWidth="1"/>
    <col min="6662" max="6662" width="11.140625" style="71" customWidth="1"/>
    <col min="6663" max="6663" width="12.5703125" style="71" customWidth="1"/>
    <col min="6664" max="6664" width="12.140625" style="71" customWidth="1"/>
    <col min="6665" max="6665" width="11.42578125" style="71" customWidth="1"/>
    <col min="6666" max="6666" width="9.140625" style="71"/>
    <col min="6667" max="6667" width="12.42578125" style="71" customWidth="1"/>
    <col min="6668" max="6914" width="9.140625" style="71"/>
    <col min="6915" max="6915" width="2.28515625" style="71" customWidth="1"/>
    <col min="6916" max="6916" width="17.28515625" style="71" customWidth="1"/>
    <col min="6917" max="6917" width="11.7109375" style="71" customWidth="1"/>
    <col min="6918" max="6918" width="11.140625" style="71" customWidth="1"/>
    <col min="6919" max="6919" width="12.5703125" style="71" customWidth="1"/>
    <col min="6920" max="6920" width="12.140625" style="71" customWidth="1"/>
    <col min="6921" max="6921" width="11.42578125" style="71" customWidth="1"/>
    <col min="6922" max="6922" width="9.140625" style="71"/>
    <col min="6923" max="6923" width="12.42578125" style="71" customWidth="1"/>
    <col min="6924" max="7170" width="9.140625" style="71"/>
    <col min="7171" max="7171" width="2.28515625" style="71" customWidth="1"/>
    <col min="7172" max="7172" width="17.28515625" style="71" customWidth="1"/>
    <col min="7173" max="7173" width="11.7109375" style="71" customWidth="1"/>
    <col min="7174" max="7174" width="11.140625" style="71" customWidth="1"/>
    <col min="7175" max="7175" width="12.5703125" style="71" customWidth="1"/>
    <col min="7176" max="7176" width="12.140625" style="71" customWidth="1"/>
    <col min="7177" max="7177" width="11.42578125" style="71" customWidth="1"/>
    <col min="7178" max="7178" width="9.140625" style="71"/>
    <col min="7179" max="7179" width="12.42578125" style="71" customWidth="1"/>
    <col min="7180" max="7426" width="9.140625" style="71"/>
    <col min="7427" max="7427" width="2.28515625" style="71" customWidth="1"/>
    <col min="7428" max="7428" width="17.28515625" style="71" customWidth="1"/>
    <col min="7429" max="7429" width="11.7109375" style="71" customWidth="1"/>
    <col min="7430" max="7430" width="11.140625" style="71" customWidth="1"/>
    <col min="7431" max="7431" width="12.5703125" style="71" customWidth="1"/>
    <col min="7432" max="7432" width="12.140625" style="71" customWidth="1"/>
    <col min="7433" max="7433" width="11.42578125" style="71" customWidth="1"/>
    <col min="7434" max="7434" width="9.140625" style="71"/>
    <col min="7435" max="7435" width="12.42578125" style="71" customWidth="1"/>
    <col min="7436" max="7682" width="9.140625" style="71"/>
    <col min="7683" max="7683" width="2.28515625" style="71" customWidth="1"/>
    <col min="7684" max="7684" width="17.28515625" style="71" customWidth="1"/>
    <col min="7685" max="7685" width="11.7109375" style="71" customWidth="1"/>
    <col min="7686" max="7686" width="11.140625" style="71" customWidth="1"/>
    <col min="7687" max="7687" width="12.5703125" style="71" customWidth="1"/>
    <col min="7688" max="7688" width="12.140625" style="71" customWidth="1"/>
    <col min="7689" max="7689" width="11.42578125" style="71" customWidth="1"/>
    <col min="7690" max="7690" width="9.140625" style="71"/>
    <col min="7691" max="7691" width="12.42578125" style="71" customWidth="1"/>
    <col min="7692" max="7938" width="9.140625" style="71"/>
    <col min="7939" max="7939" width="2.28515625" style="71" customWidth="1"/>
    <col min="7940" max="7940" width="17.28515625" style="71" customWidth="1"/>
    <col min="7941" max="7941" width="11.7109375" style="71" customWidth="1"/>
    <col min="7942" max="7942" width="11.140625" style="71" customWidth="1"/>
    <col min="7943" max="7943" width="12.5703125" style="71" customWidth="1"/>
    <col min="7944" max="7944" width="12.140625" style="71" customWidth="1"/>
    <col min="7945" max="7945" width="11.42578125" style="71" customWidth="1"/>
    <col min="7946" max="7946" width="9.140625" style="71"/>
    <col min="7947" max="7947" width="12.42578125" style="71" customWidth="1"/>
    <col min="7948" max="8194" width="9.140625" style="71"/>
    <col min="8195" max="8195" width="2.28515625" style="71" customWidth="1"/>
    <col min="8196" max="8196" width="17.28515625" style="71" customWidth="1"/>
    <col min="8197" max="8197" width="11.7109375" style="71" customWidth="1"/>
    <col min="8198" max="8198" width="11.140625" style="71" customWidth="1"/>
    <col min="8199" max="8199" width="12.5703125" style="71" customWidth="1"/>
    <col min="8200" max="8200" width="12.140625" style="71" customWidth="1"/>
    <col min="8201" max="8201" width="11.42578125" style="71" customWidth="1"/>
    <col min="8202" max="8202" width="9.140625" style="71"/>
    <col min="8203" max="8203" width="12.42578125" style="71" customWidth="1"/>
    <col min="8204" max="8450" width="9.140625" style="71"/>
    <col min="8451" max="8451" width="2.28515625" style="71" customWidth="1"/>
    <col min="8452" max="8452" width="17.28515625" style="71" customWidth="1"/>
    <col min="8453" max="8453" width="11.7109375" style="71" customWidth="1"/>
    <col min="8454" max="8454" width="11.140625" style="71" customWidth="1"/>
    <col min="8455" max="8455" width="12.5703125" style="71" customWidth="1"/>
    <col min="8456" max="8456" width="12.140625" style="71" customWidth="1"/>
    <col min="8457" max="8457" width="11.42578125" style="71" customWidth="1"/>
    <col min="8458" max="8458" width="9.140625" style="71"/>
    <col min="8459" max="8459" width="12.42578125" style="71" customWidth="1"/>
    <col min="8460" max="8706" width="9.140625" style="71"/>
    <col min="8707" max="8707" width="2.28515625" style="71" customWidth="1"/>
    <col min="8708" max="8708" width="17.28515625" style="71" customWidth="1"/>
    <col min="8709" max="8709" width="11.7109375" style="71" customWidth="1"/>
    <col min="8710" max="8710" width="11.140625" style="71" customWidth="1"/>
    <col min="8711" max="8711" width="12.5703125" style="71" customWidth="1"/>
    <col min="8712" max="8712" width="12.140625" style="71" customWidth="1"/>
    <col min="8713" max="8713" width="11.42578125" style="71" customWidth="1"/>
    <col min="8714" max="8714" width="9.140625" style="71"/>
    <col min="8715" max="8715" width="12.42578125" style="71" customWidth="1"/>
    <col min="8716" max="8962" width="9.140625" style="71"/>
    <col min="8963" max="8963" width="2.28515625" style="71" customWidth="1"/>
    <col min="8964" max="8964" width="17.28515625" style="71" customWidth="1"/>
    <col min="8965" max="8965" width="11.7109375" style="71" customWidth="1"/>
    <col min="8966" max="8966" width="11.140625" style="71" customWidth="1"/>
    <col min="8967" max="8967" width="12.5703125" style="71" customWidth="1"/>
    <col min="8968" max="8968" width="12.140625" style="71" customWidth="1"/>
    <col min="8969" max="8969" width="11.42578125" style="71" customWidth="1"/>
    <col min="8970" max="8970" width="9.140625" style="71"/>
    <col min="8971" max="8971" width="12.42578125" style="71" customWidth="1"/>
    <col min="8972" max="9218" width="9.140625" style="71"/>
    <col min="9219" max="9219" width="2.28515625" style="71" customWidth="1"/>
    <col min="9220" max="9220" width="17.28515625" style="71" customWidth="1"/>
    <col min="9221" max="9221" width="11.7109375" style="71" customWidth="1"/>
    <col min="9222" max="9222" width="11.140625" style="71" customWidth="1"/>
    <col min="9223" max="9223" width="12.5703125" style="71" customWidth="1"/>
    <col min="9224" max="9224" width="12.140625" style="71" customWidth="1"/>
    <col min="9225" max="9225" width="11.42578125" style="71" customWidth="1"/>
    <col min="9226" max="9226" width="9.140625" style="71"/>
    <col min="9227" max="9227" width="12.42578125" style="71" customWidth="1"/>
    <col min="9228" max="9474" width="9.140625" style="71"/>
    <col min="9475" max="9475" width="2.28515625" style="71" customWidth="1"/>
    <col min="9476" max="9476" width="17.28515625" style="71" customWidth="1"/>
    <col min="9477" max="9477" width="11.7109375" style="71" customWidth="1"/>
    <col min="9478" max="9478" width="11.140625" style="71" customWidth="1"/>
    <col min="9479" max="9479" width="12.5703125" style="71" customWidth="1"/>
    <col min="9480" max="9480" width="12.140625" style="71" customWidth="1"/>
    <col min="9481" max="9481" width="11.42578125" style="71" customWidth="1"/>
    <col min="9482" max="9482" width="9.140625" style="71"/>
    <col min="9483" max="9483" width="12.42578125" style="71" customWidth="1"/>
    <col min="9484" max="9730" width="9.140625" style="71"/>
    <col min="9731" max="9731" width="2.28515625" style="71" customWidth="1"/>
    <col min="9732" max="9732" width="17.28515625" style="71" customWidth="1"/>
    <col min="9733" max="9733" width="11.7109375" style="71" customWidth="1"/>
    <col min="9734" max="9734" width="11.140625" style="71" customWidth="1"/>
    <col min="9735" max="9735" width="12.5703125" style="71" customWidth="1"/>
    <col min="9736" max="9736" width="12.140625" style="71" customWidth="1"/>
    <col min="9737" max="9737" width="11.42578125" style="71" customWidth="1"/>
    <col min="9738" max="9738" width="9.140625" style="71"/>
    <col min="9739" max="9739" width="12.42578125" style="71" customWidth="1"/>
    <col min="9740" max="9986" width="9.140625" style="71"/>
    <col min="9987" max="9987" width="2.28515625" style="71" customWidth="1"/>
    <col min="9988" max="9988" width="17.28515625" style="71" customWidth="1"/>
    <col min="9989" max="9989" width="11.7109375" style="71" customWidth="1"/>
    <col min="9990" max="9990" width="11.140625" style="71" customWidth="1"/>
    <col min="9991" max="9991" width="12.5703125" style="71" customWidth="1"/>
    <col min="9992" max="9992" width="12.140625" style="71" customWidth="1"/>
    <col min="9993" max="9993" width="11.42578125" style="71" customWidth="1"/>
    <col min="9994" max="9994" width="9.140625" style="71"/>
    <col min="9995" max="9995" width="12.42578125" style="71" customWidth="1"/>
    <col min="9996" max="10242" width="9.140625" style="71"/>
    <col min="10243" max="10243" width="2.28515625" style="71" customWidth="1"/>
    <col min="10244" max="10244" width="17.28515625" style="71" customWidth="1"/>
    <col min="10245" max="10245" width="11.7109375" style="71" customWidth="1"/>
    <col min="10246" max="10246" width="11.140625" style="71" customWidth="1"/>
    <col min="10247" max="10247" width="12.5703125" style="71" customWidth="1"/>
    <col min="10248" max="10248" width="12.140625" style="71" customWidth="1"/>
    <col min="10249" max="10249" width="11.42578125" style="71" customWidth="1"/>
    <col min="10250" max="10250" width="9.140625" style="71"/>
    <col min="10251" max="10251" width="12.42578125" style="71" customWidth="1"/>
    <col min="10252" max="10498" width="9.140625" style="71"/>
    <col min="10499" max="10499" width="2.28515625" style="71" customWidth="1"/>
    <col min="10500" max="10500" width="17.28515625" style="71" customWidth="1"/>
    <col min="10501" max="10501" width="11.7109375" style="71" customWidth="1"/>
    <col min="10502" max="10502" width="11.140625" style="71" customWidth="1"/>
    <col min="10503" max="10503" width="12.5703125" style="71" customWidth="1"/>
    <col min="10504" max="10504" width="12.140625" style="71" customWidth="1"/>
    <col min="10505" max="10505" width="11.42578125" style="71" customWidth="1"/>
    <col min="10506" max="10506" width="9.140625" style="71"/>
    <col min="10507" max="10507" width="12.42578125" style="71" customWidth="1"/>
    <col min="10508" max="10754" width="9.140625" style="71"/>
    <col min="10755" max="10755" width="2.28515625" style="71" customWidth="1"/>
    <col min="10756" max="10756" width="17.28515625" style="71" customWidth="1"/>
    <col min="10757" max="10757" width="11.7109375" style="71" customWidth="1"/>
    <col min="10758" max="10758" width="11.140625" style="71" customWidth="1"/>
    <col min="10759" max="10759" width="12.5703125" style="71" customWidth="1"/>
    <col min="10760" max="10760" width="12.140625" style="71" customWidth="1"/>
    <col min="10761" max="10761" width="11.42578125" style="71" customWidth="1"/>
    <col min="10762" max="10762" width="9.140625" style="71"/>
    <col min="10763" max="10763" width="12.42578125" style="71" customWidth="1"/>
    <col min="10764" max="11010" width="9.140625" style="71"/>
    <col min="11011" max="11011" width="2.28515625" style="71" customWidth="1"/>
    <col min="11012" max="11012" width="17.28515625" style="71" customWidth="1"/>
    <col min="11013" max="11013" width="11.7109375" style="71" customWidth="1"/>
    <col min="11014" max="11014" width="11.140625" style="71" customWidth="1"/>
    <col min="11015" max="11015" width="12.5703125" style="71" customWidth="1"/>
    <col min="11016" max="11016" width="12.140625" style="71" customWidth="1"/>
    <col min="11017" max="11017" width="11.42578125" style="71" customWidth="1"/>
    <col min="11018" max="11018" width="9.140625" style="71"/>
    <col min="11019" max="11019" width="12.42578125" style="71" customWidth="1"/>
    <col min="11020" max="11266" width="9.140625" style="71"/>
    <col min="11267" max="11267" width="2.28515625" style="71" customWidth="1"/>
    <col min="11268" max="11268" width="17.28515625" style="71" customWidth="1"/>
    <col min="11269" max="11269" width="11.7109375" style="71" customWidth="1"/>
    <col min="11270" max="11270" width="11.140625" style="71" customWidth="1"/>
    <col min="11271" max="11271" width="12.5703125" style="71" customWidth="1"/>
    <col min="11272" max="11272" width="12.140625" style="71" customWidth="1"/>
    <col min="11273" max="11273" width="11.42578125" style="71" customWidth="1"/>
    <col min="11274" max="11274" width="9.140625" style="71"/>
    <col min="11275" max="11275" width="12.42578125" style="71" customWidth="1"/>
    <col min="11276" max="11522" width="9.140625" style="71"/>
    <col min="11523" max="11523" width="2.28515625" style="71" customWidth="1"/>
    <col min="11524" max="11524" width="17.28515625" style="71" customWidth="1"/>
    <col min="11525" max="11525" width="11.7109375" style="71" customWidth="1"/>
    <col min="11526" max="11526" width="11.140625" style="71" customWidth="1"/>
    <col min="11527" max="11527" width="12.5703125" style="71" customWidth="1"/>
    <col min="11528" max="11528" width="12.140625" style="71" customWidth="1"/>
    <col min="11529" max="11529" width="11.42578125" style="71" customWidth="1"/>
    <col min="11530" max="11530" width="9.140625" style="71"/>
    <col min="11531" max="11531" width="12.42578125" style="71" customWidth="1"/>
    <col min="11532" max="11778" width="9.140625" style="71"/>
    <col min="11779" max="11779" width="2.28515625" style="71" customWidth="1"/>
    <col min="11780" max="11780" width="17.28515625" style="71" customWidth="1"/>
    <col min="11781" max="11781" width="11.7109375" style="71" customWidth="1"/>
    <col min="11782" max="11782" width="11.140625" style="71" customWidth="1"/>
    <col min="11783" max="11783" width="12.5703125" style="71" customWidth="1"/>
    <col min="11784" max="11784" width="12.140625" style="71" customWidth="1"/>
    <col min="11785" max="11785" width="11.42578125" style="71" customWidth="1"/>
    <col min="11786" max="11786" width="9.140625" style="71"/>
    <col min="11787" max="11787" width="12.42578125" style="71" customWidth="1"/>
    <col min="11788" max="12034" width="9.140625" style="71"/>
    <col min="12035" max="12035" width="2.28515625" style="71" customWidth="1"/>
    <col min="12036" max="12036" width="17.28515625" style="71" customWidth="1"/>
    <col min="12037" max="12037" width="11.7109375" style="71" customWidth="1"/>
    <col min="12038" max="12038" width="11.140625" style="71" customWidth="1"/>
    <col min="12039" max="12039" width="12.5703125" style="71" customWidth="1"/>
    <col min="12040" max="12040" width="12.140625" style="71" customWidth="1"/>
    <col min="12041" max="12041" width="11.42578125" style="71" customWidth="1"/>
    <col min="12042" max="12042" width="9.140625" style="71"/>
    <col min="12043" max="12043" width="12.42578125" style="71" customWidth="1"/>
    <col min="12044" max="12290" width="9.140625" style="71"/>
    <col min="12291" max="12291" width="2.28515625" style="71" customWidth="1"/>
    <col min="12292" max="12292" width="17.28515625" style="71" customWidth="1"/>
    <col min="12293" max="12293" width="11.7109375" style="71" customWidth="1"/>
    <col min="12294" max="12294" width="11.140625" style="71" customWidth="1"/>
    <col min="12295" max="12295" width="12.5703125" style="71" customWidth="1"/>
    <col min="12296" max="12296" width="12.140625" style="71" customWidth="1"/>
    <col min="12297" max="12297" width="11.42578125" style="71" customWidth="1"/>
    <col min="12298" max="12298" width="9.140625" style="71"/>
    <col min="12299" max="12299" width="12.42578125" style="71" customWidth="1"/>
    <col min="12300" max="12546" width="9.140625" style="71"/>
    <col min="12547" max="12547" width="2.28515625" style="71" customWidth="1"/>
    <col min="12548" max="12548" width="17.28515625" style="71" customWidth="1"/>
    <col min="12549" max="12549" width="11.7109375" style="71" customWidth="1"/>
    <col min="12550" max="12550" width="11.140625" style="71" customWidth="1"/>
    <col min="12551" max="12551" width="12.5703125" style="71" customWidth="1"/>
    <col min="12552" max="12552" width="12.140625" style="71" customWidth="1"/>
    <col min="12553" max="12553" width="11.42578125" style="71" customWidth="1"/>
    <col min="12554" max="12554" width="9.140625" style="71"/>
    <col min="12555" max="12555" width="12.42578125" style="71" customWidth="1"/>
    <col min="12556" max="12802" width="9.140625" style="71"/>
    <col min="12803" max="12803" width="2.28515625" style="71" customWidth="1"/>
    <col min="12804" max="12804" width="17.28515625" style="71" customWidth="1"/>
    <col min="12805" max="12805" width="11.7109375" style="71" customWidth="1"/>
    <col min="12806" max="12806" width="11.140625" style="71" customWidth="1"/>
    <col min="12807" max="12807" width="12.5703125" style="71" customWidth="1"/>
    <col min="12808" max="12808" width="12.140625" style="71" customWidth="1"/>
    <col min="12809" max="12809" width="11.42578125" style="71" customWidth="1"/>
    <col min="12810" max="12810" width="9.140625" style="71"/>
    <col min="12811" max="12811" width="12.42578125" style="71" customWidth="1"/>
    <col min="12812" max="13058" width="9.140625" style="71"/>
    <col min="13059" max="13059" width="2.28515625" style="71" customWidth="1"/>
    <col min="13060" max="13060" width="17.28515625" style="71" customWidth="1"/>
    <col min="13061" max="13061" width="11.7109375" style="71" customWidth="1"/>
    <col min="13062" max="13062" width="11.140625" style="71" customWidth="1"/>
    <col min="13063" max="13063" width="12.5703125" style="71" customWidth="1"/>
    <col min="13064" max="13064" width="12.140625" style="71" customWidth="1"/>
    <col min="13065" max="13065" width="11.42578125" style="71" customWidth="1"/>
    <col min="13066" max="13066" width="9.140625" style="71"/>
    <col min="13067" max="13067" width="12.42578125" style="71" customWidth="1"/>
    <col min="13068" max="13314" width="9.140625" style="71"/>
    <col min="13315" max="13315" width="2.28515625" style="71" customWidth="1"/>
    <col min="13316" max="13316" width="17.28515625" style="71" customWidth="1"/>
    <col min="13317" max="13317" width="11.7109375" style="71" customWidth="1"/>
    <col min="13318" max="13318" width="11.140625" style="71" customWidth="1"/>
    <col min="13319" max="13319" width="12.5703125" style="71" customWidth="1"/>
    <col min="13320" max="13320" width="12.140625" style="71" customWidth="1"/>
    <col min="13321" max="13321" width="11.42578125" style="71" customWidth="1"/>
    <col min="13322" max="13322" width="9.140625" style="71"/>
    <col min="13323" max="13323" width="12.42578125" style="71" customWidth="1"/>
    <col min="13324" max="13570" width="9.140625" style="71"/>
    <col min="13571" max="13571" width="2.28515625" style="71" customWidth="1"/>
    <col min="13572" max="13572" width="17.28515625" style="71" customWidth="1"/>
    <col min="13573" max="13573" width="11.7109375" style="71" customWidth="1"/>
    <col min="13574" max="13574" width="11.140625" style="71" customWidth="1"/>
    <col min="13575" max="13575" width="12.5703125" style="71" customWidth="1"/>
    <col min="13576" max="13576" width="12.140625" style="71" customWidth="1"/>
    <col min="13577" max="13577" width="11.42578125" style="71" customWidth="1"/>
    <col min="13578" max="13578" width="9.140625" style="71"/>
    <col min="13579" max="13579" width="12.42578125" style="71" customWidth="1"/>
    <col min="13580" max="13826" width="9.140625" style="71"/>
    <col min="13827" max="13827" width="2.28515625" style="71" customWidth="1"/>
    <col min="13828" max="13828" width="17.28515625" style="71" customWidth="1"/>
    <col min="13829" max="13829" width="11.7109375" style="71" customWidth="1"/>
    <col min="13830" max="13830" width="11.140625" style="71" customWidth="1"/>
    <col min="13831" max="13831" width="12.5703125" style="71" customWidth="1"/>
    <col min="13832" max="13832" width="12.140625" style="71" customWidth="1"/>
    <col min="13833" max="13833" width="11.42578125" style="71" customWidth="1"/>
    <col min="13834" max="13834" width="9.140625" style="71"/>
    <col min="13835" max="13835" width="12.42578125" style="71" customWidth="1"/>
    <col min="13836" max="14082" width="9.140625" style="71"/>
    <col min="14083" max="14083" width="2.28515625" style="71" customWidth="1"/>
    <col min="14084" max="14084" width="17.28515625" style="71" customWidth="1"/>
    <col min="14085" max="14085" width="11.7109375" style="71" customWidth="1"/>
    <col min="14086" max="14086" width="11.140625" style="71" customWidth="1"/>
    <col min="14087" max="14087" width="12.5703125" style="71" customWidth="1"/>
    <col min="14088" max="14088" width="12.140625" style="71" customWidth="1"/>
    <col min="14089" max="14089" width="11.42578125" style="71" customWidth="1"/>
    <col min="14090" max="14090" width="9.140625" style="71"/>
    <col min="14091" max="14091" width="12.42578125" style="71" customWidth="1"/>
    <col min="14092" max="14338" width="9.140625" style="71"/>
    <col min="14339" max="14339" width="2.28515625" style="71" customWidth="1"/>
    <col min="14340" max="14340" width="17.28515625" style="71" customWidth="1"/>
    <col min="14341" max="14341" width="11.7109375" style="71" customWidth="1"/>
    <col min="14342" max="14342" width="11.140625" style="71" customWidth="1"/>
    <col min="14343" max="14343" width="12.5703125" style="71" customWidth="1"/>
    <col min="14344" max="14344" width="12.140625" style="71" customWidth="1"/>
    <col min="14345" max="14345" width="11.42578125" style="71" customWidth="1"/>
    <col min="14346" max="14346" width="9.140625" style="71"/>
    <col min="14347" max="14347" width="12.42578125" style="71" customWidth="1"/>
    <col min="14348" max="14594" width="9.140625" style="71"/>
    <col min="14595" max="14595" width="2.28515625" style="71" customWidth="1"/>
    <col min="14596" max="14596" width="17.28515625" style="71" customWidth="1"/>
    <col min="14597" max="14597" width="11.7109375" style="71" customWidth="1"/>
    <col min="14598" max="14598" width="11.140625" style="71" customWidth="1"/>
    <col min="14599" max="14599" width="12.5703125" style="71" customWidth="1"/>
    <col min="14600" max="14600" width="12.140625" style="71" customWidth="1"/>
    <col min="14601" max="14601" width="11.42578125" style="71" customWidth="1"/>
    <col min="14602" max="14602" width="9.140625" style="71"/>
    <col min="14603" max="14603" width="12.42578125" style="71" customWidth="1"/>
    <col min="14604" max="14850" width="9.140625" style="71"/>
    <col min="14851" max="14851" width="2.28515625" style="71" customWidth="1"/>
    <col min="14852" max="14852" width="17.28515625" style="71" customWidth="1"/>
    <col min="14853" max="14853" width="11.7109375" style="71" customWidth="1"/>
    <col min="14854" max="14854" width="11.140625" style="71" customWidth="1"/>
    <col min="14855" max="14855" width="12.5703125" style="71" customWidth="1"/>
    <col min="14856" max="14856" width="12.140625" style="71" customWidth="1"/>
    <col min="14857" max="14857" width="11.42578125" style="71" customWidth="1"/>
    <col min="14858" max="14858" width="9.140625" style="71"/>
    <col min="14859" max="14859" width="12.42578125" style="71" customWidth="1"/>
    <col min="14860" max="15106" width="9.140625" style="71"/>
    <col min="15107" max="15107" width="2.28515625" style="71" customWidth="1"/>
    <col min="15108" max="15108" width="17.28515625" style="71" customWidth="1"/>
    <col min="15109" max="15109" width="11.7109375" style="71" customWidth="1"/>
    <col min="15110" max="15110" width="11.140625" style="71" customWidth="1"/>
    <col min="15111" max="15111" width="12.5703125" style="71" customWidth="1"/>
    <col min="15112" max="15112" width="12.140625" style="71" customWidth="1"/>
    <col min="15113" max="15113" width="11.42578125" style="71" customWidth="1"/>
    <col min="15114" max="15114" width="9.140625" style="71"/>
    <col min="15115" max="15115" width="12.42578125" style="71" customWidth="1"/>
    <col min="15116" max="15362" width="9.140625" style="71"/>
    <col min="15363" max="15363" width="2.28515625" style="71" customWidth="1"/>
    <col min="15364" max="15364" width="17.28515625" style="71" customWidth="1"/>
    <col min="15365" max="15365" width="11.7109375" style="71" customWidth="1"/>
    <col min="15366" max="15366" width="11.140625" style="71" customWidth="1"/>
    <col min="15367" max="15367" width="12.5703125" style="71" customWidth="1"/>
    <col min="15368" max="15368" width="12.140625" style="71" customWidth="1"/>
    <col min="15369" max="15369" width="11.42578125" style="71" customWidth="1"/>
    <col min="15370" max="15370" width="9.140625" style="71"/>
    <col min="15371" max="15371" width="12.42578125" style="71" customWidth="1"/>
    <col min="15372" max="15618" width="9.140625" style="71"/>
    <col min="15619" max="15619" width="2.28515625" style="71" customWidth="1"/>
    <col min="15620" max="15620" width="17.28515625" style="71" customWidth="1"/>
    <col min="15621" max="15621" width="11.7109375" style="71" customWidth="1"/>
    <col min="15622" max="15622" width="11.140625" style="71" customWidth="1"/>
    <col min="15623" max="15623" width="12.5703125" style="71" customWidth="1"/>
    <col min="15624" max="15624" width="12.140625" style="71" customWidth="1"/>
    <col min="15625" max="15625" width="11.42578125" style="71" customWidth="1"/>
    <col min="15626" max="15626" width="9.140625" style="71"/>
    <col min="15627" max="15627" width="12.42578125" style="71" customWidth="1"/>
    <col min="15628" max="15874" width="9.140625" style="71"/>
    <col min="15875" max="15875" width="2.28515625" style="71" customWidth="1"/>
    <col min="15876" max="15876" width="17.28515625" style="71" customWidth="1"/>
    <col min="15877" max="15877" width="11.7109375" style="71" customWidth="1"/>
    <col min="15878" max="15878" width="11.140625" style="71" customWidth="1"/>
    <col min="15879" max="15879" width="12.5703125" style="71" customWidth="1"/>
    <col min="15880" max="15880" width="12.140625" style="71" customWidth="1"/>
    <col min="15881" max="15881" width="11.42578125" style="71" customWidth="1"/>
    <col min="15882" max="15882" width="9.140625" style="71"/>
    <col min="15883" max="15883" width="12.42578125" style="71" customWidth="1"/>
    <col min="15884" max="16130" width="9.140625" style="71"/>
    <col min="16131" max="16131" width="2.28515625" style="71" customWidth="1"/>
    <col min="16132" max="16132" width="17.28515625" style="71" customWidth="1"/>
    <col min="16133" max="16133" width="11.7109375" style="71" customWidth="1"/>
    <col min="16134" max="16134" width="11.140625" style="71" customWidth="1"/>
    <col min="16135" max="16135" width="12.5703125" style="71" customWidth="1"/>
    <col min="16136" max="16136" width="12.140625" style="71" customWidth="1"/>
    <col min="16137" max="16137" width="11.42578125" style="71" customWidth="1"/>
    <col min="16138" max="16138" width="9.140625" style="71"/>
    <col min="16139" max="16139" width="12.42578125" style="71" customWidth="1"/>
    <col min="16140" max="16384" width="9.140625" style="71"/>
  </cols>
  <sheetData>
    <row r="1" spans="1:12">
      <c r="A1" s="74" t="str">
        <f>'[30]Consolidated IS '!A2</f>
        <v>LeMay Enterprises - Pacific/Rural Disposal</v>
      </c>
    </row>
    <row r="2" spans="1:12">
      <c r="A2" s="72" t="s">
        <v>680</v>
      </c>
    </row>
    <row r="3" spans="1:12" ht="12" thickBot="1"/>
    <row r="4" spans="1:12" ht="15" customHeight="1" thickTop="1">
      <c r="A4" s="128" t="s">
        <v>681</v>
      </c>
      <c r="B4" s="129"/>
      <c r="C4" s="129"/>
      <c r="D4" s="129"/>
      <c r="E4" s="129"/>
      <c r="F4" s="129"/>
      <c r="G4" s="129"/>
      <c r="H4" s="129"/>
      <c r="I4" s="129"/>
      <c r="J4" s="130"/>
    </row>
    <row r="5" spans="1:12">
      <c r="A5" s="131"/>
      <c r="B5" s="75"/>
      <c r="C5" s="75" t="s">
        <v>682</v>
      </c>
      <c r="D5" s="75" t="s">
        <v>683</v>
      </c>
      <c r="E5" s="75" t="s">
        <v>684</v>
      </c>
      <c r="F5" s="75" t="s">
        <v>685</v>
      </c>
      <c r="G5" s="75" t="s">
        <v>686</v>
      </c>
      <c r="H5" s="75" t="s">
        <v>687</v>
      </c>
      <c r="I5" s="75" t="s">
        <v>651</v>
      </c>
      <c r="J5" s="132"/>
    </row>
    <row r="6" spans="1:12">
      <c r="A6" s="133"/>
      <c r="B6" s="75"/>
      <c r="C6" s="75"/>
      <c r="D6" s="75"/>
      <c r="E6" s="75"/>
      <c r="F6" s="75"/>
      <c r="G6" s="75"/>
      <c r="H6" s="75"/>
      <c r="I6" s="75"/>
      <c r="J6" s="134"/>
      <c r="K6" s="76"/>
    </row>
    <row r="7" spans="1:12">
      <c r="A7" s="133"/>
      <c r="B7" s="77" t="s">
        <v>652</v>
      </c>
      <c r="C7" s="78">
        <v>55323.193292979129</v>
      </c>
      <c r="D7" s="78">
        <v>2330.5973128607998</v>
      </c>
      <c r="E7" s="78">
        <v>654.01660504061476</v>
      </c>
      <c r="F7" s="78"/>
      <c r="G7" s="78"/>
      <c r="H7" s="78"/>
      <c r="I7" s="78">
        <f t="shared" ref="I7:I15" si="0">SUM(C7:H7)</f>
        <v>58307.807210880543</v>
      </c>
      <c r="J7" s="134"/>
      <c r="K7" s="79">
        <f>D7/I7</f>
        <v>3.997058754810965E-2</v>
      </c>
      <c r="L7" s="79">
        <f>E7/I7</f>
        <v>1.1216621518199913E-2</v>
      </c>
    </row>
    <row r="8" spans="1:12">
      <c r="A8" s="133"/>
      <c r="B8" s="77" t="s">
        <v>653</v>
      </c>
      <c r="C8" s="78">
        <v>5435.9588615484618</v>
      </c>
      <c r="D8" s="78">
        <v>157.07734548800204</v>
      </c>
      <c r="E8" s="78">
        <v>45.76657367939135</v>
      </c>
      <c r="F8" s="78"/>
      <c r="G8" s="78"/>
      <c r="H8" s="78"/>
      <c r="I8" s="78">
        <f t="shared" si="0"/>
        <v>5638.8027807158551</v>
      </c>
      <c r="J8" s="134"/>
      <c r="K8" s="79">
        <f>'[30]Consolidated IS '!AC10/'[30]Consolidated IS '!AA10</f>
        <v>4.5835614268311432E-2</v>
      </c>
      <c r="L8" s="79">
        <f>'[30]Consolidated IS '!AD10/'[30]Consolidated IS '!AA10</f>
        <v>1.2870312524449486E-2</v>
      </c>
    </row>
    <row r="9" spans="1:12">
      <c r="A9" s="133"/>
      <c r="B9" s="77" t="s">
        <v>654</v>
      </c>
      <c r="C9" s="78">
        <v>228.83715308922152</v>
      </c>
      <c r="D9" s="78">
        <v>10.63034911864049</v>
      </c>
      <c r="E9" s="78">
        <v>2.303047138047138</v>
      </c>
      <c r="F9" s="78">
        <v>93.84709109589042</v>
      </c>
      <c r="G9" s="78"/>
      <c r="H9" s="78"/>
      <c r="I9" s="78">
        <f t="shared" si="0"/>
        <v>335.61764044179955</v>
      </c>
      <c r="J9" s="134"/>
    </row>
    <row r="10" spans="1:12">
      <c r="A10" s="133"/>
      <c r="B10" s="77" t="s">
        <v>655</v>
      </c>
      <c r="C10" s="78">
        <v>55498.411302035769</v>
      </c>
      <c r="D10" s="78">
        <v>2341.2003062963158</v>
      </c>
      <c r="E10" s="78">
        <v>659.94772161001731</v>
      </c>
      <c r="F10" s="78"/>
      <c r="G10" s="78"/>
      <c r="H10" s="78"/>
      <c r="I10" s="78">
        <f t="shared" si="0"/>
        <v>58499.559329942102</v>
      </c>
      <c r="J10" s="134"/>
    </row>
    <row r="11" spans="1:12">
      <c r="A11" s="133"/>
      <c r="B11" s="77" t="s">
        <v>656</v>
      </c>
      <c r="C11" s="78">
        <v>20160.670458474753</v>
      </c>
      <c r="D11" s="78">
        <v>593.45840902210114</v>
      </c>
      <c r="E11" s="78">
        <v>108.11273747841106</v>
      </c>
      <c r="F11" s="78"/>
      <c r="G11" s="78"/>
      <c r="H11" s="78"/>
      <c r="I11" s="78">
        <f t="shared" si="0"/>
        <v>20862.241604975265</v>
      </c>
      <c r="J11" s="134"/>
    </row>
    <row r="12" spans="1:12">
      <c r="A12" s="133"/>
      <c r="B12" s="77" t="s">
        <v>657</v>
      </c>
      <c r="C12" s="78">
        <v>11078.172446017497</v>
      </c>
      <c r="D12" s="78">
        <v>245.2917833800187</v>
      </c>
      <c r="E12" s="78">
        <v>16.137156270959093</v>
      </c>
      <c r="F12" s="78"/>
      <c r="G12" s="78"/>
      <c r="H12" s="78"/>
      <c r="I12" s="78">
        <f t="shared" si="0"/>
        <v>11339.601385668475</v>
      </c>
      <c r="J12" s="134"/>
    </row>
    <row r="13" spans="1:12">
      <c r="A13" s="133"/>
      <c r="B13" s="77" t="s">
        <v>688</v>
      </c>
      <c r="C13" s="78"/>
      <c r="D13" s="78"/>
      <c r="E13" s="78"/>
      <c r="F13" s="78">
        <v>4717.6020778969496</v>
      </c>
      <c r="G13" s="78"/>
      <c r="H13" s="78"/>
      <c r="I13" s="78">
        <f t="shared" si="0"/>
        <v>4717.6020778969496</v>
      </c>
      <c r="J13" s="134"/>
      <c r="K13" s="73"/>
    </row>
    <row r="14" spans="1:12">
      <c r="A14" s="133"/>
      <c r="B14" s="77" t="s">
        <v>687</v>
      </c>
      <c r="C14" s="78"/>
      <c r="D14" s="78"/>
      <c r="E14" s="78"/>
      <c r="F14" s="78"/>
      <c r="G14" s="78"/>
      <c r="H14" s="78">
        <f>+'[31]Pivot '!$E$8</f>
        <v>3767</v>
      </c>
      <c r="I14" s="78">
        <f t="shared" si="0"/>
        <v>3767</v>
      </c>
      <c r="J14" s="134"/>
      <c r="K14" s="73"/>
    </row>
    <row r="15" spans="1:12">
      <c r="A15" s="133"/>
      <c r="B15" s="77" t="s">
        <v>689</v>
      </c>
      <c r="C15" s="78"/>
      <c r="D15" s="78"/>
      <c r="E15" s="78"/>
      <c r="F15" s="78"/>
      <c r="G15" s="78">
        <v>2</v>
      </c>
      <c r="H15" s="78"/>
      <c r="I15" s="78">
        <f t="shared" si="0"/>
        <v>2</v>
      </c>
      <c r="J15" s="134"/>
    </row>
    <row r="16" spans="1:12">
      <c r="A16" s="133"/>
      <c r="B16" s="77"/>
      <c r="C16" s="78"/>
      <c r="D16" s="78"/>
      <c r="E16" s="78"/>
      <c r="F16" s="78"/>
      <c r="G16" s="78"/>
      <c r="H16" s="78"/>
      <c r="I16" s="78"/>
      <c r="J16" s="134"/>
    </row>
    <row r="17" spans="1:10" ht="12" thickBot="1">
      <c r="A17" s="133"/>
      <c r="B17" s="77" t="s">
        <v>651</v>
      </c>
      <c r="C17" s="80">
        <f>SUM(C7:C15)</f>
        <v>147725.24351414482</v>
      </c>
      <c r="D17" s="80">
        <f>SUM(D7:D15)</f>
        <v>5678.2555061658786</v>
      </c>
      <c r="E17" s="80">
        <f>SUM(E7:E15)</f>
        <v>1486.2838412174408</v>
      </c>
      <c r="F17" s="80">
        <f t="shared" ref="F17:H17" si="1">SUM(F7:F15)</f>
        <v>4811.44916899284</v>
      </c>
      <c r="G17" s="80">
        <f t="shared" si="1"/>
        <v>2</v>
      </c>
      <c r="H17" s="80">
        <f t="shared" si="1"/>
        <v>3767</v>
      </c>
      <c r="I17" s="80">
        <f>SUM(I7:I15)</f>
        <v>163470.232030521</v>
      </c>
      <c r="J17" s="134"/>
    </row>
    <row r="18" spans="1:10" ht="12" thickTop="1">
      <c r="A18" s="133"/>
      <c r="B18" s="77"/>
      <c r="C18" s="77"/>
      <c r="D18" s="77"/>
      <c r="E18" s="77"/>
      <c r="F18" s="77"/>
      <c r="G18" s="77"/>
      <c r="H18" s="77"/>
      <c r="I18" s="77"/>
      <c r="J18" s="134"/>
    </row>
    <row r="19" spans="1:10">
      <c r="A19" s="133"/>
      <c r="B19" s="77" t="s">
        <v>658</v>
      </c>
      <c r="C19" s="81">
        <f>C17/$I$17</f>
        <v>0.90368283986140985</v>
      </c>
      <c r="D19" s="81">
        <f>D17/$I$17</f>
        <v>3.4735715705754365E-2</v>
      </c>
      <c r="E19" s="81">
        <f>E17/$I$17</f>
        <v>9.0920764151111097E-3</v>
      </c>
      <c r="F19" s="81">
        <f>F17/I17</f>
        <v>2.9433182477495413E-2</v>
      </c>
      <c r="G19" s="81">
        <f>G17/I17</f>
        <v>1.2234643428086568E-5</v>
      </c>
      <c r="H19" s="81">
        <f>H17/I17</f>
        <v>2.3043950896801051E-2</v>
      </c>
      <c r="I19" s="81">
        <f>SUM(C19:H19)</f>
        <v>0.99999999999999978</v>
      </c>
      <c r="J19" s="134"/>
    </row>
    <row r="20" spans="1:10">
      <c r="A20" s="133"/>
      <c r="B20" s="77"/>
      <c r="C20" s="81"/>
      <c r="D20" s="81"/>
      <c r="E20" s="81"/>
      <c r="F20" s="81"/>
      <c r="G20" s="81"/>
      <c r="H20" s="81"/>
      <c r="I20" s="81"/>
      <c r="J20" s="134"/>
    </row>
    <row r="21" spans="1:10">
      <c r="A21" s="133"/>
      <c r="B21" s="124" t="s">
        <v>690</v>
      </c>
      <c r="C21" s="125">
        <f>C17/($F$17+$C$17+$D$17+$E$17)</f>
        <v>0.92501004304032308</v>
      </c>
      <c r="D21" s="125">
        <f t="shared" ref="D21:F21" si="2">D17/($F$17+$C$17+$D$17+$E$17)</f>
        <v>3.5555489672619997E-2</v>
      </c>
      <c r="E21" s="125">
        <f t="shared" si="2"/>
        <v>9.3066523177065576E-3</v>
      </c>
      <c r="F21" s="125">
        <f t="shared" si="2"/>
        <v>3.0127814969350453E-2</v>
      </c>
      <c r="G21" s="127"/>
      <c r="H21" s="127"/>
      <c r="I21" s="127">
        <f>SUM(C21:H21)</f>
        <v>1</v>
      </c>
      <c r="J21" s="134"/>
    </row>
    <row r="22" spans="1:10">
      <c r="A22" s="133"/>
      <c r="B22" s="77"/>
      <c r="C22" s="82"/>
      <c r="D22" s="82"/>
      <c r="E22" s="82"/>
      <c r="F22" s="82"/>
      <c r="G22" s="81"/>
      <c r="H22" s="81"/>
      <c r="I22" s="81"/>
      <c r="J22" s="134"/>
    </row>
    <row r="23" spans="1:10">
      <c r="A23" s="133"/>
      <c r="B23" s="77" t="s">
        <v>691</v>
      </c>
      <c r="C23" s="82">
        <f>+C17/SUM($C$17:$E$17)</f>
        <v>0.95374427405719575</v>
      </c>
      <c r="D23" s="82">
        <f>+D17/SUM($C$17:$E$17)</f>
        <v>3.6659974604278799E-2</v>
      </c>
      <c r="E23" s="82">
        <f>+E17/SUM($C$17:$E$17)</f>
        <v>9.5957513385255527E-3</v>
      </c>
      <c r="F23" s="82"/>
      <c r="G23" s="81"/>
      <c r="H23" s="81"/>
      <c r="I23" s="81">
        <f>SUM(C23:H23)</f>
        <v>1.0000000000000002</v>
      </c>
      <c r="J23" s="134"/>
    </row>
    <row r="24" spans="1:10">
      <c r="A24" s="133"/>
      <c r="B24" s="77"/>
      <c r="C24" s="82"/>
      <c r="D24" s="82"/>
      <c r="E24" s="82"/>
      <c r="F24" s="82"/>
      <c r="G24" s="81"/>
      <c r="H24" s="81"/>
      <c r="I24" s="81"/>
      <c r="J24" s="134"/>
    </row>
    <row r="25" spans="1:10">
      <c r="A25" s="133"/>
      <c r="B25" s="77" t="s">
        <v>692</v>
      </c>
      <c r="C25" s="82">
        <f>+C9/SUM($C$9:$F$9)</f>
        <v>0.68183887112723096</v>
      </c>
      <c r="D25" s="82">
        <f>+D9/SUM($C$9:$F$9)</f>
        <v>3.1673988008040749E-2</v>
      </c>
      <c r="E25" s="82">
        <f>+E9/SUM($C$9:$F$9)</f>
        <v>6.8621158739315914E-3</v>
      </c>
      <c r="F25" s="82">
        <f>+F9/SUM($C$9:$F$9)</f>
        <v>0.27962502499079672</v>
      </c>
      <c r="G25" s="81"/>
      <c r="H25" s="81"/>
      <c r="I25" s="81">
        <f>SUM(C25:H25)</f>
        <v>1</v>
      </c>
      <c r="J25" s="134"/>
    </row>
    <row r="26" spans="1:10">
      <c r="A26" s="133"/>
      <c r="B26" s="77"/>
      <c r="C26" s="82"/>
      <c r="D26" s="82"/>
      <c r="E26" s="82"/>
      <c r="F26" s="82"/>
      <c r="G26" s="81"/>
      <c r="H26" s="81"/>
      <c r="I26" s="81"/>
      <c r="J26" s="134"/>
    </row>
    <row r="27" spans="1:10">
      <c r="A27" s="133"/>
      <c r="B27" s="77" t="s">
        <v>693</v>
      </c>
      <c r="C27" s="82">
        <f>+C8/SUM($C$8:$E$8)</f>
        <v>0.96402713003882678</v>
      </c>
      <c r="D27" s="82">
        <f>+D8/SUM($C$8:$E$8)</f>
        <v>2.7856506353652045E-2</v>
      </c>
      <c r="E27" s="82">
        <f>+E8/SUM($C$8:$E$8)</f>
        <v>8.116363607521172E-3</v>
      </c>
      <c r="F27" s="82"/>
      <c r="G27" s="81"/>
      <c r="H27" s="81"/>
      <c r="I27" s="81">
        <f>SUM(C27:H27)</f>
        <v>1</v>
      </c>
      <c r="J27" s="134"/>
    </row>
    <row r="28" spans="1:10">
      <c r="A28" s="133"/>
      <c r="B28" s="77"/>
      <c r="C28" s="82"/>
      <c r="D28" s="82"/>
      <c r="E28" s="82"/>
      <c r="F28" s="82"/>
      <c r="G28" s="81"/>
      <c r="H28" s="81"/>
      <c r="I28" s="81"/>
      <c r="J28" s="134"/>
    </row>
    <row r="29" spans="1:10">
      <c r="A29" s="133"/>
      <c r="B29" s="77" t="s">
        <v>694</v>
      </c>
      <c r="C29" s="82">
        <f>+C7/SUM($C$7:$E$7)</f>
        <v>0.94881279093369042</v>
      </c>
      <c r="D29" s="82">
        <f>+D7/SUM($C$7:$E$7)</f>
        <v>3.997058754810965E-2</v>
      </c>
      <c r="E29" s="82">
        <f>+E7/SUM($C$7:$E$7)</f>
        <v>1.1216621518199913E-2</v>
      </c>
      <c r="F29" s="82"/>
      <c r="G29" s="81"/>
      <c r="H29" s="81"/>
      <c r="I29" s="81">
        <f>SUM(C29:H29)</f>
        <v>1</v>
      </c>
      <c r="J29" s="134"/>
    </row>
    <row r="30" spans="1:10">
      <c r="A30" s="133"/>
      <c r="B30" s="77"/>
      <c r="C30" s="82"/>
      <c r="D30" s="82"/>
      <c r="E30" s="82"/>
      <c r="F30" s="82"/>
      <c r="G30" s="81"/>
      <c r="H30" s="81"/>
      <c r="I30" s="81"/>
      <c r="J30" s="134"/>
    </row>
    <row r="31" spans="1:10">
      <c r="A31" s="133"/>
      <c r="B31" s="77" t="s">
        <v>695</v>
      </c>
      <c r="C31" s="82">
        <f>+C10/SUM($C$10:$E$10)</f>
        <v>0.94869793786001666</v>
      </c>
      <c r="D31" s="82">
        <f>+D10/SUM($C$10:$E$10)</f>
        <v>4.0020819526037157E-2</v>
      </c>
      <c r="E31" s="82">
        <f>+E10/SUM($C$10:$E$10)</f>
        <v>1.1281242613946208E-2</v>
      </c>
      <c r="F31" s="82"/>
      <c r="G31" s="81"/>
      <c r="H31" s="81"/>
      <c r="I31" s="81">
        <f>SUM(C31:H31)</f>
        <v>1</v>
      </c>
      <c r="J31" s="134"/>
    </row>
    <row r="32" spans="1:10">
      <c r="A32" s="133"/>
      <c r="B32" s="77"/>
      <c r="C32" s="82"/>
      <c r="D32" s="82"/>
      <c r="E32" s="82"/>
      <c r="F32" s="82"/>
      <c r="G32" s="81"/>
      <c r="H32" s="81"/>
      <c r="I32" s="81"/>
      <c r="J32" s="134"/>
    </row>
    <row r="33" spans="1:12">
      <c r="A33" s="133"/>
      <c r="B33" s="77" t="s">
        <v>696</v>
      </c>
      <c r="C33" s="82">
        <f>+C11/SUM($C$11:$E$11)</f>
        <v>0.96637124812449682</v>
      </c>
      <c r="D33" s="82">
        <f>+D11/SUM($C$11:$E$11)</f>
        <v>2.8446531310449982E-2</v>
      </c>
      <c r="E33" s="82">
        <f>+E11/SUM($C$11:$E$11)</f>
        <v>5.1822205650531887E-3</v>
      </c>
      <c r="F33" s="82"/>
      <c r="G33" s="81"/>
      <c r="H33" s="81"/>
      <c r="I33" s="81">
        <f>SUM(C33:H33)</f>
        <v>1</v>
      </c>
      <c r="J33" s="134"/>
    </row>
    <row r="34" spans="1:12">
      <c r="A34" s="133"/>
      <c r="B34" s="77"/>
      <c r="C34" s="82"/>
      <c r="D34" s="82"/>
      <c r="E34" s="82"/>
      <c r="F34" s="82"/>
      <c r="G34" s="81"/>
      <c r="H34" s="81"/>
      <c r="I34" s="81"/>
      <c r="J34" s="134"/>
    </row>
    <row r="35" spans="1:12">
      <c r="A35" s="133"/>
      <c r="B35" s="77" t="s">
        <v>697</v>
      </c>
      <c r="C35" s="82">
        <f>+C17/SUM($C$17:$F$17,$H$17)</f>
        <v>0.90369389623399854</v>
      </c>
      <c r="D35" s="82">
        <f>+D17/SUM($C$17:$F$17,$H$17)</f>
        <v>3.473614069004978E-2</v>
      </c>
      <c r="E35" s="82">
        <f>+E17/SUM($C$17:$F$17,$H$17)</f>
        <v>9.0921876547850489E-3</v>
      </c>
      <c r="F35" s="82">
        <f>+F17/SUM($C$17:$F$17,$H$17)</f>
        <v>2.9433542586393788E-2</v>
      </c>
      <c r="G35" s="81"/>
      <c r="H35" s="82">
        <f>+H17/SUM($C$17:$F$17,$H$17)</f>
        <v>2.304423283477286E-2</v>
      </c>
      <c r="I35" s="81">
        <f>SUM(C35:H35)</f>
        <v>1</v>
      </c>
      <c r="J35" s="134"/>
    </row>
    <row r="36" spans="1:12">
      <c r="A36" s="133"/>
      <c r="B36" s="77"/>
      <c r="C36" s="82"/>
      <c r="D36" s="82"/>
      <c r="E36" s="82"/>
      <c r="F36" s="82"/>
      <c r="G36" s="81"/>
      <c r="H36" s="82"/>
      <c r="I36" s="81"/>
      <c r="J36" s="134"/>
    </row>
    <row r="37" spans="1:12">
      <c r="A37" s="133"/>
      <c r="B37" s="77" t="s">
        <v>698</v>
      </c>
      <c r="C37" s="82">
        <f>+C8/SUM($C$8:$E$8,$F$13)</f>
        <v>0.52488860137866267</v>
      </c>
      <c r="D37" s="82">
        <f>+D8/SUM($C$8:$E$8,$F$13)</f>
        <v>1.5167169266984592E-2</v>
      </c>
      <c r="E37" s="82">
        <f>+E8/SUM($C$8:$E$8,$F$13)</f>
        <v>4.4191564837608695E-3</v>
      </c>
      <c r="F37" s="82">
        <f>+F13/SUM($C$8:$E$8,$F$13)</f>
        <v>0.45552507287059185</v>
      </c>
      <c r="G37" s="81"/>
      <c r="H37" s="82"/>
      <c r="I37" s="81"/>
      <c r="J37" s="134"/>
    </row>
    <row r="38" spans="1:12">
      <c r="A38" s="135"/>
      <c r="B38" s="83"/>
      <c r="C38" s="84"/>
      <c r="D38" s="84"/>
      <c r="E38" s="84"/>
      <c r="F38" s="84"/>
      <c r="G38" s="84"/>
      <c r="H38" s="84"/>
      <c r="I38" s="84"/>
      <c r="J38" s="136"/>
    </row>
    <row r="39" spans="1:12">
      <c r="A39" s="133"/>
      <c r="B39" s="77"/>
      <c r="C39" s="81"/>
      <c r="D39" s="81"/>
      <c r="E39" s="81"/>
      <c r="F39" s="81"/>
      <c r="G39" s="81"/>
      <c r="H39" s="81"/>
      <c r="I39" s="81"/>
      <c r="J39" s="134"/>
    </row>
    <row r="40" spans="1:12">
      <c r="A40" s="137"/>
      <c r="B40" s="85"/>
      <c r="C40" s="86"/>
      <c r="D40" s="86"/>
      <c r="E40" s="86"/>
      <c r="F40" s="86"/>
      <c r="G40" s="86"/>
      <c r="H40" s="86"/>
      <c r="I40" s="86"/>
      <c r="J40" s="138"/>
    </row>
    <row r="41" spans="1:12">
      <c r="A41" s="139" t="s">
        <v>661</v>
      </c>
      <c r="B41" s="87"/>
      <c r="C41" s="75" t="s">
        <v>682</v>
      </c>
      <c r="D41" s="75" t="s">
        <v>683</v>
      </c>
      <c r="E41" s="75" t="s">
        <v>684</v>
      </c>
      <c r="F41" s="75" t="s">
        <v>699</v>
      </c>
      <c r="G41" s="75">
        <v>2184</v>
      </c>
      <c r="H41" s="75">
        <v>2185</v>
      </c>
      <c r="I41" s="75" t="s">
        <v>651</v>
      </c>
      <c r="J41" s="134"/>
    </row>
    <row r="42" spans="1:12">
      <c r="A42" s="133"/>
      <c r="B42" s="87"/>
      <c r="C42" s="77"/>
      <c r="D42" s="77"/>
      <c r="E42" s="77"/>
      <c r="F42" s="77"/>
      <c r="G42" s="77"/>
      <c r="H42" s="77"/>
      <c r="I42" s="77"/>
      <c r="J42" s="134"/>
    </row>
    <row r="43" spans="1:12">
      <c r="A43" s="133"/>
      <c r="B43" s="77" t="s">
        <v>662</v>
      </c>
      <c r="C43" s="88">
        <f>+[32]Summary!J5+[32]Summary!K5</f>
        <v>1089.3218724999999</v>
      </c>
      <c r="D43" s="88">
        <f>+[32]Summary!L5</f>
        <v>46.573004999999995</v>
      </c>
      <c r="E43" s="88">
        <f>+[32]Summary!M5</f>
        <v>10.595095000000001</v>
      </c>
      <c r="F43" s="88"/>
      <c r="G43" s="88"/>
      <c r="H43" s="88"/>
      <c r="I43" s="88">
        <f>SUM(C43:H43)</f>
        <v>1146.4899724999998</v>
      </c>
      <c r="J43" s="140"/>
      <c r="K43" s="89"/>
      <c r="L43" s="90"/>
    </row>
    <row r="44" spans="1:12">
      <c r="A44" s="133"/>
      <c r="B44" s="77"/>
      <c r="C44" s="88"/>
      <c r="D44" s="88"/>
      <c r="E44" s="88"/>
      <c r="F44" s="88"/>
      <c r="G44" s="88"/>
      <c r="H44" s="88"/>
      <c r="I44" s="88">
        <f t="shared" ref="I44:I52" si="3">SUM(C44:H44)</f>
        <v>0</v>
      </c>
      <c r="J44" s="134"/>
      <c r="K44" s="90"/>
      <c r="L44" s="90"/>
    </row>
    <row r="45" spans="1:12">
      <c r="A45" s="133"/>
      <c r="B45" s="77" t="s">
        <v>663</v>
      </c>
      <c r="C45" s="88">
        <f>+[32]Summary!J7+[32]Summary!K7</f>
        <v>214.86992100000015</v>
      </c>
      <c r="D45" s="88">
        <f>+[32]Summary!L7</f>
        <v>27.203730499999995</v>
      </c>
      <c r="E45" s="88">
        <f>+[32]Summary!M7</f>
        <v>4.5172430000000006</v>
      </c>
      <c r="F45" s="88"/>
      <c r="G45" s="88"/>
      <c r="H45" s="88"/>
      <c r="I45" s="88">
        <f t="shared" si="3"/>
        <v>246.59089450000016</v>
      </c>
      <c r="J45" s="140"/>
      <c r="K45" s="90"/>
      <c r="L45" s="90"/>
    </row>
    <row r="46" spans="1:12">
      <c r="A46" s="133"/>
      <c r="B46" s="77" t="s">
        <v>655</v>
      </c>
      <c r="C46" s="88">
        <f>+[32]Summary!J8+[32]Summary!K8</f>
        <v>515.16882499999997</v>
      </c>
      <c r="D46" s="88">
        <f>+[32]Summary!L8</f>
        <v>20.800094999999999</v>
      </c>
      <c r="E46" s="88">
        <f>+[32]Summary!M8</f>
        <v>6.6287799999999999</v>
      </c>
      <c r="F46" s="88"/>
      <c r="G46" s="88"/>
      <c r="H46" s="88"/>
      <c r="I46" s="88">
        <f t="shared" si="3"/>
        <v>542.59770000000003</v>
      </c>
      <c r="J46" s="140"/>
      <c r="K46" s="90"/>
      <c r="L46" s="90"/>
    </row>
    <row r="47" spans="1:12">
      <c r="A47" s="133"/>
      <c r="B47" s="77" t="s">
        <v>656</v>
      </c>
      <c r="C47" s="88">
        <f>+[32]Summary!J9+[32]Summary!K9</f>
        <v>149.98251750000003</v>
      </c>
      <c r="D47" s="88">
        <f>+[32]Summary!L9</f>
        <v>9.1537299999999995</v>
      </c>
      <c r="E47" s="88">
        <f>+[32]Summary!M9</f>
        <v>1.2095800000000003</v>
      </c>
      <c r="F47" s="88"/>
      <c r="G47" s="88"/>
      <c r="H47" s="88"/>
      <c r="I47" s="88">
        <f t="shared" si="3"/>
        <v>160.34582750000001</v>
      </c>
      <c r="J47" s="140"/>
      <c r="K47" s="90"/>
      <c r="L47" s="90"/>
    </row>
    <row r="48" spans="1:12">
      <c r="A48" s="133"/>
      <c r="B48" s="77" t="s">
        <v>657</v>
      </c>
      <c r="C48" s="88">
        <f>[32]Summary!$C$10</f>
        <v>66.737814613861758</v>
      </c>
      <c r="D48" s="88">
        <f>+[32]Summary!L10</f>
        <v>0</v>
      </c>
      <c r="E48" s="88">
        <f>+[32]Summary!M10</f>
        <v>0</v>
      </c>
      <c r="F48" s="88"/>
      <c r="G48" s="88"/>
      <c r="H48" s="88"/>
      <c r="I48" s="88">
        <f t="shared" si="3"/>
        <v>66.737814613861758</v>
      </c>
      <c r="J48" s="140"/>
      <c r="K48" s="90"/>
      <c r="L48" s="90"/>
    </row>
    <row r="49" spans="1:14">
      <c r="A49" s="133"/>
      <c r="B49" s="77" t="s">
        <v>687</v>
      </c>
      <c r="C49" s="88"/>
      <c r="D49" s="88"/>
      <c r="E49" s="88"/>
      <c r="F49" s="88"/>
      <c r="G49" s="88"/>
      <c r="H49" s="88">
        <f>+'[33]PR Pivot'!$G$59</f>
        <v>584.4749996346153</v>
      </c>
      <c r="I49" s="88">
        <f t="shared" si="3"/>
        <v>584.4749996346153</v>
      </c>
      <c r="J49" s="140"/>
      <c r="K49" s="90"/>
      <c r="L49" s="90"/>
    </row>
    <row r="50" spans="1:14">
      <c r="A50" s="133"/>
      <c r="B50" s="77" t="s">
        <v>685</v>
      </c>
      <c r="C50" s="88"/>
      <c r="D50" s="88"/>
      <c r="E50" s="88"/>
      <c r="F50" s="88">
        <f>[32]Summary!$D$12</f>
        <v>309.94718538613824</v>
      </c>
      <c r="G50" s="88"/>
      <c r="H50" s="88"/>
      <c r="I50" s="88">
        <f t="shared" si="3"/>
        <v>309.94718538613824</v>
      </c>
      <c r="J50" s="134"/>
      <c r="K50" s="90"/>
      <c r="L50" s="90"/>
    </row>
    <row r="51" spans="1:14">
      <c r="A51" s="133"/>
      <c r="B51" s="77" t="s">
        <v>700</v>
      </c>
      <c r="C51" s="88"/>
      <c r="D51" s="88"/>
      <c r="E51" s="88"/>
      <c r="F51" s="88">
        <f>+'[32]Route Hrs for Proforma'!C12</f>
        <v>202.40910550000007</v>
      </c>
      <c r="G51" s="88"/>
      <c r="H51" s="88"/>
      <c r="I51" s="88">
        <f t="shared" si="3"/>
        <v>202.40910550000007</v>
      </c>
      <c r="J51" s="134"/>
      <c r="K51" s="90"/>
      <c r="L51" s="90"/>
    </row>
    <row r="52" spans="1:14">
      <c r="A52" s="133"/>
      <c r="B52" s="77" t="s">
        <v>701</v>
      </c>
      <c r="C52" s="88"/>
      <c r="D52" s="88"/>
      <c r="E52" s="88"/>
      <c r="F52" s="88"/>
      <c r="G52" s="88">
        <f>+'[33]PR Pivot'!$G$60</f>
        <v>875.89198646153841</v>
      </c>
      <c r="H52" s="88"/>
      <c r="I52" s="88">
        <f t="shared" si="3"/>
        <v>875.89198646153841</v>
      </c>
      <c r="J52" s="134"/>
      <c r="L52" s="79">
        <f>C43/L54</f>
        <v>0.95013641517043457</v>
      </c>
      <c r="M52" s="79">
        <f>D43/L54</f>
        <v>4.0622252367758939E-2</v>
      </c>
      <c r="N52" s="79">
        <f>E43/L54</f>
        <v>9.2413324618065961E-3</v>
      </c>
    </row>
    <row r="53" spans="1:14">
      <c r="A53" s="133"/>
      <c r="B53" s="77"/>
      <c r="C53" s="88"/>
      <c r="D53" s="88"/>
      <c r="E53" s="88"/>
      <c r="F53" s="88"/>
      <c r="G53" s="88"/>
      <c r="H53" s="88"/>
      <c r="I53" s="91"/>
      <c r="J53" s="134"/>
      <c r="K53" s="90"/>
      <c r="L53" s="90"/>
      <c r="M53" s="90"/>
    </row>
    <row r="54" spans="1:14" ht="12" thickBot="1">
      <c r="A54" s="133"/>
      <c r="B54" s="87" t="s">
        <v>702</v>
      </c>
      <c r="C54" s="92">
        <f t="shared" ref="C54:I54" si="4">SUM(C43:C53)</f>
        <v>2036.0809506138619</v>
      </c>
      <c r="D54" s="92">
        <f t="shared" si="4"/>
        <v>103.73056049999998</v>
      </c>
      <c r="E54" s="92">
        <f t="shared" si="4"/>
        <v>22.950697999999999</v>
      </c>
      <c r="F54" s="92">
        <f t="shared" si="4"/>
        <v>512.35629088613837</v>
      </c>
      <c r="G54" s="92">
        <f t="shared" si="4"/>
        <v>875.89198646153841</v>
      </c>
      <c r="H54" s="92">
        <f t="shared" si="4"/>
        <v>584.4749996346153</v>
      </c>
      <c r="I54" s="93">
        <f t="shared" si="4"/>
        <v>4135.4854860961532</v>
      </c>
      <c r="J54" s="140"/>
      <c r="K54" s="90"/>
      <c r="L54" s="94">
        <f>SUM(C43:E43)</f>
        <v>1146.4899724999998</v>
      </c>
      <c r="M54" s="90"/>
    </row>
    <row r="55" spans="1:14" ht="12" thickTop="1">
      <c r="A55" s="133"/>
      <c r="B55" s="77"/>
      <c r="C55" s="77"/>
      <c r="D55" s="77"/>
      <c r="E55" s="77"/>
      <c r="F55" s="91"/>
      <c r="G55" s="77"/>
      <c r="H55" s="77"/>
      <c r="I55" s="77"/>
      <c r="J55" s="134"/>
    </row>
    <row r="56" spans="1:14">
      <c r="A56" s="133"/>
      <c r="B56" s="77" t="s">
        <v>670</v>
      </c>
      <c r="C56" s="82">
        <f t="shared" ref="C56:H56" si="5">C54/$I$54</f>
        <v>0.49234387533442825</v>
      </c>
      <c r="D56" s="82">
        <f t="shared" si="5"/>
        <v>2.5083043054739466E-2</v>
      </c>
      <c r="E56" s="82">
        <f t="shared" si="5"/>
        <v>5.5496985969754114E-3</v>
      </c>
      <c r="F56" s="82">
        <f t="shared" si="5"/>
        <v>0.12389265845780935</v>
      </c>
      <c r="G56" s="82">
        <f t="shared" si="5"/>
        <v>0.21179907157366656</v>
      </c>
      <c r="H56" s="82">
        <f t="shared" si="5"/>
        <v>0.14133165298238115</v>
      </c>
      <c r="I56" s="95">
        <f>SUM(C56:H56)</f>
        <v>1.0000000000000002</v>
      </c>
      <c r="J56" s="141"/>
    </row>
    <row r="57" spans="1:14">
      <c r="A57" s="133"/>
      <c r="B57" s="77"/>
      <c r="C57" s="82"/>
      <c r="D57" s="82"/>
      <c r="E57" s="82"/>
      <c r="F57" s="82"/>
      <c r="G57" s="82"/>
      <c r="H57" s="82"/>
      <c r="I57" s="95"/>
      <c r="J57" s="141"/>
    </row>
    <row r="58" spans="1:14">
      <c r="A58" s="133"/>
      <c r="B58" s="77" t="s">
        <v>703</v>
      </c>
      <c r="C58" s="82">
        <f>+C54/(SUM($C$54:$F$54,$H$54))</f>
        <v>0.62464259756380558</v>
      </c>
      <c r="D58" s="82">
        <f>+D54/(SUM($C$54:$F$54,$H$54))</f>
        <v>3.1823158474094289E-2</v>
      </c>
      <c r="E58" s="82">
        <f>+E54/(SUM($C$54:$F$54,$H$54))</f>
        <v>7.0409693731971973E-3</v>
      </c>
      <c r="F58" s="82">
        <f>+F54/(SUM($C$54:$F$54,$H$54))</f>
        <v>0.15718410622170248</v>
      </c>
      <c r="G58" s="82"/>
      <c r="H58" s="82">
        <f>+H54/(SUM($C$54:$F$54,$H$54))</f>
        <v>0.1793091683672004</v>
      </c>
      <c r="I58" s="95">
        <f>SUM(C58:H58)</f>
        <v>1</v>
      </c>
      <c r="J58" s="141"/>
    </row>
    <row r="59" spans="1:14">
      <c r="A59" s="133"/>
      <c r="B59" s="77"/>
      <c r="C59" s="82"/>
      <c r="D59" s="82"/>
      <c r="E59" s="82"/>
      <c r="F59" s="82"/>
      <c r="G59" s="82"/>
      <c r="H59" s="82"/>
      <c r="I59" s="95"/>
      <c r="J59" s="141"/>
    </row>
    <row r="60" spans="1:14">
      <c r="A60" s="133"/>
      <c r="B60" s="124" t="s">
        <v>704</v>
      </c>
      <c r="C60" s="125">
        <f>C54/($F$54+$D$54+$E$54+$C$54)</f>
        <v>0.76111804042096132</v>
      </c>
      <c r="D60" s="125">
        <f>D54/($F$54+$D$54+$E$54+$C$54)</f>
        <v>3.8776061882866107E-2</v>
      </c>
      <c r="E60" s="125">
        <f>E54/($F$54+$D$54+$E$54+$C$54)</f>
        <v>8.5793201310521358E-3</v>
      </c>
      <c r="F60" s="125">
        <f>F54/($F$54+$D$54+$E$54+$C$54)</f>
        <v>0.19152657756512032</v>
      </c>
      <c r="G60" s="125"/>
      <c r="H60" s="125"/>
      <c r="I60" s="126">
        <f>SUM(C60:H60)</f>
        <v>0.99999999999999978</v>
      </c>
      <c r="J60" s="141"/>
    </row>
    <row r="61" spans="1:14">
      <c r="A61" s="133"/>
      <c r="B61" s="77"/>
      <c r="C61" s="82"/>
      <c r="D61" s="82"/>
      <c r="E61" s="82"/>
      <c r="F61" s="82"/>
      <c r="G61" s="82"/>
      <c r="H61" s="82"/>
      <c r="I61" s="95"/>
      <c r="J61" s="141"/>
    </row>
    <row r="62" spans="1:14">
      <c r="A62" s="133"/>
      <c r="B62" s="77" t="s">
        <v>705</v>
      </c>
      <c r="C62" s="82">
        <f>+C54/(SUM($C$54:$E$54))</f>
        <v>0.94142617345255697</v>
      </c>
      <c r="D62" s="82">
        <f>+D54/(SUM($C$54:$E$54))</f>
        <v>4.7962073714290114E-2</v>
      </c>
      <c r="E62" s="82">
        <f>+E54/(SUM($C$54:$E$54))</f>
        <v>1.0611752833152877E-2</v>
      </c>
      <c r="F62" s="82"/>
      <c r="G62" s="82"/>
      <c r="H62" s="82"/>
      <c r="I62" s="95">
        <f>SUM(C62:H62)</f>
        <v>0.99999999999999989</v>
      </c>
      <c r="J62" s="141"/>
    </row>
    <row r="63" spans="1:14">
      <c r="A63" s="133"/>
      <c r="B63" s="77"/>
      <c r="C63" s="82"/>
      <c r="D63" s="82"/>
      <c r="E63" s="82"/>
      <c r="F63" s="82"/>
      <c r="G63" s="82"/>
      <c r="H63" s="82"/>
      <c r="I63" s="95"/>
      <c r="J63" s="141"/>
    </row>
    <row r="64" spans="1:14">
      <c r="A64" s="133"/>
      <c r="B64" s="77" t="s">
        <v>706</v>
      </c>
      <c r="C64" s="82">
        <f>+C45/SUM($C$45:$E$45,$F$51)</f>
        <v>0.47855216258351901</v>
      </c>
      <c r="D64" s="82">
        <f>+D45/SUM($C$45:$E$45,$F$51)</f>
        <v>6.0587373051224906E-2</v>
      </c>
      <c r="E64" s="82">
        <f>+E45/SUM($C$45:$E$45,$F$51)</f>
        <v>1.0060674832962134E-2</v>
      </c>
      <c r="F64" s="82">
        <f>+F51/SUM($C$45:$E$45,$F$51)</f>
        <v>0.45079978953229388</v>
      </c>
      <c r="G64" s="82"/>
      <c r="H64" s="82"/>
      <c r="I64" s="95"/>
      <c r="J64" s="141"/>
    </row>
    <row r="65" spans="1:11">
      <c r="A65" s="133"/>
      <c r="B65" s="77"/>
      <c r="C65" s="82"/>
      <c r="D65" s="82"/>
      <c r="E65" s="82"/>
      <c r="F65" s="82"/>
      <c r="G65" s="82"/>
      <c r="H65" s="82"/>
      <c r="I65" s="95"/>
      <c r="J65" s="141"/>
    </row>
    <row r="66" spans="1:11">
      <c r="A66" s="133"/>
      <c r="B66" s="77" t="s">
        <v>707</v>
      </c>
      <c r="C66" s="82">
        <f>+(C46+C48)/SUM($C$46:$E$46,$C$48)</f>
        <v>0.95498559604328681</v>
      </c>
      <c r="D66" s="82">
        <f>+D46/SUM($C$46:$E$46,$C$48)</f>
        <v>3.4135701105787508E-2</v>
      </c>
      <c r="E66" s="82">
        <f>+E46/SUM($C$46:$E$46,$C$48)</f>
        <v>1.0878702850925542E-2</v>
      </c>
      <c r="F66" s="82"/>
      <c r="G66" s="82"/>
      <c r="H66" s="82"/>
      <c r="I66" s="95"/>
      <c r="J66" s="141"/>
    </row>
    <row r="67" spans="1:11">
      <c r="A67" s="133"/>
      <c r="B67" s="77"/>
      <c r="C67" s="77"/>
      <c r="D67" s="77"/>
      <c r="E67" s="77"/>
      <c r="F67" s="77"/>
      <c r="G67" s="77"/>
      <c r="H67" s="77"/>
      <c r="I67" s="77"/>
      <c r="J67" s="134"/>
    </row>
    <row r="68" spans="1:11">
      <c r="A68" s="133"/>
      <c r="B68" s="77" t="s">
        <v>708</v>
      </c>
      <c r="C68" s="96">
        <f>+C47/SUM($C$47:$E$47)</f>
        <v>0.93536900734133555</v>
      </c>
      <c r="D68" s="96">
        <f>+D47/SUM($C$47:$E$47)</f>
        <v>5.7087422496229272E-2</v>
      </c>
      <c r="E68" s="96">
        <f>+E47/SUM($C$47:$E$47)</f>
        <v>7.5435701624353164E-3</v>
      </c>
      <c r="F68" s="77"/>
      <c r="G68" s="77"/>
      <c r="H68" s="77"/>
      <c r="I68" s="77"/>
      <c r="J68" s="134"/>
    </row>
    <row r="69" spans="1:11">
      <c r="A69" s="133"/>
      <c r="B69" s="77"/>
      <c r="C69" s="77"/>
      <c r="D69" s="77"/>
      <c r="E69" s="77"/>
      <c r="F69" s="77"/>
      <c r="G69" s="77"/>
      <c r="H69" s="77"/>
      <c r="I69" s="77"/>
      <c r="J69" s="134"/>
    </row>
    <row r="70" spans="1:11">
      <c r="A70" s="135"/>
      <c r="B70" s="83" t="s">
        <v>709</v>
      </c>
      <c r="C70" s="83"/>
      <c r="D70" s="83"/>
      <c r="E70" s="83"/>
      <c r="F70" s="83"/>
      <c r="G70" s="83"/>
      <c r="H70" s="83"/>
      <c r="I70" s="83"/>
      <c r="J70" s="136"/>
    </row>
    <row r="71" spans="1:11">
      <c r="A71" s="133"/>
      <c r="B71" s="77"/>
      <c r="C71" s="77"/>
      <c r="D71" s="77"/>
      <c r="E71" s="77"/>
      <c r="F71" s="77"/>
      <c r="G71" s="77"/>
      <c r="H71" s="77"/>
      <c r="I71" s="77"/>
      <c r="J71" s="134"/>
    </row>
    <row r="72" spans="1:11">
      <c r="A72" s="137"/>
      <c r="B72" s="85"/>
      <c r="C72" s="85"/>
      <c r="D72" s="85"/>
      <c r="E72" s="85"/>
      <c r="F72" s="85"/>
      <c r="G72" s="85"/>
      <c r="H72" s="85"/>
      <c r="I72" s="85"/>
      <c r="J72" s="138"/>
    </row>
    <row r="73" spans="1:11" ht="22.5">
      <c r="A73" s="139" t="s">
        <v>710</v>
      </c>
      <c r="B73" s="87"/>
      <c r="C73" s="75" t="s">
        <v>682</v>
      </c>
      <c r="D73" s="75" t="s">
        <v>683</v>
      </c>
      <c r="E73" s="75" t="s">
        <v>684</v>
      </c>
      <c r="F73" s="97" t="s">
        <v>711</v>
      </c>
      <c r="G73" s="97">
        <v>2184</v>
      </c>
      <c r="H73" s="97">
        <v>2185</v>
      </c>
      <c r="I73" s="75"/>
      <c r="J73" s="134"/>
    </row>
    <row r="74" spans="1:11">
      <c r="A74" s="133"/>
      <c r="B74" s="75"/>
      <c r="C74" s="75"/>
      <c r="D74" s="75"/>
      <c r="E74" s="75"/>
      <c r="F74" s="75"/>
      <c r="G74" s="75"/>
      <c r="H74" s="75"/>
      <c r="I74" s="77"/>
      <c r="J74" s="134"/>
    </row>
    <row r="75" spans="1:11">
      <c r="A75" s="133"/>
      <c r="B75" s="87" t="s">
        <v>664</v>
      </c>
      <c r="C75" s="98"/>
      <c r="D75" s="98"/>
      <c r="E75" s="98"/>
      <c r="F75" s="99"/>
      <c r="G75" s="99"/>
      <c r="H75" s="99"/>
      <c r="I75" s="99"/>
      <c r="J75" s="142"/>
      <c r="K75" s="100"/>
    </row>
    <row r="76" spans="1:11">
      <c r="A76" s="133"/>
      <c r="B76" s="77" t="s">
        <v>665</v>
      </c>
      <c r="C76" s="101">
        <f>+'[30]Deprec 2183 4.30.19'!K9</f>
        <v>900065.00380164164</v>
      </c>
      <c r="D76" s="101">
        <f>+'[30]Deprec 2183 4.30.19'!L9</f>
        <v>45854.879837970257</v>
      </c>
      <c r="E76" s="101">
        <f>+'[30]Deprec 2183 4.30.19'!M9</f>
        <v>10145.529860388102</v>
      </c>
      <c r="F76" s="102"/>
      <c r="G76" s="102"/>
      <c r="H76" s="102"/>
      <c r="I76" s="99" t="s">
        <v>712</v>
      </c>
      <c r="J76" s="142"/>
      <c r="K76" s="100"/>
    </row>
    <row r="77" spans="1:11">
      <c r="A77" s="133"/>
      <c r="B77" s="77" t="s">
        <v>666</v>
      </c>
      <c r="C77" s="101">
        <f>+'[30]Deprec 2183 4.30.19'!K11</f>
        <v>114402.17990020616</v>
      </c>
      <c r="D77" s="101">
        <f>+'[30]Deprec 2183 4.30.19'!L11</f>
        <v>14483.954087820988</v>
      </c>
      <c r="E77" s="101">
        <f>+'[30]Deprec 2183 4.30.19'!M11</f>
        <v>2405.0944121627272</v>
      </c>
      <c r="F77" s="101">
        <f>+'[30]Deprec 2183 4.30.19'!N11</f>
        <v>107767.72659981012</v>
      </c>
      <c r="G77" s="78"/>
      <c r="H77" s="78"/>
      <c r="I77" s="99" t="s">
        <v>712</v>
      </c>
      <c r="J77" s="142"/>
      <c r="K77" s="73"/>
    </row>
    <row r="78" spans="1:11">
      <c r="A78" s="133"/>
      <c r="B78" s="77" t="s">
        <v>655</v>
      </c>
      <c r="C78" s="101">
        <f>+'[30]Deprec 2183 4.30.19'!K13</f>
        <v>394776.57773328706</v>
      </c>
      <c r="D78" s="101">
        <f>+'[30]Deprec 2183 4.30.19'!L13</f>
        <v>14111.181694156514</v>
      </c>
      <c r="E78" s="101">
        <f>+'[30]Deprec 2183 4.30.19'!M13</f>
        <v>4497.09095033416</v>
      </c>
      <c r="F78" s="78">
        <f>+'[30]Deprec 2183 4.30.19'!N17</f>
        <v>63698.602999999996</v>
      </c>
      <c r="G78" s="78"/>
      <c r="H78" s="78"/>
      <c r="I78" s="99" t="s">
        <v>712</v>
      </c>
      <c r="J78" s="142"/>
      <c r="K78" s="73"/>
    </row>
    <row r="79" spans="1:11">
      <c r="A79" s="133"/>
      <c r="B79" s="77" t="s">
        <v>656</v>
      </c>
      <c r="C79" s="101">
        <f>+'[30]Deprec 2183 4.30.19'!K15</f>
        <v>117054.43127890688</v>
      </c>
      <c r="D79" s="101">
        <f>+'[30]Deprec 2183 4.30.19'!L15</f>
        <v>7144.0637021622733</v>
      </c>
      <c r="E79" s="101">
        <f>+'[30]Deprec 2183 4.30.19'!M15</f>
        <v>944.02135226420762</v>
      </c>
      <c r="F79" s="78"/>
      <c r="G79" s="78"/>
      <c r="H79" s="78"/>
      <c r="I79" s="99" t="s">
        <v>712</v>
      </c>
      <c r="J79" s="142"/>
      <c r="K79" s="73"/>
    </row>
    <row r="80" spans="1:11">
      <c r="A80" s="133"/>
      <c r="B80" s="77"/>
      <c r="C80" s="103">
        <f t="shared" ref="C80:H80" si="6">SUM(C75:C79)</f>
        <v>1526298.1927140416</v>
      </c>
      <c r="D80" s="103">
        <f t="shared" si="6"/>
        <v>81594.079322110032</v>
      </c>
      <c r="E80" s="103">
        <f t="shared" si="6"/>
        <v>17991.736575149196</v>
      </c>
      <c r="F80" s="103">
        <f t="shared" si="6"/>
        <v>171466.32959981012</v>
      </c>
      <c r="G80" s="103">
        <f t="shared" si="6"/>
        <v>0</v>
      </c>
      <c r="H80" s="103">
        <f t="shared" si="6"/>
        <v>0</v>
      </c>
      <c r="I80" s="104"/>
      <c r="J80" s="143"/>
      <c r="K80" s="73"/>
    </row>
    <row r="81" spans="1:11">
      <c r="A81" s="133"/>
      <c r="B81" s="77"/>
      <c r="C81" s="78"/>
      <c r="D81" s="78"/>
      <c r="E81" s="78"/>
      <c r="F81" s="78"/>
      <c r="G81" s="78"/>
      <c r="H81" s="78"/>
      <c r="I81" s="105"/>
      <c r="J81" s="144"/>
      <c r="K81" s="73"/>
    </row>
    <row r="82" spans="1:11">
      <c r="A82" s="133"/>
      <c r="B82" s="87" t="s">
        <v>667</v>
      </c>
      <c r="C82" s="78"/>
      <c r="D82" s="78"/>
      <c r="E82" s="78"/>
      <c r="F82" s="78"/>
      <c r="G82" s="78"/>
      <c r="H82" s="78"/>
      <c r="I82" s="105"/>
      <c r="J82" s="144"/>
      <c r="K82" s="73"/>
    </row>
    <row r="83" spans="1:11">
      <c r="A83" s="133"/>
      <c r="B83" s="77" t="s">
        <v>668</v>
      </c>
      <c r="C83" s="78">
        <f>+'[30]Deprec 2183 4.30.19'!K22+'[30]Deprec 2183 4.30.19'!K24</f>
        <v>274220.69771629258</v>
      </c>
      <c r="D83" s="78">
        <f>+'[30]Deprec 2183 4.30.19'!L22+'[30]Deprec 2183 4.30.19'!L24</f>
        <v>11180.739909140775</v>
      </c>
      <c r="E83" s="78">
        <f>+'[30]Deprec 2183 4.30.19'!M22+'[30]Deprec 2183 4.30.19'!M24</f>
        <v>3144.5332751708561</v>
      </c>
      <c r="F83" s="78">
        <f>+'[30]Deprec 2183 4.30.19'!N22+'[30]Deprec 2183 4.30.19'!N24</f>
        <v>19936.743885110162</v>
      </c>
      <c r="G83" s="78"/>
      <c r="H83" s="78"/>
      <c r="I83" s="99" t="s">
        <v>712</v>
      </c>
      <c r="J83" s="142"/>
      <c r="K83" s="73"/>
    </row>
    <row r="84" spans="1:11">
      <c r="A84" s="133"/>
      <c r="B84" s="77" t="s">
        <v>654</v>
      </c>
      <c r="C84" s="78">
        <f>+'[30]Deprec 2183 4.30.19'!K26</f>
        <v>41859.769957004668</v>
      </c>
      <c r="D84" s="78">
        <f>+'[30]Deprec 2183 4.30.19'!L26</f>
        <v>1944.5442431956974</v>
      </c>
      <c r="E84" s="78">
        <f>+'[30]Deprec 2183 4.30.19'!M26</f>
        <v>421.28221793252123</v>
      </c>
      <c r="F84" s="78">
        <f>+'[30]Deprec 2183 4.30.19'!N26</f>
        <v>13861.494896748611</v>
      </c>
      <c r="G84" s="78"/>
      <c r="H84" s="78"/>
      <c r="I84" s="99" t="s">
        <v>712</v>
      </c>
      <c r="J84" s="142"/>
      <c r="K84" s="73"/>
    </row>
    <row r="85" spans="1:11">
      <c r="A85" s="133"/>
      <c r="B85" s="77" t="s">
        <v>655</v>
      </c>
      <c r="C85" s="78">
        <f>+'[30]Deprec 2183 4.30.19'!K28</f>
        <v>115880.48029200301</v>
      </c>
      <c r="D85" s="78">
        <f>+'[30]Deprec 2183 4.30.19'!L28</f>
        <v>4641.5313410113258</v>
      </c>
      <c r="E85" s="78">
        <f>+'[30]Deprec 2183 4.30.19'!M28</f>
        <v>1308.3750352517768</v>
      </c>
      <c r="F85" s="78">
        <f>+'[30]Deprec 2183 4.30.19'!N28</f>
        <v>4815.3704745910572</v>
      </c>
      <c r="G85" s="78"/>
      <c r="H85" s="78"/>
      <c r="I85" s="99" t="s">
        <v>712</v>
      </c>
      <c r="J85" s="142"/>
      <c r="K85" s="73"/>
    </row>
    <row r="86" spans="1:11">
      <c r="A86" s="133"/>
      <c r="B86" s="77" t="s">
        <v>656</v>
      </c>
      <c r="C86" s="78">
        <f>+'[30]Deprec 2183 4.30.19'!K30</f>
        <v>64873.279125187037</v>
      </c>
      <c r="D86" s="78">
        <f>+'[30]Deprec 2183 4.30.19'!L30</f>
        <v>1909.6385260092613</v>
      </c>
      <c r="E86" s="78">
        <f>+'[30]Deprec 2183 4.30.19'!M30</f>
        <v>347.88663451798931</v>
      </c>
      <c r="F86" s="78">
        <f>+'[30]Deprec 2183 4.30.19'!N30</f>
        <v>0</v>
      </c>
      <c r="G86" s="78"/>
      <c r="H86" s="78"/>
      <c r="I86" s="99" t="s">
        <v>712</v>
      </c>
      <c r="J86" s="142"/>
      <c r="K86" s="73"/>
    </row>
    <row r="87" spans="1:11">
      <c r="A87" s="133"/>
      <c r="B87" s="77"/>
      <c r="C87" s="103">
        <f t="shared" ref="C87:H87" si="7">SUM(C83:C86)</f>
        <v>496834.22709048731</v>
      </c>
      <c r="D87" s="103">
        <f t="shared" si="7"/>
        <v>19676.454019357061</v>
      </c>
      <c r="E87" s="103">
        <f t="shared" si="7"/>
        <v>5222.0771628731436</v>
      </c>
      <c r="F87" s="103">
        <f t="shared" si="7"/>
        <v>38613.609256449832</v>
      </c>
      <c r="G87" s="103">
        <f t="shared" si="7"/>
        <v>0</v>
      </c>
      <c r="H87" s="103">
        <f t="shared" si="7"/>
        <v>0</v>
      </c>
      <c r="I87" s="105"/>
      <c r="J87" s="144"/>
      <c r="K87" s="73"/>
    </row>
    <row r="88" spans="1:11">
      <c r="A88" s="133"/>
      <c r="B88" s="77"/>
      <c r="C88" s="78"/>
      <c r="D88" s="78"/>
      <c r="E88" s="78"/>
      <c r="F88" s="78"/>
      <c r="G88" s="78"/>
      <c r="H88" s="78"/>
      <c r="I88" s="105"/>
      <c r="J88" s="144"/>
      <c r="K88" s="73"/>
    </row>
    <row r="89" spans="1:11">
      <c r="A89" s="133"/>
      <c r="B89" s="77" t="s">
        <v>669</v>
      </c>
      <c r="C89" s="78">
        <f>+'[30]Deprec 2183 4.30.19'!K34</f>
        <v>20656.750498986126</v>
      </c>
      <c r="D89" s="78">
        <f>+'[30]Deprec 2183 4.30.19'!L34</f>
        <v>1052.3826701106691</v>
      </c>
      <c r="E89" s="78">
        <f>+'[30]Deprec 2183 4.30.19'!M34</f>
        <v>232.84282593020015</v>
      </c>
      <c r="F89" s="78">
        <f>+'[30]Deprec 2183 4.30.19'!N34</f>
        <v>5198.0330468835464</v>
      </c>
      <c r="G89" s="78">
        <f>+'[30]Deprec 2183 4.30.19'!O34</f>
        <v>0</v>
      </c>
      <c r="H89" s="78">
        <f>+'[30]Deprec 2183 4.30.19'!P34</f>
        <v>5929.702469200568</v>
      </c>
      <c r="I89" s="99" t="s">
        <v>712</v>
      </c>
      <c r="J89" s="145"/>
      <c r="K89" s="73"/>
    </row>
    <row r="90" spans="1:11">
      <c r="A90" s="133"/>
      <c r="B90" s="77" t="s">
        <v>671</v>
      </c>
      <c r="C90" s="78">
        <f>+'[30]Deprec 2183 4.30.19'!K36</f>
        <v>20246.605415201513</v>
      </c>
      <c r="D90" s="78">
        <f>+'[30]Deprec 2183 4.30.19'!L36</f>
        <v>1031.4873420469835</v>
      </c>
      <c r="E90" s="78">
        <f>+'[30]Deprec 2183 4.30.19'!M36</f>
        <v>228.21967185015859</v>
      </c>
      <c r="F90" s="78">
        <f>+'[30]Deprec 2183 4.30.19'!N36</f>
        <v>5094.8247663926777</v>
      </c>
      <c r="G90" s="78">
        <f>+'[30]Deprec 2183 4.30.19'!O36</f>
        <v>0</v>
      </c>
      <c r="H90" s="78">
        <f>+'[30]Deprec 2183 4.30.19'!P36</f>
        <v>5811.9667045086589</v>
      </c>
      <c r="I90" s="99" t="s">
        <v>712</v>
      </c>
      <c r="J90" s="145"/>
      <c r="K90" s="73"/>
    </row>
    <row r="91" spans="1:11">
      <c r="A91" s="133"/>
      <c r="B91" s="77" t="s">
        <v>672</v>
      </c>
      <c r="C91" s="78">
        <f>+'[30]Deprec 2183 4.30.19'!K38</f>
        <v>1655.9837426653694</v>
      </c>
      <c r="D91" s="78">
        <f>+'[30]Deprec 2183 4.30.19'!L38</f>
        <v>63.652620102199784</v>
      </c>
      <c r="E91" s="78">
        <f>+'[30]Deprec 2183 4.30.19'!M38</f>
        <v>16.66107849608419</v>
      </c>
      <c r="F91" s="78">
        <f>+'[30]Deprec 2183 4.30.19'!N38</f>
        <v>53.935816336969062</v>
      </c>
      <c r="G91" s="78">
        <f>+'[30]Deprec 2183 4.30.19'!O38</f>
        <v>2.2419780171244838E-2</v>
      </c>
      <c r="H91" s="78">
        <f>+'[30]Deprec 2183 4.30.19'!P38</f>
        <v>42.227655952539649</v>
      </c>
      <c r="I91" s="99" t="s">
        <v>712</v>
      </c>
      <c r="J91" s="145"/>
      <c r="K91" s="73"/>
    </row>
    <row r="92" spans="1:11">
      <c r="A92" s="133"/>
      <c r="B92" s="77" t="s">
        <v>673</v>
      </c>
      <c r="C92" s="78"/>
      <c r="D92" s="78"/>
      <c r="E92" s="78"/>
      <c r="F92" s="78"/>
      <c r="G92" s="78"/>
      <c r="H92" s="78"/>
      <c r="I92" s="99" t="s">
        <v>712</v>
      </c>
      <c r="J92" s="142"/>
      <c r="K92" s="73"/>
    </row>
    <row r="93" spans="1:11">
      <c r="A93" s="133"/>
      <c r="B93" s="77"/>
      <c r="C93" s="78"/>
      <c r="D93" s="78"/>
      <c r="E93" s="78"/>
      <c r="F93" s="78"/>
      <c r="G93" s="78"/>
      <c r="H93" s="78"/>
      <c r="I93" s="105"/>
      <c r="J93" s="144"/>
      <c r="K93" s="73"/>
    </row>
    <row r="94" spans="1:11">
      <c r="A94" s="133"/>
      <c r="B94" s="77" t="s">
        <v>674</v>
      </c>
      <c r="C94" s="78"/>
      <c r="D94" s="78"/>
      <c r="E94" s="78"/>
      <c r="F94" s="78"/>
      <c r="G94" s="78"/>
      <c r="H94" s="78"/>
      <c r="I94" s="99" t="s">
        <v>712</v>
      </c>
      <c r="J94" s="142"/>
      <c r="K94" s="73"/>
    </row>
    <row r="95" spans="1:11">
      <c r="A95" s="133"/>
      <c r="B95" s="77" t="s">
        <v>675</v>
      </c>
      <c r="C95" s="78">
        <f>+'[30]Deprec 2183 4.30.19'!K40</f>
        <v>62669.65092603027</v>
      </c>
      <c r="D95" s="78">
        <f>+'[30]Deprec 2183 4.30.19'!L40</f>
        <v>2408.8929012741928</v>
      </c>
      <c r="E95" s="78">
        <f>+'[30]Deprec 2183 4.30.19'!M40</f>
        <v>630.52791310631835</v>
      </c>
      <c r="F95" s="78">
        <f>+'[30]Deprec 2183 4.30.19'!N40</f>
        <v>2041.1666462424739</v>
      </c>
      <c r="G95" s="78">
        <f>+'[30]Deprec 2183 4.30.19'!O40</f>
        <v>0</v>
      </c>
      <c r="H95" s="78">
        <f>+'[30]Deprec 2183 4.30.19'!P40</f>
        <v>1598.0787671929036</v>
      </c>
      <c r="I95" s="99" t="s">
        <v>712</v>
      </c>
      <c r="J95" s="145"/>
    </row>
    <row r="96" spans="1:11">
      <c r="A96" s="133"/>
      <c r="B96" s="77" t="s">
        <v>676</v>
      </c>
      <c r="C96" s="78">
        <f>+'[30]Deprec 2183 4.30.19'!K42</f>
        <v>23347.217283790007</v>
      </c>
      <c r="D96" s="78">
        <f>+'[30]Deprec 2183 4.30.19'!L42</f>
        <v>897.41916778521295</v>
      </c>
      <c r="E96" s="78">
        <f>+'[30]Deprec 2183 4.30.19'!M42</f>
        <v>234.89954026013856</v>
      </c>
      <c r="F96" s="78">
        <f>+'[30]Deprec 2183 4.30.19'!N42</f>
        <v>760.42487070011589</v>
      </c>
      <c r="G96" s="78">
        <f>+'[30]Deprec 2183 4.30.19'!O42</f>
        <v>0</v>
      </c>
      <c r="H96" s="78">
        <f>+'[30]Deprec 2183 4.30.19'!P42</f>
        <v>595.35503490042151</v>
      </c>
      <c r="I96" s="99" t="s">
        <v>712</v>
      </c>
      <c r="J96" s="145"/>
    </row>
    <row r="97" spans="1:10">
      <c r="A97" s="133"/>
      <c r="B97" s="77" t="s">
        <v>677</v>
      </c>
      <c r="C97" s="78">
        <f>+'[30]Deprec 2183 4.30.19'!K44</f>
        <v>11754.910576334936</v>
      </c>
      <c r="D97" s="78">
        <f>+'[30]Deprec 2183 4.30.19'!L44</f>
        <v>451.83466357373277</v>
      </c>
      <c r="E97" s="78">
        <f>+'[30]Deprec 2183 4.30.19'!M44</f>
        <v>118.26775999113336</v>
      </c>
      <c r="F97" s="78">
        <f>+'[30]Deprec 2183 4.30.19'!N44</f>
        <v>20445.012384715585</v>
      </c>
      <c r="G97" s="78">
        <f>+'[30]Deprec 2183 4.30.19'!O44</f>
        <v>0</v>
      </c>
      <c r="H97" s="78">
        <f>+'[30]Deprec 2183 4.30.19'!P44</f>
        <v>0</v>
      </c>
      <c r="I97" s="99" t="s">
        <v>712</v>
      </c>
      <c r="J97" s="142"/>
    </row>
    <row r="98" spans="1:10">
      <c r="A98" s="133"/>
      <c r="B98" s="77"/>
      <c r="C98" s="103">
        <f t="shared" ref="C98:H98" si="8">SUM(C89:C97)</f>
        <v>140331.11844300822</v>
      </c>
      <c r="D98" s="103">
        <f t="shared" si="8"/>
        <v>5905.6693648929913</v>
      </c>
      <c r="E98" s="103">
        <f t="shared" si="8"/>
        <v>1461.4187896340331</v>
      </c>
      <c r="F98" s="103">
        <f t="shared" si="8"/>
        <v>33593.397531271366</v>
      </c>
      <c r="G98" s="103">
        <f t="shared" si="8"/>
        <v>2.2419780171244838E-2</v>
      </c>
      <c r="H98" s="103">
        <f t="shared" si="8"/>
        <v>13977.330631755091</v>
      </c>
      <c r="I98" s="105"/>
      <c r="J98" s="144"/>
    </row>
    <row r="99" spans="1:10">
      <c r="A99" s="133"/>
      <c r="B99" s="77"/>
      <c r="C99" s="106"/>
      <c r="D99" s="106"/>
      <c r="E99" s="106"/>
      <c r="F99" s="106"/>
      <c r="G99" s="106"/>
      <c r="H99" s="106"/>
      <c r="I99" s="105"/>
      <c r="J99" s="144"/>
    </row>
    <row r="100" spans="1:10" ht="12" thickBot="1">
      <c r="A100" s="133"/>
      <c r="B100" s="87" t="s">
        <v>651</v>
      </c>
      <c r="C100" s="107">
        <f t="shared" ref="C100:H100" si="9">C80+C87+C98</f>
        <v>2163463.5382475369</v>
      </c>
      <c r="D100" s="107">
        <f t="shared" si="9"/>
        <v>107176.20270636008</v>
      </c>
      <c r="E100" s="107">
        <f t="shared" si="9"/>
        <v>24675.232527656375</v>
      </c>
      <c r="F100" s="107">
        <f t="shared" si="9"/>
        <v>243673.33638753131</v>
      </c>
      <c r="G100" s="107">
        <f t="shared" si="9"/>
        <v>2.2419780171244838E-2</v>
      </c>
      <c r="H100" s="107">
        <f t="shared" si="9"/>
        <v>13977.330631755091</v>
      </c>
      <c r="I100" s="105"/>
      <c r="J100" s="144"/>
    </row>
    <row r="101" spans="1:10" ht="12" thickTop="1">
      <c r="A101" s="133"/>
      <c r="B101" s="77"/>
      <c r="C101" s="106"/>
      <c r="D101" s="106"/>
      <c r="E101" s="106"/>
      <c r="F101" s="105"/>
      <c r="G101" s="77"/>
      <c r="H101" s="77"/>
      <c r="I101" s="77"/>
      <c r="J101" s="134"/>
    </row>
    <row r="102" spans="1:10">
      <c r="A102" s="133"/>
      <c r="B102" s="87"/>
      <c r="C102" s="106"/>
      <c r="D102" s="106"/>
      <c r="E102" s="106"/>
      <c r="F102" s="105"/>
      <c r="G102" s="77"/>
      <c r="H102" s="77"/>
      <c r="I102" s="77"/>
      <c r="J102" s="134"/>
    </row>
    <row r="103" spans="1:10">
      <c r="A103" s="133"/>
      <c r="B103" s="77"/>
      <c r="C103" s="78"/>
      <c r="D103" s="78"/>
      <c r="E103" s="78"/>
      <c r="F103" s="105"/>
      <c r="G103" s="105"/>
      <c r="H103" s="77"/>
      <c r="I103" s="77"/>
      <c r="J103" s="134"/>
    </row>
    <row r="104" spans="1:10">
      <c r="A104" s="133"/>
      <c r="B104" s="77"/>
      <c r="C104" s="78"/>
      <c r="D104" s="78"/>
      <c r="E104" s="78"/>
      <c r="F104" s="105"/>
      <c r="G104" s="77"/>
      <c r="H104" s="77"/>
      <c r="I104" s="77"/>
      <c r="J104" s="134"/>
    </row>
    <row r="105" spans="1:10">
      <c r="A105" s="135"/>
      <c r="B105" s="83"/>
      <c r="C105" s="108"/>
      <c r="D105" s="108"/>
      <c r="E105" s="108"/>
      <c r="F105" s="108"/>
      <c r="G105" s="108"/>
      <c r="H105" s="108"/>
      <c r="I105" s="83"/>
      <c r="J105" s="136"/>
    </row>
    <row r="106" spans="1:10">
      <c r="A106" s="133"/>
      <c r="B106" s="77"/>
      <c r="C106" s="105"/>
      <c r="D106" s="105"/>
      <c r="E106" s="105"/>
      <c r="F106" s="105"/>
      <c r="G106" s="105"/>
      <c r="H106" s="105"/>
      <c r="I106" s="77"/>
      <c r="J106" s="134"/>
    </row>
    <row r="107" spans="1:10">
      <c r="A107" s="137"/>
      <c r="B107" s="85"/>
      <c r="C107" s="85"/>
      <c r="D107" s="85"/>
      <c r="E107" s="85"/>
      <c r="F107" s="85"/>
      <c r="G107" s="85"/>
      <c r="H107" s="85"/>
      <c r="I107" s="85"/>
      <c r="J107" s="138"/>
    </row>
    <row r="108" spans="1:10" ht="22.5">
      <c r="A108" s="139" t="s">
        <v>713</v>
      </c>
      <c r="B108" s="87"/>
      <c r="C108" s="75" t="s">
        <v>682</v>
      </c>
      <c r="D108" s="75" t="s">
        <v>683</v>
      </c>
      <c r="E108" s="75" t="s">
        <v>684</v>
      </c>
      <c r="F108" s="97" t="s">
        <v>711</v>
      </c>
      <c r="G108" s="97">
        <v>2184</v>
      </c>
      <c r="H108" s="97">
        <v>2185</v>
      </c>
      <c r="I108" s="75"/>
      <c r="J108" s="134"/>
    </row>
    <row r="109" spans="1:10">
      <c r="A109" s="133"/>
      <c r="B109" s="75"/>
      <c r="C109" s="75"/>
      <c r="D109" s="75"/>
      <c r="E109" s="75"/>
      <c r="F109" s="75"/>
      <c r="G109" s="75"/>
      <c r="H109" s="75"/>
      <c r="I109" s="77"/>
      <c r="J109" s="134"/>
    </row>
    <row r="110" spans="1:10">
      <c r="A110" s="133"/>
      <c r="B110" s="87" t="s">
        <v>664</v>
      </c>
      <c r="C110" s="98"/>
      <c r="D110" s="98"/>
      <c r="E110" s="98"/>
      <c r="F110" s="99"/>
      <c r="G110" s="99"/>
      <c r="H110" s="99"/>
      <c r="I110" s="99"/>
      <c r="J110" s="142"/>
    </row>
    <row r="111" spans="1:10">
      <c r="A111" s="133"/>
      <c r="B111" s="77" t="s">
        <v>665</v>
      </c>
      <c r="C111" s="101">
        <f>+'[30]Deprec 2183 4.30.19'!T9</f>
        <v>6608593.6088787541</v>
      </c>
      <c r="D111" s="101">
        <f>+'[30]Deprec 2183 4.30.19'!U9</f>
        <v>336682.64464584971</v>
      </c>
      <c r="E111" s="101">
        <f>+'[30]Deprec 2183 4.30.19'!V9</f>
        <v>74492.046142064515</v>
      </c>
      <c r="F111" s="101">
        <f>+'[30]Deprec 2183 4.30.19'!W9</f>
        <v>0</v>
      </c>
      <c r="G111" s="78"/>
      <c r="H111" s="78"/>
      <c r="I111" s="99" t="s">
        <v>712</v>
      </c>
      <c r="J111" s="142"/>
    </row>
    <row r="112" spans="1:10">
      <c r="A112" s="133"/>
      <c r="B112" s="77" t="s">
        <v>666</v>
      </c>
      <c r="C112" s="101">
        <f>+'[30]Deprec 2183 4.30.19'!T11</f>
        <v>615204.34836086119</v>
      </c>
      <c r="D112" s="101">
        <f>+'[30]Deprec 2183 4.30.19'!U11</f>
        <v>77888.301989169384</v>
      </c>
      <c r="E112" s="101">
        <f>+'[30]Deprec 2183 4.30.19'!V11</f>
        <v>12933.534499706266</v>
      </c>
      <c r="F112" s="101">
        <f>+'[30]Deprec 2183 4.30.19'!W11</f>
        <v>579527.19148359646</v>
      </c>
      <c r="G112" s="78"/>
      <c r="H112" s="78"/>
      <c r="I112" s="99" t="s">
        <v>712</v>
      </c>
      <c r="J112" s="142"/>
    </row>
    <row r="113" spans="1:10">
      <c r="A113" s="133"/>
      <c r="B113" s="77" t="s">
        <v>655</v>
      </c>
      <c r="C113" s="101">
        <f>+'[30]Deprec 2183 4.30.19'!T13</f>
        <v>1643090.3719922095</v>
      </c>
      <c r="D113" s="101">
        <f>+'[30]Deprec 2183 4.30.19'!U13</f>
        <v>58731.81968451487</v>
      </c>
      <c r="E113" s="101">
        <f>+'[30]Deprec 2183 4.30.19'!V13</f>
        <v>18717.237189941607</v>
      </c>
      <c r="F113" s="101">
        <f>+'[30]Deprec 2183 4.30.19'!W17</f>
        <v>392518.82700000005</v>
      </c>
      <c r="G113" s="78"/>
      <c r="H113" s="78"/>
      <c r="I113" s="99" t="s">
        <v>712</v>
      </c>
      <c r="J113" s="142"/>
    </row>
    <row r="114" spans="1:10">
      <c r="A114" s="133"/>
      <c r="B114" s="77" t="s">
        <v>656</v>
      </c>
      <c r="C114" s="101">
        <f>+'[30]Deprec 2183 4.30.19'!T15</f>
        <v>238494.90947666942</v>
      </c>
      <c r="D114" s="101">
        <f>+'[30]Deprec 2183 4.30.19'!U15</f>
        <v>14555.816531909277</v>
      </c>
      <c r="E114" s="101">
        <f>+'[30]Deprec 2183 4.30.19'!V15</f>
        <v>1923.4153247546988</v>
      </c>
      <c r="F114" s="101">
        <f>+'[30]Deprec 2183 4.30.19'!W15</f>
        <v>0</v>
      </c>
      <c r="G114" s="78"/>
      <c r="H114" s="78"/>
      <c r="I114" s="99" t="s">
        <v>712</v>
      </c>
      <c r="J114" s="142"/>
    </row>
    <row r="115" spans="1:10">
      <c r="A115" s="133"/>
      <c r="B115" s="77"/>
      <c r="C115" s="103">
        <f t="shared" ref="C115:H115" si="10">SUM(C110:C114)</f>
        <v>9105383.2387084942</v>
      </c>
      <c r="D115" s="103">
        <f t="shared" si="10"/>
        <v>487858.58285144327</v>
      </c>
      <c r="E115" s="103">
        <f t="shared" si="10"/>
        <v>108066.23315646707</v>
      </c>
      <c r="F115" s="103">
        <f t="shared" si="10"/>
        <v>972046.0184835965</v>
      </c>
      <c r="G115" s="103">
        <f t="shared" si="10"/>
        <v>0</v>
      </c>
      <c r="H115" s="103">
        <f t="shared" si="10"/>
        <v>0</v>
      </c>
      <c r="I115" s="104"/>
      <c r="J115" s="143"/>
    </row>
    <row r="116" spans="1:10">
      <c r="A116" s="133"/>
      <c r="B116" s="77"/>
      <c r="C116" s="78"/>
      <c r="D116" s="78"/>
      <c r="E116" s="78"/>
      <c r="F116" s="78"/>
      <c r="G116" s="78"/>
      <c r="H116" s="78"/>
      <c r="I116" s="105"/>
      <c r="J116" s="144"/>
    </row>
    <row r="117" spans="1:10">
      <c r="A117" s="133"/>
      <c r="B117" s="87" t="s">
        <v>667</v>
      </c>
      <c r="C117" s="78"/>
      <c r="D117" s="78"/>
      <c r="E117" s="78"/>
      <c r="F117" s="78"/>
      <c r="G117" s="78"/>
      <c r="H117" s="78"/>
      <c r="I117" s="105"/>
      <c r="J117" s="144"/>
    </row>
    <row r="118" spans="1:10">
      <c r="A118" s="133"/>
      <c r="B118" s="77" t="s">
        <v>668</v>
      </c>
      <c r="C118" s="78">
        <f>+'[30]Deprec 2183 4.30.19'!T22+'[30]Deprec 2183 4.30.19'!T24</f>
        <v>1233568.9114510373</v>
      </c>
      <c r="D118" s="78">
        <f>+'[30]Deprec 2183 4.30.19'!U22+'[30]Deprec 2183 4.30.19'!U24</f>
        <v>48940.078828803642</v>
      </c>
      <c r="E118" s="78">
        <f>+'[30]Deprec 2183 4.30.19'!V22+'[30]Deprec 2183 4.30.19'!V24</f>
        <v>13790.486649283954</v>
      </c>
      <c r="F118" s="78">
        <f>+'[30]Deprec 2183 4.30.19'!W22+'[30]Deprec 2183 4.30.19'!W24</f>
        <v>162483.58238039864</v>
      </c>
      <c r="G118" s="78"/>
      <c r="H118" s="78"/>
      <c r="I118" s="99" t="s">
        <v>712</v>
      </c>
      <c r="J118" s="142"/>
    </row>
    <row r="119" spans="1:10">
      <c r="A119" s="133"/>
      <c r="B119" s="77" t="s">
        <v>654</v>
      </c>
      <c r="C119" s="78">
        <f>+'[30]Deprec 2183 4.30.19'!T26</f>
        <v>312751.60590833571</v>
      </c>
      <c r="D119" s="78">
        <f>+'[30]Deprec 2183 4.30.19'!U26</f>
        <v>14528.492044842127</v>
      </c>
      <c r="E119" s="78">
        <f>+'[30]Deprec 2183 4.30.19'!V26</f>
        <v>3147.5732029667734</v>
      </c>
      <c r="F119" s="78">
        <f>+'[30]Deprec 2183 4.30.19'!W26</f>
        <v>103564.94538075909</v>
      </c>
      <c r="G119" s="78"/>
      <c r="H119" s="78"/>
      <c r="I119" s="99" t="s">
        <v>712</v>
      </c>
      <c r="J119" s="142"/>
    </row>
    <row r="120" spans="1:10">
      <c r="A120" s="133"/>
      <c r="B120" s="77" t="s">
        <v>655</v>
      </c>
      <c r="C120" s="78">
        <f>+'[30]Deprec 2183 4.30.19'!T28</f>
        <v>477115.81503270473</v>
      </c>
      <c r="D120" s="78">
        <f>+'[30]Deprec 2183 4.30.19'!U28</f>
        <v>19110.621592058495</v>
      </c>
      <c r="E120" s="78">
        <f>+'[30]Deprec 2183 4.30.19'!V28</f>
        <v>5386.985105166802</v>
      </c>
      <c r="F120" s="78">
        <f>+'[30]Deprec 2183 4.30.19'!W28</f>
        <v>19826.371127212922</v>
      </c>
      <c r="G120" s="78"/>
      <c r="H120" s="78"/>
      <c r="I120" s="99" t="s">
        <v>712</v>
      </c>
      <c r="J120" s="142"/>
    </row>
    <row r="121" spans="1:10">
      <c r="A121" s="133"/>
      <c r="B121" s="77" t="s">
        <v>656</v>
      </c>
      <c r="C121" s="78">
        <f>+'[30]Deprec 2183 4.30.19'!T30</f>
        <v>300912.55577024113</v>
      </c>
      <c r="D121" s="78">
        <f>+'[30]Deprec 2183 4.30.19'!U30</f>
        <v>8857.7950306763723</v>
      </c>
      <c r="E121" s="78">
        <f>+'[30]Deprec 2183 4.30.19'!V30</f>
        <v>1613.6606276539001</v>
      </c>
      <c r="F121" s="78">
        <f>+'[30]Deprec 2183 4.30.19'!W30</f>
        <v>0</v>
      </c>
      <c r="G121" s="78"/>
      <c r="H121" s="78"/>
      <c r="I121" s="99" t="s">
        <v>712</v>
      </c>
      <c r="J121" s="142"/>
    </row>
    <row r="122" spans="1:10">
      <c r="A122" s="133"/>
      <c r="B122" s="77"/>
      <c r="C122" s="103">
        <f t="shared" ref="C122:H122" si="11">SUM(C118:C121)</f>
        <v>2324348.8881623186</v>
      </c>
      <c r="D122" s="103">
        <f t="shared" si="11"/>
        <v>91436.987496380621</v>
      </c>
      <c r="E122" s="103">
        <f t="shared" si="11"/>
        <v>23938.705585071428</v>
      </c>
      <c r="F122" s="103">
        <f t="shared" si="11"/>
        <v>285874.89888837066</v>
      </c>
      <c r="G122" s="103">
        <f t="shared" si="11"/>
        <v>0</v>
      </c>
      <c r="H122" s="103">
        <f t="shared" si="11"/>
        <v>0</v>
      </c>
      <c r="I122" s="105"/>
      <c r="J122" s="144"/>
    </row>
    <row r="123" spans="1:10">
      <c r="A123" s="133"/>
      <c r="B123" s="77"/>
      <c r="C123" s="78"/>
      <c r="D123" s="78"/>
      <c r="E123" s="78"/>
      <c r="F123" s="78"/>
      <c r="G123" s="78"/>
      <c r="H123" s="78"/>
      <c r="I123" s="105"/>
      <c r="J123" s="144"/>
    </row>
    <row r="124" spans="1:10">
      <c r="A124" s="133"/>
      <c r="B124" s="77" t="s">
        <v>669</v>
      </c>
      <c r="C124" s="78">
        <f>+'[30]Deprec 2183 4.30.19'!T34</f>
        <v>54357.72049351265</v>
      </c>
      <c r="D124" s="78">
        <f>+'[30]Deprec 2183 4.30.19'!U34</f>
        <v>2769.3185836223374</v>
      </c>
      <c r="E124" s="78">
        <f>+'[30]Deprec 2183 4.30.19'!V34</f>
        <v>612.72005252978477</v>
      </c>
      <c r="F124" s="78">
        <f>+'[30]Deprec 2183 4.30.19'!W34</f>
        <v>13678.493502276942</v>
      </c>
      <c r="G124" s="78">
        <f>+'[30]Deprec 2183 4.30.19'!X34</f>
        <v>0</v>
      </c>
      <c r="H124" s="78">
        <f>+'[30]Deprec 2183 4.30.19'!Y34</f>
        <v>15603.863223613829</v>
      </c>
      <c r="I124" s="99" t="s">
        <v>712</v>
      </c>
      <c r="J124" s="145"/>
    </row>
    <row r="125" spans="1:10">
      <c r="A125" s="133"/>
      <c r="B125" s="77" t="s">
        <v>671</v>
      </c>
      <c r="C125" s="78">
        <f>+'[30]Deprec 2183 4.30.19'!T36</f>
        <v>63032.138457604829</v>
      </c>
      <c r="D125" s="78">
        <f>+'[30]Deprec 2183 4.30.19'!U36</f>
        <v>3211.2471018157166</v>
      </c>
      <c r="E125" s="78">
        <f>+'[30]Deprec 2183 4.30.19'!V36</f>
        <v>710.49806423390305</v>
      </c>
      <c r="F125" s="78">
        <f>+'[30]Deprec 2183 4.30.19'!W36</f>
        <v>15861.310748486338</v>
      </c>
      <c r="G125" s="78">
        <f>+'[30]Deprec 2183 4.30.19'!X36</f>
        <v>0</v>
      </c>
      <c r="H125" s="78">
        <f>+'[30]Deprec 2183 4.30.19'!Y36</f>
        <v>18093.931427859206</v>
      </c>
      <c r="I125" s="99" t="s">
        <v>712</v>
      </c>
      <c r="J125" s="145"/>
    </row>
    <row r="126" spans="1:10">
      <c r="A126" s="133"/>
      <c r="B126" s="77" t="s">
        <v>672</v>
      </c>
      <c r="C126" s="78">
        <f>+'[30]Deprec 2183 4.30.19'!T38</f>
        <v>4162.875247344241</v>
      </c>
      <c r="D126" s="78">
        <f>+'[30]Deprec 2183 4.30.19'!U38</f>
        <v>160.01239011293782</v>
      </c>
      <c r="E126" s="78">
        <f>+'[30]Deprec 2183 4.30.19'!V38</f>
        <v>41.883256144636995</v>
      </c>
      <c r="F126" s="78">
        <f>+'[30]Deprec 2183 4.30.19'!W38</f>
        <v>135.58591729474776</v>
      </c>
      <c r="G126" s="78">
        <f>+'[30]Deprec 2183 4.30.19'!X38</f>
        <v>5.6359700594375971E-2</v>
      </c>
      <c r="H126" s="78">
        <f>+'[30]Deprec 2183 4.30.19'!Y38</f>
        <v>106.15349606950714</v>
      </c>
      <c r="I126" s="99" t="s">
        <v>712</v>
      </c>
      <c r="J126" s="145"/>
    </row>
    <row r="127" spans="1:10">
      <c r="A127" s="133"/>
      <c r="B127" s="77" t="s">
        <v>673</v>
      </c>
      <c r="C127" s="78"/>
      <c r="D127" s="78"/>
      <c r="E127" s="78"/>
      <c r="F127" s="78"/>
      <c r="G127" s="78"/>
      <c r="H127" s="78"/>
      <c r="I127" s="99" t="s">
        <v>712</v>
      </c>
      <c r="J127" s="142"/>
    </row>
    <row r="128" spans="1:10">
      <c r="A128" s="133"/>
      <c r="B128" s="77"/>
      <c r="C128" s="78"/>
      <c r="D128" s="78"/>
      <c r="E128" s="78"/>
      <c r="F128" s="78"/>
      <c r="G128" s="78"/>
      <c r="H128" s="78"/>
      <c r="I128" s="105"/>
      <c r="J128" s="144"/>
    </row>
    <row r="129" spans="1:10">
      <c r="A129" s="133"/>
      <c r="B129" s="77" t="s">
        <v>674</v>
      </c>
      <c r="C129" s="78"/>
      <c r="D129" s="78"/>
      <c r="E129" s="78"/>
      <c r="F129" s="78"/>
      <c r="G129" s="78"/>
      <c r="H129" s="78"/>
      <c r="I129" s="99" t="s">
        <v>712</v>
      </c>
      <c r="J129" s="142"/>
    </row>
    <row r="130" spans="1:10">
      <c r="A130" s="133"/>
      <c r="B130" s="77" t="s">
        <v>675</v>
      </c>
      <c r="C130" s="78">
        <f>+'[30]Deprec 2183 4.30.19'!T40</f>
        <v>155544.34863542279</v>
      </c>
      <c r="D130" s="78">
        <f>+'[30]Deprec 2183 4.30.19'!U40</f>
        <v>5978.8058769218096</v>
      </c>
      <c r="E130" s="78">
        <f>+'[30]Deprec 2183 4.30.19'!V40</f>
        <v>1564.952925241819</v>
      </c>
      <c r="F130" s="78">
        <f>+'[30]Deprec 2183 4.30.19'!W40</f>
        <v>5066.1194334858437</v>
      </c>
      <c r="G130" s="78">
        <f>+'[30]Deprec 2183 4.30.19'!X40</f>
        <v>0</v>
      </c>
      <c r="H130" s="78">
        <f>+'[30]Deprec 2183 4.30.19'!Y40</f>
        <v>3966.3875135432345</v>
      </c>
      <c r="I130" s="99" t="s">
        <v>712</v>
      </c>
      <c r="J130" s="145"/>
    </row>
    <row r="131" spans="1:10">
      <c r="A131" s="133"/>
      <c r="B131" s="77" t="s">
        <v>676</v>
      </c>
      <c r="C131" s="78">
        <f>+'[30]Deprec 2183 4.30.19'!T42</f>
        <v>468848.83074309077</v>
      </c>
      <c r="D131" s="78">
        <f>+'[30]Deprec 2183 4.30.19'!U42</f>
        <v>18021.587857267448</v>
      </c>
      <c r="E131" s="78">
        <f>+'[30]Deprec 2183 4.30.19'!V42</f>
        <v>4717.1520894492442</v>
      </c>
      <c r="F131" s="78">
        <f>+'[30]Deprec 2183 4.30.19'!W42</f>
        <v>15270.526982384768</v>
      </c>
      <c r="G131" s="78">
        <f>+'[30]Deprec 2183 4.30.19'!X42</f>
        <v>0</v>
      </c>
      <c r="H131" s="78">
        <f>+'[30]Deprec 2183 4.30.19'!Y42</f>
        <v>11955.665148320519</v>
      </c>
      <c r="I131" s="99" t="s">
        <v>712</v>
      </c>
      <c r="J131" s="145"/>
    </row>
    <row r="132" spans="1:10">
      <c r="A132" s="133"/>
      <c r="B132" s="77" t="s">
        <v>677</v>
      </c>
      <c r="C132" s="78">
        <f>+'[30]Deprec 2183 4.30.19'!T44</f>
        <v>235098.21152669869</v>
      </c>
      <c r="D132" s="78">
        <f>+'[30]Deprec 2183 4.30.19'!U44</f>
        <v>9036.6932714746526</v>
      </c>
      <c r="E132" s="78">
        <f>+'[30]Deprec 2183 4.30.19'!V44</f>
        <v>2365.3551998226667</v>
      </c>
      <c r="F132" s="78">
        <f>+'[30]Deprec 2183 4.30.19'!W44</f>
        <v>408900.24769431161</v>
      </c>
      <c r="G132" s="78">
        <f>+'[30]Deprec 2183 4.30.19'!X44</f>
        <v>0</v>
      </c>
      <c r="H132" s="78">
        <f>+'[30]Deprec 2183 4.30.19'!Y44</f>
        <v>0</v>
      </c>
      <c r="I132" s="99" t="s">
        <v>712</v>
      </c>
      <c r="J132" s="145"/>
    </row>
    <row r="133" spans="1:10">
      <c r="A133" s="133"/>
      <c r="B133" s="77" t="s">
        <v>679</v>
      </c>
      <c r="C133" s="78">
        <f>+'[30]Deprec 2183 4.30.19'!T46</f>
        <v>884436.48900964286</v>
      </c>
      <c r="D133" s="78">
        <f>+'[30]Deprec 2183 4.30.19'!U46</f>
        <v>45058.666603585938</v>
      </c>
      <c r="E133" s="78">
        <f>+'[30]Deprec 2183 4.30.19'!V46</f>
        <v>9969.3652913558362</v>
      </c>
      <c r="F133" s="78">
        <f>+'[30]Deprec 2183 4.30.19'!W46</f>
        <v>222558.24302895198</v>
      </c>
      <c r="G133" s="78">
        <f>+'[30]Deprec 2183 4.30.19'!X46</f>
        <v>58996.169200000004</v>
      </c>
      <c r="H133" s="78">
        <f>+'[30]Deprec 2183 4.30.19'!Y46</f>
        <v>253885.29686646344</v>
      </c>
      <c r="I133" s="99" t="s">
        <v>712</v>
      </c>
      <c r="J133" s="142"/>
    </row>
    <row r="134" spans="1:10">
      <c r="A134" s="133"/>
      <c r="B134" s="77"/>
      <c r="C134" s="103">
        <f t="shared" ref="C134:H134" si="12">SUM(C124:C133)</f>
        <v>1865480.6141133169</v>
      </c>
      <c r="D134" s="103">
        <f t="shared" si="12"/>
        <v>84236.33168480084</v>
      </c>
      <c r="E134" s="103">
        <f t="shared" si="12"/>
        <v>19981.926878777893</v>
      </c>
      <c r="F134" s="103">
        <f t="shared" si="12"/>
        <v>681470.52730719221</v>
      </c>
      <c r="G134" s="103">
        <f t="shared" si="12"/>
        <v>58996.225559700601</v>
      </c>
      <c r="H134" s="103">
        <f t="shared" si="12"/>
        <v>303611.29767586972</v>
      </c>
      <c r="I134" s="105"/>
      <c r="J134" s="144"/>
    </row>
    <row r="135" spans="1:10">
      <c r="A135" s="133"/>
      <c r="B135" s="77"/>
      <c r="C135" s="106"/>
      <c r="D135" s="106"/>
      <c r="E135" s="106"/>
      <c r="F135" s="106"/>
      <c r="G135" s="106"/>
      <c r="H135" s="106"/>
      <c r="I135" s="105"/>
      <c r="J135" s="144"/>
    </row>
    <row r="136" spans="1:10" ht="12" thickBot="1">
      <c r="A136" s="133"/>
      <c r="B136" s="87" t="s">
        <v>651</v>
      </c>
      <c r="C136" s="107">
        <f t="shared" ref="C136:H136" si="13">C115+C122+C134</f>
        <v>13295212.740984131</v>
      </c>
      <c r="D136" s="107">
        <f t="shared" si="13"/>
        <v>663531.9020326247</v>
      </c>
      <c r="E136" s="107">
        <f t="shared" si="13"/>
        <v>151986.86562031638</v>
      </c>
      <c r="F136" s="107">
        <f t="shared" si="13"/>
        <v>1939391.4446791592</v>
      </c>
      <c r="G136" s="107">
        <f t="shared" si="13"/>
        <v>58996.225559700601</v>
      </c>
      <c r="H136" s="107">
        <f t="shared" si="13"/>
        <v>303611.29767586972</v>
      </c>
      <c r="I136" s="105"/>
      <c r="J136" s="144"/>
    </row>
    <row r="137" spans="1:10" ht="12" thickTop="1">
      <c r="A137" s="133"/>
      <c r="B137" s="77"/>
      <c r="C137" s="106">
        <f>+C136-'[30]Deprec 2183 4.30.19'!T50</f>
        <v>0</v>
      </c>
      <c r="D137" s="106">
        <f>+D136-'[30]Deprec 2183 4.30.19'!U50</f>
        <v>0</v>
      </c>
      <c r="E137" s="106">
        <f>+E136-'[30]Deprec 2183 4.30.19'!V50</f>
        <v>0</v>
      </c>
      <c r="F137" s="106">
        <f>+F136-'[30]Deprec 2183 4.30.19'!W50</f>
        <v>0</v>
      </c>
      <c r="G137" s="106">
        <f>+G136-'[30]Deprec 2183 4.30.19'!X50</f>
        <v>0</v>
      </c>
      <c r="H137" s="106">
        <f>+H136-'[30]Deprec 2183 4.30.19'!Y50</f>
        <v>0</v>
      </c>
      <c r="I137" s="77"/>
      <c r="J137" s="134"/>
    </row>
    <row r="138" spans="1:10">
      <c r="A138" s="133"/>
      <c r="B138" s="87"/>
      <c r="C138" s="106"/>
      <c r="D138" s="106"/>
      <c r="E138" s="106"/>
      <c r="F138" s="105"/>
      <c r="G138" s="77"/>
      <c r="H138" s="77"/>
      <c r="I138" s="77"/>
      <c r="J138" s="134"/>
    </row>
    <row r="139" spans="1:10">
      <c r="A139" s="133"/>
      <c r="B139" s="77"/>
      <c r="C139" s="78"/>
      <c r="D139" s="78"/>
      <c r="E139" s="78"/>
      <c r="F139" s="105"/>
      <c r="G139" s="105"/>
      <c r="H139" s="77"/>
      <c r="I139" s="77"/>
      <c r="J139" s="134"/>
    </row>
    <row r="140" spans="1:10">
      <c r="A140" s="133"/>
      <c r="B140" s="77"/>
      <c r="C140" s="78"/>
      <c r="D140" s="78"/>
      <c r="E140" s="78"/>
      <c r="F140" s="105"/>
      <c r="G140" s="77"/>
      <c r="H140" s="77"/>
      <c r="I140" s="77"/>
      <c r="J140" s="134"/>
    </row>
    <row r="141" spans="1:10">
      <c r="A141" s="135"/>
      <c r="B141" s="83"/>
      <c r="C141" s="108"/>
      <c r="D141" s="108"/>
      <c r="E141" s="108"/>
      <c r="F141" s="108"/>
      <c r="G141" s="108"/>
      <c r="H141" s="108"/>
      <c r="I141" s="83"/>
      <c r="J141" s="136"/>
    </row>
    <row r="142" spans="1:10">
      <c r="A142" s="133"/>
      <c r="B142" s="77"/>
      <c r="C142" s="105"/>
      <c r="D142" s="105"/>
      <c r="E142" s="105"/>
      <c r="F142" s="105"/>
      <c r="G142" s="105"/>
      <c r="H142" s="105"/>
      <c r="I142" s="77"/>
      <c r="J142" s="134"/>
    </row>
    <row r="143" spans="1:10">
      <c r="A143" s="133"/>
      <c r="B143" s="77"/>
      <c r="C143" s="77"/>
      <c r="D143" s="77"/>
      <c r="E143" s="77"/>
      <c r="F143" s="77"/>
      <c r="G143" s="77"/>
      <c r="H143" s="77"/>
      <c r="I143" s="77"/>
      <c r="J143" s="134"/>
    </row>
    <row r="144" spans="1:10">
      <c r="A144" s="133"/>
      <c r="B144" s="77"/>
      <c r="C144" s="77"/>
      <c r="D144" s="77"/>
      <c r="E144" s="77"/>
      <c r="F144" s="77"/>
      <c r="G144" s="77"/>
      <c r="H144" s="77"/>
      <c r="I144" s="77"/>
      <c r="J144" s="134"/>
    </row>
    <row r="145" spans="1:10">
      <c r="A145" s="137"/>
      <c r="B145" s="85"/>
      <c r="C145" s="85"/>
      <c r="D145" s="85"/>
      <c r="E145" s="85"/>
      <c r="F145" s="85"/>
      <c r="G145" s="85"/>
      <c r="H145" s="85"/>
      <c r="I145" s="85"/>
      <c r="J145" s="138"/>
    </row>
    <row r="146" spans="1:10" ht="22.5" customHeight="1">
      <c r="A146" s="326" t="s">
        <v>714</v>
      </c>
      <c r="B146" s="327"/>
      <c r="C146" s="109" t="s">
        <v>131</v>
      </c>
      <c r="D146" s="109" t="s">
        <v>715</v>
      </c>
      <c r="E146" s="109" t="s">
        <v>716</v>
      </c>
      <c r="F146" s="110"/>
      <c r="G146" s="109"/>
      <c r="H146" s="109"/>
      <c r="I146" s="77"/>
      <c r="J146" s="134"/>
    </row>
    <row r="147" spans="1:10">
      <c r="A147" s="146"/>
      <c r="B147" s="111" t="s">
        <v>717</v>
      </c>
      <c r="C147" s="112">
        <f>+[34]Pivot!$E$10</f>
        <v>0.80247954134287225</v>
      </c>
      <c r="D147" s="112">
        <f>+[34]Pivot!$E$11</f>
        <v>9.1990560879456937E-2</v>
      </c>
      <c r="E147" s="112">
        <f>+[34]Pivot!$E$12</f>
        <v>0.10552989777767077</v>
      </c>
      <c r="F147" s="110"/>
      <c r="G147" s="105"/>
      <c r="H147" s="105"/>
      <c r="I147" s="77"/>
      <c r="J147" s="134"/>
    </row>
    <row r="148" spans="1:10">
      <c r="A148" s="146"/>
      <c r="B148" s="111" t="s">
        <v>718</v>
      </c>
      <c r="C148" s="112">
        <f>+[34]Pivot!$C$14</f>
        <v>0.94244647477754351</v>
      </c>
      <c r="D148" s="112"/>
      <c r="E148" s="112">
        <f>+[34]Pivot!$C$16</f>
        <v>5.7553525222456374E-2</v>
      </c>
      <c r="F148" s="110"/>
      <c r="G148" s="105"/>
      <c r="H148" s="105"/>
      <c r="I148" s="77"/>
      <c r="J148" s="134"/>
    </row>
    <row r="149" spans="1:10">
      <c r="A149" s="146"/>
      <c r="B149" s="111" t="s">
        <v>719</v>
      </c>
      <c r="C149" s="112">
        <f>+[34]Pivot!$D$14</f>
        <v>0.83557982793391916</v>
      </c>
      <c r="D149" s="112">
        <f>+[34]Pivot!$D$15</f>
        <v>3.8747275120305999E-2</v>
      </c>
      <c r="E149" s="112">
        <f>+[34]Pivot!$D$16</f>
        <v>0.12567289694577477</v>
      </c>
      <c r="F149" s="110"/>
      <c r="G149" s="105"/>
      <c r="H149" s="105"/>
      <c r="I149" s="77"/>
      <c r="J149" s="134"/>
    </row>
    <row r="150" spans="1:10">
      <c r="A150" s="146"/>
      <c r="B150" s="111" t="s">
        <v>720</v>
      </c>
      <c r="C150" s="112">
        <f>+[34]Pivot!$O$22</f>
        <v>0.8303571428571429</v>
      </c>
      <c r="D150" s="110"/>
      <c r="E150" s="112">
        <f>+[34]Pivot!$O$130</f>
        <v>0.16964285714285715</v>
      </c>
      <c r="F150" s="110"/>
      <c r="G150" s="105"/>
      <c r="H150" s="105"/>
      <c r="I150" s="77"/>
      <c r="J150" s="134"/>
    </row>
    <row r="151" spans="1:10">
      <c r="A151" s="135"/>
      <c r="B151" s="83"/>
      <c r="C151" s="83"/>
      <c r="D151" s="83"/>
      <c r="E151" s="83"/>
      <c r="F151" s="83"/>
      <c r="G151" s="83"/>
      <c r="H151" s="83"/>
      <c r="I151" s="83"/>
      <c r="J151" s="136"/>
    </row>
    <row r="152" spans="1:10">
      <c r="A152" s="133"/>
      <c r="B152" s="77"/>
      <c r="C152" s="77"/>
      <c r="D152" s="77"/>
      <c r="E152" s="77"/>
      <c r="F152" s="77"/>
      <c r="G152" s="77"/>
      <c r="H152" s="77"/>
      <c r="I152" s="77"/>
      <c r="J152" s="134"/>
    </row>
    <row r="153" spans="1:10">
      <c r="A153" s="133"/>
      <c r="B153" s="77"/>
      <c r="C153" s="77"/>
      <c r="D153" s="77"/>
      <c r="E153" s="77"/>
      <c r="F153" s="77"/>
      <c r="G153" s="77"/>
      <c r="H153" s="77"/>
      <c r="I153" s="77"/>
      <c r="J153" s="134"/>
    </row>
    <row r="154" spans="1:10">
      <c r="A154" s="137"/>
      <c r="B154" s="85"/>
      <c r="C154" s="85"/>
      <c r="D154" s="85"/>
      <c r="E154" s="85"/>
      <c r="F154" s="85"/>
      <c r="G154" s="85"/>
      <c r="H154" s="85"/>
      <c r="I154" s="85"/>
      <c r="J154" s="138"/>
    </row>
    <row r="155" spans="1:10">
      <c r="A155" s="146" t="s">
        <v>721</v>
      </c>
      <c r="B155" s="111"/>
      <c r="C155" s="110" t="s">
        <v>682</v>
      </c>
      <c r="D155" s="110" t="s">
        <v>683</v>
      </c>
      <c r="E155" s="110" t="s">
        <v>684</v>
      </c>
      <c r="F155" s="110" t="s">
        <v>699</v>
      </c>
      <c r="G155" s="109" t="s">
        <v>715</v>
      </c>
      <c r="H155" s="109" t="s">
        <v>716</v>
      </c>
      <c r="I155" s="77"/>
      <c r="J155" s="134"/>
    </row>
    <row r="156" spans="1:10">
      <c r="A156" s="146"/>
      <c r="B156" s="111" t="s">
        <v>722</v>
      </c>
      <c r="C156" s="112">
        <f>+'[35]EE Counts'!K9</f>
        <v>0.48243785286739022</v>
      </c>
      <c r="D156" s="112">
        <f>+'[35]EE Counts'!L9</f>
        <v>2.4395257556367726E-2</v>
      </c>
      <c r="E156" s="112">
        <f>+'[35]EE Counts'!M9</f>
        <v>5.4548557541930984E-3</v>
      </c>
      <c r="F156" s="112">
        <f>+'[35]EE Counts'!N9</f>
        <v>0.12568439488446814</v>
      </c>
      <c r="G156" s="112">
        <f>+'[35]EE Counts'!P9</f>
        <v>0.22386609961522261</v>
      </c>
      <c r="H156" s="112">
        <f>+'[35]EE Counts'!Q9</f>
        <v>0.13816153932235825</v>
      </c>
      <c r="I156" s="77"/>
      <c r="J156" s="134"/>
    </row>
    <row r="157" spans="1:10">
      <c r="A157" s="146"/>
      <c r="B157" s="111" t="s">
        <v>723</v>
      </c>
      <c r="C157" s="112">
        <f>+'[35]EE Counts'!K11</f>
        <v>0.7515973805375592</v>
      </c>
      <c r="D157" s="112">
        <f>+'[35]EE Counts'!L11</f>
        <v>3.3268090362446941E-2</v>
      </c>
      <c r="E157" s="112">
        <f>+'[35]EE Counts'!M11</f>
        <v>7.5429010079297084E-3</v>
      </c>
      <c r="F157" s="112">
        <f>+'[35]EE Counts'!N11</f>
        <v>2.2589557567819982E-2</v>
      </c>
      <c r="G157" s="113">
        <f>+'[35]EE Counts'!P11</f>
        <v>7.0480568887075282E-2</v>
      </c>
      <c r="H157" s="113">
        <f>+'[35]EE Counts'!Q11</f>
        <v>0.1145215016371689</v>
      </c>
      <c r="I157" s="77"/>
      <c r="J157" s="134"/>
    </row>
    <row r="158" spans="1:10">
      <c r="A158" s="146"/>
      <c r="B158" s="111" t="s">
        <v>724</v>
      </c>
      <c r="C158" s="112">
        <f>+'[35]EE Counts'!K13</f>
        <v>0.60905057085404979</v>
      </c>
      <c r="D158" s="112">
        <f>+'[35]EE Counts'!L13</f>
        <v>3.0797636322540813E-2</v>
      </c>
      <c r="E158" s="112">
        <f>+'[35]EE Counts'!M13</f>
        <v>6.8864476352169992E-3</v>
      </c>
      <c r="F158" s="112">
        <f>+'[35]EE Counts'!N13</f>
        <v>0.15866945762415594</v>
      </c>
      <c r="G158" s="113">
        <f>+'[35]EE Counts'!P13</f>
        <v>0.12885309761578995</v>
      </c>
      <c r="H158" s="113">
        <f>+'[35]EE Counts'!Q13</f>
        <v>6.574278994824645E-2</v>
      </c>
      <c r="I158" s="77"/>
      <c r="J158" s="134"/>
    </row>
    <row r="159" spans="1:10">
      <c r="A159" s="146"/>
      <c r="B159" s="111" t="s">
        <v>725</v>
      </c>
      <c r="C159" s="112">
        <f>+'[35]EE Counts'!K15</f>
        <v>0.75620494289750051</v>
      </c>
      <c r="D159" s="112">
        <f>+'[35]EE Counts'!L15</f>
        <v>3.8238737358060715E-2</v>
      </c>
      <c r="E159" s="112">
        <f>+'[35]EE Counts'!M15</f>
        <v>8.5503010586682714E-3</v>
      </c>
      <c r="F159" s="112">
        <f>+'[35]EE Counts'!N15</f>
        <v>0.19700601868577061</v>
      </c>
      <c r="G159" s="113">
        <f>+'[35]EE Counts'!P15</f>
        <v>0</v>
      </c>
      <c r="H159" s="113">
        <f>+'[35]EE Counts'!Q15</f>
        <v>0</v>
      </c>
      <c r="I159" s="77"/>
      <c r="J159" s="134"/>
    </row>
    <row r="160" spans="1:10">
      <c r="A160" s="146"/>
      <c r="B160" s="111" t="s">
        <v>726</v>
      </c>
      <c r="C160" s="112">
        <f>+'[35]EE Counts'!K17</f>
        <v>0.7562049428975004</v>
      </c>
      <c r="D160" s="112">
        <f>+'[35]EE Counts'!L17</f>
        <v>3.8238737358060715E-2</v>
      </c>
      <c r="E160" s="112">
        <f>+'[35]EE Counts'!M17</f>
        <v>8.5503010586682714E-3</v>
      </c>
      <c r="F160" s="112">
        <f>+'[35]EE Counts'!N17</f>
        <v>0.19700601868577061</v>
      </c>
      <c r="G160" s="113">
        <f>+'[35]EE Counts'!$P$17</f>
        <v>0</v>
      </c>
      <c r="H160" s="113">
        <f>+'[35]EE Counts'!$P$17</f>
        <v>0</v>
      </c>
      <c r="I160" s="77"/>
      <c r="J160" s="134"/>
    </row>
    <row r="161" spans="1:10">
      <c r="A161" s="146"/>
      <c r="B161" s="111" t="s">
        <v>673</v>
      </c>
      <c r="C161" s="112">
        <f>+'[35]EE Counts'!K19</f>
        <v>0</v>
      </c>
      <c r="D161" s="112">
        <f>+'[35]EE Counts'!L19</f>
        <v>0</v>
      </c>
      <c r="E161" s="112">
        <f>+'[35]EE Counts'!M19</f>
        <v>0</v>
      </c>
      <c r="F161" s="112">
        <f>+'[35]EE Counts'!N19</f>
        <v>0</v>
      </c>
      <c r="G161" s="112">
        <f>+'[35]EE Counts'!P19</f>
        <v>0</v>
      </c>
      <c r="H161" s="112">
        <f>+'[35]EE Counts'!Q19</f>
        <v>1</v>
      </c>
      <c r="I161" s="77"/>
      <c r="J161" s="134"/>
    </row>
    <row r="162" spans="1:10">
      <c r="A162" s="146"/>
      <c r="B162" s="111"/>
      <c r="C162" s="110"/>
      <c r="D162" s="110"/>
      <c r="E162" s="110"/>
      <c r="F162" s="110"/>
      <c r="G162" s="109"/>
      <c r="H162" s="109"/>
      <c r="I162" s="77"/>
      <c r="J162" s="134"/>
    </row>
    <row r="163" spans="1:10">
      <c r="A163" s="146"/>
      <c r="B163" s="111" t="s">
        <v>727</v>
      </c>
      <c r="C163" s="112">
        <f>+'[35]EE Counts'!K22</f>
        <v>0.55653963243189775</v>
      </c>
      <c r="D163" s="112">
        <f>+'[35]EE Counts'!L22</f>
        <v>2.7298907388644954E-2</v>
      </c>
      <c r="E163" s="112">
        <f>+'[35]EE Counts'!M22</f>
        <v>6.1226449362943025E-3</v>
      </c>
      <c r="F163" s="112">
        <f>+'[35]EE Counts'!N22</f>
        <v>0.11415232501672751</v>
      </c>
      <c r="G163" s="112">
        <f>+'[35]EE Counts'!P22</f>
        <v>0.18798871712631782</v>
      </c>
      <c r="H163" s="112">
        <f>+'[35]EE Counts'!Q22</f>
        <v>0.13921318823862472</v>
      </c>
      <c r="I163" s="77"/>
      <c r="J163" s="134"/>
    </row>
    <row r="164" spans="1:10">
      <c r="A164" s="146"/>
      <c r="B164" s="111" t="s">
        <v>728</v>
      </c>
      <c r="C164" s="112">
        <f>+'[35]EE Counts'!K23</f>
        <v>0.561483526447351</v>
      </c>
      <c r="D164" s="112">
        <f>+'[35]EE Counts'!L23</f>
        <v>2.7569787491902493E-2</v>
      </c>
      <c r="E164" s="112">
        <f>+'[35]EE Counts'!M23</f>
        <v>6.1827559017243782E-3</v>
      </c>
      <c r="F164" s="112">
        <f>+'[35]EE Counts'!N23</f>
        <v>0.11620385755051309</v>
      </c>
      <c r="G164" s="112">
        <f>+'[35]EE Counts'!P23</f>
        <v>0.18333394614278406</v>
      </c>
      <c r="H164" s="112">
        <f>+'[35]EE Counts'!Q23</f>
        <v>0.13576614354868755</v>
      </c>
      <c r="I164" s="77"/>
      <c r="J164" s="134"/>
    </row>
    <row r="165" spans="1:10">
      <c r="A165" s="135"/>
      <c r="B165" s="83"/>
      <c r="C165" s="83"/>
      <c r="D165" s="83"/>
      <c r="E165" s="83"/>
      <c r="F165" s="83"/>
      <c r="G165" s="83"/>
      <c r="H165" s="83"/>
      <c r="I165" s="83"/>
      <c r="J165" s="136"/>
    </row>
    <row r="166" spans="1:10">
      <c r="A166" s="133"/>
      <c r="B166" s="77"/>
      <c r="C166" s="77"/>
      <c r="D166" s="77"/>
      <c r="E166" s="77"/>
      <c r="F166" s="77"/>
      <c r="G166" s="77"/>
      <c r="H166" s="77"/>
      <c r="I166" s="77"/>
      <c r="J166" s="134"/>
    </row>
    <row r="167" spans="1:10">
      <c r="A167" s="133"/>
      <c r="B167" s="77"/>
      <c r="C167" s="77"/>
      <c r="D167" s="77"/>
      <c r="E167" s="77"/>
      <c r="F167" s="77"/>
      <c r="G167" s="77"/>
      <c r="H167" s="77"/>
      <c r="I167" s="77"/>
      <c r="J167" s="134"/>
    </row>
    <row r="168" spans="1:10">
      <c r="A168" s="137"/>
      <c r="B168" s="85"/>
      <c r="C168" s="85"/>
      <c r="D168" s="85"/>
      <c r="E168" s="85"/>
      <c r="F168" s="85"/>
      <c r="G168" s="85"/>
      <c r="H168" s="85"/>
      <c r="I168" s="85"/>
      <c r="J168" s="138"/>
    </row>
    <row r="169" spans="1:10">
      <c r="A169" s="146" t="s">
        <v>729</v>
      </c>
      <c r="B169" s="111"/>
      <c r="C169" s="110" t="s">
        <v>682</v>
      </c>
      <c r="D169" s="110" t="s">
        <v>683</v>
      </c>
      <c r="E169" s="110" t="s">
        <v>684</v>
      </c>
      <c r="F169" s="110" t="s">
        <v>699</v>
      </c>
      <c r="G169" s="109" t="s">
        <v>715</v>
      </c>
      <c r="H169" s="109" t="s">
        <v>716</v>
      </c>
      <c r="I169" s="77"/>
      <c r="J169" s="134"/>
    </row>
    <row r="170" spans="1:10">
      <c r="A170" s="146"/>
      <c r="B170" s="111" t="s">
        <v>730</v>
      </c>
      <c r="C170" s="114"/>
      <c r="D170" s="112"/>
      <c r="E170" s="112"/>
      <c r="F170" s="112"/>
      <c r="G170" s="112"/>
      <c r="H170" s="112"/>
      <c r="I170" s="77"/>
      <c r="J170" s="134"/>
    </row>
    <row r="171" spans="1:10">
      <c r="A171" s="146" t="s">
        <v>678</v>
      </c>
      <c r="B171" s="111"/>
      <c r="C171" s="114">
        <f>+[36]Pivot!$C$14</f>
        <v>15005.75</v>
      </c>
      <c r="D171" s="114">
        <f>D170*D$23</f>
        <v>0</v>
      </c>
      <c r="E171" s="114">
        <f>E170*E$23</f>
        <v>0</v>
      </c>
      <c r="F171" s="114">
        <f>+[36]Pivot!$C$9-C171</f>
        <v>24891.880000000005</v>
      </c>
      <c r="G171" s="113"/>
      <c r="H171" s="113"/>
      <c r="I171" s="77"/>
      <c r="J171" s="134"/>
    </row>
    <row r="172" spans="1:10">
      <c r="A172" s="146"/>
      <c r="B172" s="111" t="s">
        <v>731</v>
      </c>
      <c r="C172" s="112">
        <f t="shared" ref="C172:H172" si="14">+C171/SUM($C$171:$H$171)</f>
        <v>0.37610630004839884</v>
      </c>
      <c r="D172" s="112">
        <f t="shared" si="14"/>
        <v>0</v>
      </c>
      <c r="E172" s="112">
        <f t="shared" si="14"/>
        <v>0</v>
      </c>
      <c r="F172" s="112">
        <f t="shared" si="14"/>
        <v>0.62389369995160116</v>
      </c>
      <c r="G172" s="112">
        <f t="shared" si="14"/>
        <v>0</v>
      </c>
      <c r="H172" s="112">
        <f t="shared" si="14"/>
        <v>0</v>
      </c>
      <c r="I172" s="77"/>
      <c r="J172" s="134"/>
    </row>
    <row r="173" spans="1:10">
      <c r="A173" s="135"/>
      <c r="B173" s="115" t="s">
        <v>732</v>
      </c>
      <c r="C173" s="116">
        <f>($C$171*C$23)/$C$171</f>
        <v>0.95374427405719575</v>
      </c>
      <c r="D173" s="116">
        <f>($C$171*D$23)/$C$171</f>
        <v>3.6659974604278799E-2</v>
      </c>
      <c r="E173" s="116">
        <f>($C$171*E$23)/$C$171</f>
        <v>9.5957513385255527E-3</v>
      </c>
      <c r="F173" s="83"/>
      <c r="G173" s="83"/>
      <c r="H173" s="83"/>
      <c r="I173" s="83"/>
      <c r="J173" s="136"/>
    </row>
    <row r="174" spans="1:10">
      <c r="A174" s="133"/>
      <c r="B174" s="77"/>
      <c r="C174" s="77"/>
      <c r="D174" s="77"/>
      <c r="E174" s="77"/>
      <c r="F174" s="77"/>
      <c r="G174" s="77"/>
      <c r="H174" s="77"/>
      <c r="I174" s="77"/>
      <c r="J174" s="134"/>
    </row>
    <row r="175" spans="1:10">
      <c r="A175" s="137"/>
      <c r="B175" s="85"/>
      <c r="C175" s="85"/>
      <c r="D175" s="85"/>
      <c r="E175" s="85"/>
      <c r="F175" s="85"/>
      <c r="G175" s="85"/>
      <c r="H175" s="85"/>
      <c r="I175" s="85"/>
      <c r="J175" s="138"/>
    </row>
    <row r="176" spans="1:10">
      <c r="A176" s="146" t="s">
        <v>733</v>
      </c>
      <c r="B176" s="111"/>
      <c r="C176" s="110" t="s">
        <v>682</v>
      </c>
      <c r="D176" s="110" t="s">
        <v>683</v>
      </c>
      <c r="E176" s="110" t="s">
        <v>684</v>
      </c>
      <c r="F176" s="110" t="s">
        <v>699</v>
      </c>
      <c r="G176" s="109" t="s">
        <v>715</v>
      </c>
      <c r="H176" s="109" t="s">
        <v>716</v>
      </c>
      <c r="I176" s="77" t="s">
        <v>651</v>
      </c>
      <c r="J176" s="134"/>
    </row>
    <row r="177" spans="1:10">
      <c r="A177" s="146"/>
      <c r="B177" s="111"/>
      <c r="C177" s="112"/>
      <c r="D177" s="112"/>
      <c r="E177" s="112"/>
      <c r="F177" s="112"/>
      <c r="G177" s="112"/>
      <c r="H177" s="112"/>
      <c r="I177" s="77"/>
      <c r="J177" s="134"/>
    </row>
    <row r="178" spans="1:10">
      <c r="A178" s="146"/>
      <c r="B178" s="111" t="s">
        <v>734</v>
      </c>
      <c r="C178" s="102">
        <f>+'[30]Disposal Allocation'!E7+'[30]Disposal Allocation'!E10</f>
        <v>137391085.21468914</v>
      </c>
      <c r="D178" s="102">
        <f>+'[30]Disposal Allocation'!E16</f>
        <v>6384412.5002446491</v>
      </c>
      <c r="E178" s="102">
        <f>+'[30]Disposal Allocation'!E13</f>
        <v>1442415.3943098676</v>
      </c>
      <c r="F178" s="117"/>
      <c r="G178" s="118"/>
      <c r="H178" s="118"/>
      <c r="I178" s="119">
        <f>+SUM(C178:H178)</f>
        <v>145217913.10924366</v>
      </c>
      <c r="J178" s="134"/>
    </row>
    <row r="179" spans="1:10">
      <c r="A179" s="146"/>
      <c r="B179" s="111"/>
      <c r="C179" s="120">
        <f t="shared" ref="C179:H179" si="15">+C178/$I$178</f>
        <v>0.94610287583001829</v>
      </c>
      <c r="D179" s="120">
        <f t="shared" si="15"/>
        <v>4.3964359241561481E-2</v>
      </c>
      <c r="E179" s="120">
        <f t="shared" si="15"/>
        <v>9.932764928420202E-3</v>
      </c>
      <c r="F179" s="120">
        <f t="shared" si="15"/>
        <v>0</v>
      </c>
      <c r="G179" s="120">
        <f t="shared" si="15"/>
        <v>0</v>
      </c>
      <c r="H179" s="120">
        <f t="shared" si="15"/>
        <v>0</v>
      </c>
      <c r="I179" s="77"/>
      <c r="J179" s="134"/>
    </row>
    <row r="180" spans="1:10">
      <c r="A180" s="135"/>
      <c r="B180" s="83"/>
      <c r="C180" s="83"/>
      <c r="D180" s="83"/>
      <c r="E180" s="83"/>
      <c r="F180" s="83"/>
      <c r="G180" s="83"/>
      <c r="H180" s="83"/>
      <c r="I180" s="83"/>
      <c r="J180" s="136"/>
    </row>
    <row r="181" spans="1:10">
      <c r="A181" s="133"/>
      <c r="B181" s="77"/>
      <c r="C181" s="77"/>
      <c r="D181" s="77"/>
      <c r="E181" s="77"/>
      <c r="F181" s="77"/>
      <c r="G181" s="77"/>
      <c r="H181" s="77"/>
      <c r="I181" s="77"/>
      <c r="J181" s="134"/>
    </row>
    <row r="182" spans="1:10">
      <c r="A182" s="137"/>
      <c r="B182" s="85"/>
      <c r="C182" s="86"/>
      <c r="D182" s="86"/>
      <c r="E182" s="86"/>
      <c r="F182" s="86"/>
      <c r="G182" s="86"/>
      <c r="H182" s="86"/>
      <c r="I182" s="86"/>
      <c r="J182" s="138"/>
    </row>
    <row r="183" spans="1:10">
      <c r="A183" s="139" t="s">
        <v>735</v>
      </c>
      <c r="B183" s="87"/>
      <c r="C183" s="75" t="s">
        <v>651</v>
      </c>
      <c r="D183" s="97" t="s">
        <v>736</v>
      </c>
      <c r="E183" s="75" t="s">
        <v>683</v>
      </c>
      <c r="F183" s="75" t="s">
        <v>684</v>
      </c>
      <c r="G183" s="75" t="s">
        <v>737</v>
      </c>
      <c r="H183" s="121"/>
      <c r="I183" s="121"/>
      <c r="J183" s="134"/>
    </row>
    <row r="184" spans="1:10">
      <c r="A184" s="133"/>
      <c r="B184" s="87"/>
      <c r="C184" s="77"/>
      <c r="D184" s="77"/>
      <c r="E184" s="77"/>
      <c r="F184" s="77"/>
      <c r="G184" s="77"/>
      <c r="H184" s="77"/>
      <c r="I184" s="77"/>
      <c r="J184" s="134"/>
    </row>
    <row r="185" spans="1:10">
      <c r="A185" s="133"/>
      <c r="B185" s="77" t="s">
        <v>738</v>
      </c>
      <c r="C185" s="88">
        <f>+SUM('[37]Container Size Totals'!$U$45:$U$46,'[37]Container Size Totals'!$U$50,'[37]Container Size Totals'!$U$52:$U$53,'[37]Container Size Totals'!$U$56:$U$59)</f>
        <v>4528.3145062991189</v>
      </c>
      <c r="D185" s="88">
        <f>+[32]Summary!L147</f>
        <v>0</v>
      </c>
      <c r="E185" s="88">
        <f>+[32]Summary!M147</f>
        <v>0</v>
      </c>
      <c r="F185" s="88"/>
      <c r="G185" s="88"/>
      <c r="H185" s="88"/>
      <c r="I185" s="88"/>
      <c r="J185" s="140"/>
    </row>
    <row r="186" spans="1:10">
      <c r="A186" s="133"/>
      <c r="B186" s="77" t="s">
        <v>739</v>
      </c>
      <c r="C186" s="88">
        <f>-SUM(D186:G186)</f>
        <v>-2183.2321646632863</v>
      </c>
      <c r="D186" s="88">
        <f>+'[37]Container Size Totals'!$T$60</f>
        <v>177</v>
      </c>
      <c r="E186" s="88"/>
      <c r="F186" s="88"/>
      <c r="G186" s="88">
        <f>+SUM('[37]Container Size Totals'!$Q$45:$Q$46,'[37]Container Size Totals'!$Q$50,'[37]Container Size Totals'!$Q$58)</f>
        <v>2006.2321646632865</v>
      </c>
      <c r="H186" s="88"/>
      <c r="I186" s="88"/>
      <c r="J186" s="140"/>
    </row>
    <row r="187" spans="1:10">
      <c r="A187" s="133"/>
      <c r="B187" s="77" t="s">
        <v>740</v>
      </c>
      <c r="C187" s="88">
        <f>+SUM(C185:C186)</f>
        <v>2345.0823416358326</v>
      </c>
      <c r="D187" s="88">
        <f>+($C187*(C8/$I$8))</f>
        <v>2260.7229995119233</v>
      </c>
      <c r="E187" s="88">
        <f>+($C187*(D8/$I$8))</f>
        <v>65.325801149615785</v>
      </c>
      <c r="F187" s="88">
        <f>+($C187*(E8/$I$8))</f>
        <v>19.033540974293604</v>
      </c>
      <c r="G187" s="88">
        <f>+(F187*(F8/$I$8))</f>
        <v>0</v>
      </c>
      <c r="H187" s="88" t="s">
        <v>659</v>
      </c>
      <c r="I187" s="88"/>
      <c r="J187" s="140"/>
    </row>
    <row r="188" spans="1:10">
      <c r="A188" s="133"/>
      <c r="B188" s="77" t="s">
        <v>741</v>
      </c>
      <c r="C188" s="122">
        <f>+C185</f>
        <v>4528.3145062991189</v>
      </c>
      <c r="D188" s="122">
        <f>+SUM(D186:D187)</f>
        <v>2437.7229995119233</v>
      </c>
      <c r="E188" s="122">
        <f>+SUM(E186:E187)</f>
        <v>65.325801149615785</v>
      </c>
      <c r="F188" s="122">
        <f>+SUM(F186:F187)</f>
        <v>19.033540974293604</v>
      </c>
      <c r="G188" s="122">
        <f>+SUM(G186:G187)</f>
        <v>2006.2321646632865</v>
      </c>
      <c r="H188" s="88"/>
      <c r="I188" s="88"/>
      <c r="J188" s="140"/>
    </row>
    <row r="189" spans="1:10">
      <c r="A189" s="133"/>
      <c r="B189" s="77"/>
      <c r="C189" s="88"/>
      <c r="D189" s="123">
        <f>+D188/$C$188</f>
        <v>0.53832899550614799</v>
      </c>
      <c r="E189" s="123">
        <f>+E188/$C$188</f>
        <v>1.4426074217845123E-2</v>
      </c>
      <c r="F189" s="123">
        <f>+F188/$C$188</f>
        <v>4.2032285848999599E-3</v>
      </c>
      <c r="G189" s="123">
        <f>+G188/$C$188</f>
        <v>0.44304170169110696</v>
      </c>
      <c r="H189" s="88"/>
      <c r="I189" s="88"/>
      <c r="J189" s="140"/>
    </row>
    <row r="190" spans="1:10">
      <c r="A190" s="133"/>
      <c r="B190" s="77" t="s">
        <v>742</v>
      </c>
      <c r="C190" s="88">
        <f>+'[37]Container Size Totals'!$Q$41+'[37]Container Size Totals'!$R$41+'[37]Container Size Totals'!$U$41</f>
        <v>63880.444540827346</v>
      </c>
      <c r="D190" s="88">
        <f>+[32]Summary!L149</f>
        <v>0</v>
      </c>
      <c r="E190" s="88">
        <f>+[32]Summary!M149</f>
        <v>0</v>
      </c>
      <c r="F190" s="88"/>
      <c r="G190" s="88"/>
      <c r="H190" s="88"/>
      <c r="I190" s="88"/>
      <c r="J190" s="140"/>
    </row>
    <row r="191" spans="1:10">
      <c r="A191" s="133"/>
      <c r="B191" s="77" t="s">
        <v>739</v>
      </c>
      <c r="C191" s="88">
        <f>-SUM(D191:I191)</f>
        <v>-5380.8852108852552</v>
      </c>
      <c r="D191" s="88">
        <f>+'[37]Container Size Totals'!$U$41</f>
        <v>2952</v>
      </c>
      <c r="E191" s="88"/>
      <c r="F191" s="77"/>
      <c r="G191" s="88">
        <f>+'[37]Container Size Totals'!$Q$41</f>
        <v>2428.8852108852552</v>
      </c>
      <c r="H191" s="88"/>
      <c r="I191" s="88"/>
      <c r="J191" s="140"/>
    </row>
    <row r="192" spans="1:10">
      <c r="A192" s="133"/>
      <c r="B192" s="77" t="s">
        <v>740</v>
      </c>
      <c r="C192" s="88">
        <f>+C190+C191</f>
        <v>58499.559329942087</v>
      </c>
      <c r="D192" s="88">
        <f>+$C192*C$31</f>
        <v>55498.411302035754</v>
      </c>
      <c r="E192" s="88">
        <f>+$C192*D$31</f>
        <v>2341.2003062963154</v>
      </c>
      <c r="F192" s="88">
        <f>+$C192*E$31</f>
        <v>659.9477216100172</v>
      </c>
      <c r="G192" s="88">
        <f>+$C192*F$31</f>
        <v>0</v>
      </c>
      <c r="H192" s="88" t="s">
        <v>743</v>
      </c>
      <c r="I192" s="88"/>
      <c r="J192" s="140"/>
    </row>
    <row r="193" spans="1:10">
      <c r="A193" s="133"/>
      <c r="B193" s="77" t="s">
        <v>744</v>
      </c>
      <c r="C193" s="122">
        <f>+C190</f>
        <v>63880.444540827346</v>
      </c>
      <c r="D193" s="122">
        <f>+D191+D192</f>
        <v>58450.411302035754</v>
      </c>
      <c r="E193" s="122">
        <f>+E191+E192</f>
        <v>2341.2003062963154</v>
      </c>
      <c r="F193" s="122">
        <f>+F191+F192</f>
        <v>659.9477216100172</v>
      </c>
      <c r="G193" s="122">
        <f>+G191+G192</f>
        <v>2428.8852108852552</v>
      </c>
      <c r="H193" s="88"/>
      <c r="I193" s="88"/>
      <c r="J193" s="140"/>
    </row>
    <row r="194" spans="1:10">
      <c r="A194" s="133"/>
      <c r="B194" s="77"/>
      <c r="C194" s="88"/>
      <c r="D194" s="123">
        <f>+D193/$C$193</f>
        <v>0.91499694033404633</v>
      </c>
      <c r="E194" s="123">
        <f>+E193/$C$193</f>
        <v>3.6649718440829017E-2</v>
      </c>
      <c r="F194" s="123">
        <f>+F193/$C$193</f>
        <v>1.0330981982885712E-2</v>
      </c>
      <c r="G194" s="123">
        <f>+G193/$C$193</f>
        <v>3.8022359242238887E-2</v>
      </c>
      <c r="H194" s="88"/>
      <c r="I194" s="88"/>
      <c r="J194" s="140"/>
    </row>
    <row r="195" spans="1:10">
      <c r="A195" s="133"/>
      <c r="B195" s="77" t="s">
        <v>692</v>
      </c>
      <c r="C195" s="88">
        <f>+'[37]Container Size Totals'!$R$60+'[37]Container Size Totals'!$Q$47+'[37]Container Size Totals'!$Q$49+'[37]Container Size Totals'!$Q$51+'[37]Container Size Totals'!$Q$54+'[37]Container Size Totals'!$Q$57</f>
        <v>634.51086507051718</v>
      </c>
      <c r="D195" s="88">
        <f>+[32]Summary!L150</f>
        <v>0</v>
      </c>
      <c r="E195" s="88">
        <f>+[32]Summary!M150</f>
        <v>0</v>
      </c>
      <c r="F195" s="88"/>
      <c r="G195" s="88"/>
      <c r="H195" s="88"/>
      <c r="I195" s="88"/>
      <c r="J195" s="140"/>
    </row>
    <row r="196" spans="1:10">
      <c r="A196" s="133"/>
      <c r="B196" s="77" t="s">
        <v>739</v>
      </c>
      <c r="C196" s="88">
        <f>-SUM(D196:G196)</f>
        <v>-151.41520979986197</v>
      </c>
      <c r="D196" s="88"/>
      <c r="E196" s="88"/>
      <c r="F196" s="88"/>
      <c r="G196" s="88">
        <f>+SUM('[37]Container Size Totals'!$Q$47:$Q$49,'[37]Container Size Totals'!$Q$51,'[37]Container Size Totals'!$Q$54,'[37]Container Size Totals'!$Q$57)</f>
        <v>151.41520979986197</v>
      </c>
      <c r="H196" s="88"/>
      <c r="I196" s="88"/>
      <c r="J196" s="140"/>
    </row>
    <row r="197" spans="1:10">
      <c r="A197" s="133"/>
      <c r="B197" s="77" t="s">
        <v>740</v>
      </c>
      <c r="C197" s="88">
        <f>+SUM(C195:C196)</f>
        <v>483.09565527065524</v>
      </c>
      <c r="D197" s="88">
        <f>+$C197*(C9/SUM($C$9:$E$9))</f>
        <v>457.25269153332999</v>
      </c>
      <c r="E197" s="88">
        <f>+$C197*(D9/SUM($C$9:$E$9))</f>
        <v>21.241112646346206</v>
      </c>
      <c r="F197" s="88">
        <f>+$C197*(E9/SUM($C$9:$E$9))</f>
        <v>4.6018510909791042</v>
      </c>
      <c r="G197" s="88"/>
      <c r="H197" s="88" t="s">
        <v>745</v>
      </c>
      <c r="I197" s="88"/>
      <c r="J197" s="140"/>
    </row>
    <row r="198" spans="1:10">
      <c r="A198" s="133"/>
      <c r="B198" s="77" t="s">
        <v>746</v>
      </c>
      <c r="C198" s="122">
        <f>+C195</f>
        <v>634.51086507051718</v>
      </c>
      <c r="D198" s="122">
        <f>+SUM(D196:D197)</f>
        <v>457.25269153332999</v>
      </c>
      <c r="E198" s="122">
        <f>+SUM(E196:E197)</f>
        <v>21.241112646346206</v>
      </c>
      <c r="F198" s="122">
        <f>+SUM(F196:F197)</f>
        <v>4.6018510909791042</v>
      </c>
      <c r="G198" s="122">
        <f>+SUM(G196:G197)</f>
        <v>151.41520979986197</v>
      </c>
      <c r="H198" s="88"/>
      <c r="I198" s="88"/>
      <c r="J198" s="140"/>
    </row>
    <row r="199" spans="1:10">
      <c r="A199" s="133"/>
      <c r="B199" s="77"/>
      <c r="C199" s="88"/>
      <c r="D199" s="123">
        <f>+D198/$C$198</f>
        <v>0.72063807998388274</v>
      </c>
      <c r="E199" s="123">
        <f>+E198/$C$198</f>
        <v>3.3476357641228964E-2</v>
      </c>
      <c r="F199" s="123">
        <f>+F198/$C$198</f>
        <v>7.2525962033253306E-3</v>
      </c>
      <c r="G199" s="123">
        <f>+G198/$C$198</f>
        <v>0.2386329661715631</v>
      </c>
      <c r="H199" s="88"/>
      <c r="I199" s="91"/>
      <c r="J199" s="134"/>
    </row>
    <row r="200" spans="1:10" ht="12" thickBot="1">
      <c r="A200" s="147"/>
      <c r="B200" s="148"/>
      <c r="C200" s="148"/>
      <c r="D200" s="148"/>
      <c r="E200" s="148"/>
      <c r="F200" s="148"/>
      <c r="G200" s="148"/>
      <c r="H200" s="148"/>
      <c r="I200" s="148"/>
      <c r="J200" s="149"/>
    </row>
    <row r="201" spans="1:10" ht="12" thickTop="1"/>
  </sheetData>
  <mergeCells count="1">
    <mergeCell ref="A146:B146"/>
  </mergeCells>
  <pageMargins left="0.75" right="0.75" top="1" bottom="1" header="0.5" footer="0.5"/>
  <pageSetup scale="80" fitToHeight="4" orientation="portrait" r:id="rId1"/>
  <headerFooter alignWithMargins="0">
    <oddHeader>&amp;CDESIGNATED INFORMATION IS CONFIDENTIAL PER WAC 480-07-160</oddHeader>
  </headerFooter>
  <rowBreaks count="1" manualBreakCount="1">
    <brk id="72" max="9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VZ485"/>
  <sheetViews>
    <sheetView showGridLines="0" view="pageBreakPreview" topLeftCell="A340" zoomScaleNormal="100" zoomScaleSheetLayoutView="100" workbookViewId="0">
      <selection activeCell="I20" sqref="I20"/>
    </sheetView>
  </sheetViews>
  <sheetFormatPr defaultColWidth="11.42578125" defaultRowHeight="10.5"/>
  <cols>
    <col min="1" max="1" width="29.85546875" style="210" customWidth="1"/>
    <col min="2" max="2" width="7.140625" style="211" bestFit="1" customWidth="1"/>
    <col min="3" max="3" width="1.5703125" style="210" customWidth="1"/>
    <col min="4" max="4" width="7.42578125" style="212" bestFit="1" customWidth="1"/>
    <col min="5" max="5" width="1.5703125" style="213" customWidth="1"/>
    <col min="6" max="6" width="9.7109375" style="213" bestFit="1" customWidth="1"/>
    <col min="7" max="7" width="13.42578125" style="211" bestFit="1" customWidth="1"/>
    <col min="8" max="8" width="10.5703125" style="211" customWidth="1"/>
    <col min="9" max="9" width="8.7109375" style="210" customWidth="1"/>
    <col min="10" max="10" width="4.5703125" style="211" customWidth="1"/>
    <col min="11" max="11" width="12.140625" style="210" customWidth="1"/>
    <col min="12" max="18" width="4.5703125" style="210" customWidth="1"/>
    <col min="19" max="254" width="11.42578125" style="210"/>
    <col min="255" max="255" width="24.28515625" style="210" customWidth="1"/>
    <col min="256" max="256" width="11.42578125" style="210" customWidth="1"/>
    <col min="257" max="257" width="1.5703125" style="210" customWidth="1"/>
    <col min="258" max="258" width="10.7109375" style="210" customWidth="1"/>
    <col min="259" max="259" width="1.5703125" style="210" customWidth="1"/>
    <col min="260" max="260" width="11.42578125" style="210" customWidth="1"/>
    <col min="261" max="261" width="11.7109375" style="210" customWidth="1"/>
    <col min="262" max="262" width="10.28515625" style="210" customWidth="1"/>
    <col min="263" max="263" width="10.7109375" style="210" customWidth="1"/>
    <col min="264" max="264" width="10.5703125" style="210" customWidth="1"/>
    <col min="265" max="265" width="8.7109375" style="210" customWidth="1"/>
    <col min="266" max="274" width="4.5703125" style="210" customWidth="1"/>
    <col min="275" max="510" width="11.42578125" style="210"/>
    <col min="511" max="511" width="24.28515625" style="210" customWidth="1"/>
    <col min="512" max="512" width="11.42578125" style="210" customWidth="1"/>
    <col min="513" max="513" width="1.5703125" style="210" customWidth="1"/>
    <col min="514" max="514" width="10.7109375" style="210" customWidth="1"/>
    <col min="515" max="515" width="1.5703125" style="210" customWidth="1"/>
    <col min="516" max="516" width="11.42578125" style="210" customWidth="1"/>
    <col min="517" max="517" width="11.7109375" style="210" customWidth="1"/>
    <col min="518" max="518" width="10.28515625" style="210" customWidth="1"/>
    <col min="519" max="519" width="10.7109375" style="210" customWidth="1"/>
    <col min="520" max="520" width="10.5703125" style="210" customWidth="1"/>
    <col min="521" max="521" width="8.7109375" style="210" customWidth="1"/>
    <col min="522" max="530" width="4.5703125" style="210" customWidth="1"/>
    <col min="531" max="766" width="11.42578125" style="210"/>
    <col min="767" max="767" width="24.28515625" style="210" customWidth="1"/>
    <col min="768" max="768" width="11.42578125" style="210" customWidth="1"/>
    <col min="769" max="769" width="1.5703125" style="210" customWidth="1"/>
    <col min="770" max="770" width="10.7109375" style="210" customWidth="1"/>
    <col min="771" max="771" width="1.5703125" style="210" customWidth="1"/>
    <col min="772" max="772" width="11.42578125" style="210" customWidth="1"/>
    <col min="773" max="773" width="11.7109375" style="210" customWidth="1"/>
    <col min="774" max="774" width="10.28515625" style="210" customWidth="1"/>
    <col min="775" max="775" width="10.7109375" style="210" customWidth="1"/>
    <col min="776" max="776" width="10.5703125" style="210" customWidth="1"/>
    <col min="777" max="777" width="8.7109375" style="210" customWidth="1"/>
    <col min="778" max="786" width="4.5703125" style="210" customWidth="1"/>
    <col min="787" max="1022" width="11.42578125" style="210"/>
    <col min="1023" max="1023" width="24.28515625" style="210" customWidth="1"/>
    <col min="1024" max="1024" width="11.42578125" style="210" customWidth="1"/>
    <col min="1025" max="1025" width="1.5703125" style="210" customWidth="1"/>
    <col min="1026" max="1026" width="10.7109375" style="210" customWidth="1"/>
    <col min="1027" max="1027" width="1.5703125" style="210" customWidth="1"/>
    <col min="1028" max="1028" width="11.42578125" style="210" customWidth="1"/>
    <col min="1029" max="1029" width="11.7109375" style="210" customWidth="1"/>
    <col min="1030" max="1030" width="10.28515625" style="210" customWidth="1"/>
    <col min="1031" max="1031" width="10.7109375" style="210" customWidth="1"/>
    <col min="1032" max="1032" width="10.5703125" style="210" customWidth="1"/>
    <col min="1033" max="1033" width="8.7109375" style="210" customWidth="1"/>
    <col min="1034" max="1042" width="4.5703125" style="210" customWidth="1"/>
    <col min="1043" max="1278" width="11.42578125" style="210"/>
    <col min="1279" max="1279" width="24.28515625" style="210" customWidth="1"/>
    <col min="1280" max="1280" width="11.42578125" style="210" customWidth="1"/>
    <col min="1281" max="1281" width="1.5703125" style="210" customWidth="1"/>
    <col min="1282" max="1282" width="10.7109375" style="210" customWidth="1"/>
    <col min="1283" max="1283" width="1.5703125" style="210" customWidth="1"/>
    <col min="1284" max="1284" width="11.42578125" style="210" customWidth="1"/>
    <col min="1285" max="1285" width="11.7109375" style="210" customWidth="1"/>
    <col min="1286" max="1286" width="10.28515625" style="210" customWidth="1"/>
    <col min="1287" max="1287" width="10.7109375" style="210" customWidth="1"/>
    <col min="1288" max="1288" width="10.5703125" style="210" customWidth="1"/>
    <col min="1289" max="1289" width="8.7109375" style="210" customWidth="1"/>
    <col min="1290" max="1298" width="4.5703125" style="210" customWidth="1"/>
    <col min="1299" max="1534" width="11.42578125" style="210"/>
    <col min="1535" max="1535" width="24.28515625" style="210" customWidth="1"/>
    <col min="1536" max="1536" width="11.42578125" style="210" customWidth="1"/>
    <col min="1537" max="1537" width="1.5703125" style="210" customWidth="1"/>
    <col min="1538" max="1538" width="10.7109375" style="210" customWidth="1"/>
    <col min="1539" max="1539" width="1.5703125" style="210" customWidth="1"/>
    <col min="1540" max="1540" width="11.42578125" style="210" customWidth="1"/>
    <col min="1541" max="1541" width="11.7109375" style="210" customWidth="1"/>
    <col min="1542" max="1542" width="10.28515625" style="210" customWidth="1"/>
    <col min="1543" max="1543" width="10.7109375" style="210" customWidth="1"/>
    <col min="1544" max="1544" width="10.5703125" style="210" customWidth="1"/>
    <col min="1545" max="1545" width="8.7109375" style="210" customWidth="1"/>
    <col min="1546" max="1554" width="4.5703125" style="210" customWidth="1"/>
    <col min="1555" max="1790" width="11.42578125" style="210"/>
    <col min="1791" max="1791" width="24.28515625" style="210" customWidth="1"/>
    <col min="1792" max="1792" width="11.42578125" style="210" customWidth="1"/>
    <col min="1793" max="1793" width="1.5703125" style="210" customWidth="1"/>
    <col min="1794" max="1794" width="10.7109375" style="210" customWidth="1"/>
    <col min="1795" max="1795" width="1.5703125" style="210" customWidth="1"/>
    <col min="1796" max="1796" width="11.42578125" style="210" customWidth="1"/>
    <col min="1797" max="1797" width="11.7109375" style="210" customWidth="1"/>
    <col min="1798" max="1798" width="10.28515625" style="210" customWidth="1"/>
    <col min="1799" max="1799" width="10.7109375" style="210" customWidth="1"/>
    <col min="1800" max="1800" width="10.5703125" style="210" customWidth="1"/>
    <col min="1801" max="1801" width="8.7109375" style="210" customWidth="1"/>
    <col min="1802" max="1810" width="4.5703125" style="210" customWidth="1"/>
    <col min="1811" max="2046" width="11.42578125" style="210"/>
    <col min="2047" max="2047" width="24.28515625" style="210" customWidth="1"/>
    <col min="2048" max="2048" width="11.42578125" style="210" customWidth="1"/>
    <col min="2049" max="2049" width="1.5703125" style="210" customWidth="1"/>
    <col min="2050" max="2050" width="10.7109375" style="210" customWidth="1"/>
    <col min="2051" max="2051" width="1.5703125" style="210" customWidth="1"/>
    <col min="2052" max="2052" width="11.42578125" style="210" customWidth="1"/>
    <col min="2053" max="2053" width="11.7109375" style="210" customWidth="1"/>
    <col min="2054" max="2054" width="10.28515625" style="210" customWidth="1"/>
    <col min="2055" max="2055" width="10.7109375" style="210" customWidth="1"/>
    <col min="2056" max="2056" width="10.5703125" style="210" customWidth="1"/>
    <col min="2057" max="2057" width="8.7109375" style="210" customWidth="1"/>
    <col min="2058" max="2066" width="4.5703125" style="210" customWidth="1"/>
    <col min="2067" max="2302" width="11.42578125" style="210"/>
    <col min="2303" max="2303" width="24.28515625" style="210" customWidth="1"/>
    <col min="2304" max="2304" width="11.42578125" style="210" customWidth="1"/>
    <col min="2305" max="2305" width="1.5703125" style="210" customWidth="1"/>
    <col min="2306" max="2306" width="10.7109375" style="210" customWidth="1"/>
    <col min="2307" max="2307" width="1.5703125" style="210" customWidth="1"/>
    <col min="2308" max="2308" width="11.42578125" style="210" customWidth="1"/>
    <col min="2309" max="2309" width="11.7109375" style="210" customWidth="1"/>
    <col min="2310" max="2310" width="10.28515625" style="210" customWidth="1"/>
    <col min="2311" max="2311" width="10.7109375" style="210" customWidth="1"/>
    <col min="2312" max="2312" width="10.5703125" style="210" customWidth="1"/>
    <col min="2313" max="2313" width="8.7109375" style="210" customWidth="1"/>
    <col min="2314" max="2322" width="4.5703125" style="210" customWidth="1"/>
    <col min="2323" max="2558" width="11.42578125" style="210"/>
    <col min="2559" max="2559" width="24.28515625" style="210" customWidth="1"/>
    <col min="2560" max="2560" width="11.42578125" style="210" customWidth="1"/>
    <col min="2561" max="2561" width="1.5703125" style="210" customWidth="1"/>
    <col min="2562" max="2562" width="10.7109375" style="210" customWidth="1"/>
    <col min="2563" max="2563" width="1.5703125" style="210" customWidth="1"/>
    <col min="2564" max="2564" width="11.42578125" style="210" customWidth="1"/>
    <col min="2565" max="2565" width="11.7109375" style="210" customWidth="1"/>
    <col min="2566" max="2566" width="10.28515625" style="210" customWidth="1"/>
    <col min="2567" max="2567" width="10.7109375" style="210" customWidth="1"/>
    <col min="2568" max="2568" width="10.5703125" style="210" customWidth="1"/>
    <col min="2569" max="2569" width="8.7109375" style="210" customWidth="1"/>
    <col min="2570" max="2578" width="4.5703125" style="210" customWidth="1"/>
    <col min="2579" max="2814" width="11.42578125" style="210"/>
    <col min="2815" max="2815" width="24.28515625" style="210" customWidth="1"/>
    <col min="2816" max="2816" width="11.42578125" style="210" customWidth="1"/>
    <col min="2817" max="2817" width="1.5703125" style="210" customWidth="1"/>
    <col min="2818" max="2818" width="10.7109375" style="210" customWidth="1"/>
    <col min="2819" max="2819" width="1.5703125" style="210" customWidth="1"/>
    <col min="2820" max="2820" width="11.42578125" style="210" customWidth="1"/>
    <col min="2821" max="2821" width="11.7109375" style="210" customWidth="1"/>
    <col min="2822" max="2822" width="10.28515625" style="210" customWidth="1"/>
    <col min="2823" max="2823" width="10.7109375" style="210" customWidth="1"/>
    <col min="2824" max="2824" width="10.5703125" style="210" customWidth="1"/>
    <col min="2825" max="2825" width="8.7109375" style="210" customWidth="1"/>
    <col min="2826" max="2834" width="4.5703125" style="210" customWidth="1"/>
    <col min="2835" max="3070" width="11.42578125" style="210"/>
    <col min="3071" max="3071" width="24.28515625" style="210" customWidth="1"/>
    <col min="3072" max="3072" width="11.42578125" style="210" customWidth="1"/>
    <col min="3073" max="3073" width="1.5703125" style="210" customWidth="1"/>
    <col min="3074" max="3074" width="10.7109375" style="210" customWidth="1"/>
    <col min="3075" max="3075" width="1.5703125" style="210" customWidth="1"/>
    <col min="3076" max="3076" width="11.42578125" style="210" customWidth="1"/>
    <col min="3077" max="3077" width="11.7109375" style="210" customWidth="1"/>
    <col min="3078" max="3078" width="10.28515625" style="210" customWidth="1"/>
    <col min="3079" max="3079" width="10.7109375" style="210" customWidth="1"/>
    <col min="3080" max="3080" width="10.5703125" style="210" customWidth="1"/>
    <col min="3081" max="3081" width="8.7109375" style="210" customWidth="1"/>
    <col min="3082" max="3090" width="4.5703125" style="210" customWidth="1"/>
    <col min="3091" max="3326" width="11.42578125" style="210"/>
    <col min="3327" max="3327" width="24.28515625" style="210" customWidth="1"/>
    <col min="3328" max="3328" width="11.42578125" style="210" customWidth="1"/>
    <col min="3329" max="3329" width="1.5703125" style="210" customWidth="1"/>
    <col min="3330" max="3330" width="10.7109375" style="210" customWidth="1"/>
    <col min="3331" max="3331" width="1.5703125" style="210" customWidth="1"/>
    <col min="3332" max="3332" width="11.42578125" style="210" customWidth="1"/>
    <col min="3333" max="3333" width="11.7109375" style="210" customWidth="1"/>
    <col min="3334" max="3334" width="10.28515625" style="210" customWidth="1"/>
    <col min="3335" max="3335" width="10.7109375" style="210" customWidth="1"/>
    <col min="3336" max="3336" width="10.5703125" style="210" customWidth="1"/>
    <col min="3337" max="3337" width="8.7109375" style="210" customWidth="1"/>
    <col min="3338" max="3346" width="4.5703125" style="210" customWidth="1"/>
    <col min="3347" max="3582" width="11.42578125" style="210"/>
    <col min="3583" max="3583" width="24.28515625" style="210" customWidth="1"/>
    <col min="3584" max="3584" width="11.42578125" style="210" customWidth="1"/>
    <col min="3585" max="3585" width="1.5703125" style="210" customWidth="1"/>
    <col min="3586" max="3586" width="10.7109375" style="210" customWidth="1"/>
    <col min="3587" max="3587" width="1.5703125" style="210" customWidth="1"/>
    <col min="3588" max="3588" width="11.42578125" style="210" customWidth="1"/>
    <col min="3589" max="3589" width="11.7109375" style="210" customWidth="1"/>
    <col min="3590" max="3590" width="10.28515625" style="210" customWidth="1"/>
    <col min="3591" max="3591" width="10.7109375" style="210" customWidth="1"/>
    <col min="3592" max="3592" width="10.5703125" style="210" customWidth="1"/>
    <col min="3593" max="3593" width="8.7109375" style="210" customWidth="1"/>
    <col min="3594" max="3602" width="4.5703125" style="210" customWidth="1"/>
    <col min="3603" max="3838" width="11.42578125" style="210"/>
    <col min="3839" max="3839" width="24.28515625" style="210" customWidth="1"/>
    <col min="3840" max="3840" width="11.42578125" style="210" customWidth="1"/>
    <col min="3841" max="3841" width="1.5703125" style="210" customWidth="1"/>
    <col min="3842" max="3842" width="10.7109375" style="210" customWidth="1"/>
    <col min="3843" max="3843" width="1.5703125" style="210" customWidth="1"/>
    <col min="3844" max="3844" width="11.42578125" style="210" customWidth="1"/>
    <col min="3845" max="3845" width="11.7109375" style="210" customWidth="1"/>
    <col min="3846" max="3846" width="10.28515625" style="210" customWidth="1"/>
    <col min="3847" max="3847" width="10.7109375" style="210" customWidth="1"/>
    <col min="3848" max="3848" width="10.5703125" style="210" customWidth="1"/>
    <col min="3849" max="3849" width="8.7109375" style="210" customWidth="1"/>
    <col min="3850" max="3858" width="4.5703125" style="210" customWidth="1"/>
    <col min="3859" max="4094" width="11.42578125" style="210"/>
    <col min="4095" max="4095" width="24.28515625" style="210" customWidth="1"/>
    <col min="4096" max="4096" width="11.42578125" style="210" customWidth="1"/>
    <col min="4097" max="4097" width="1.5703125" style="210" customWidth="1"/>
    <col min="4098" max="4098" width="10.7109375" style="210" customWidth="1"/>
    <col min="4099" max="4099" width="1.5703125" style="210" customWidth="1"/>
    <col min="4100" max="4100" width="11.42578125" style="210" customWidth="1"/>
    <col min="4101" max="4101" width="11.7109375" style="210" customWidth="1"/>
    <col min="4102" max="4102" width="10.28515625" style="210" customWidth="1"/>
    <col min="4103" max="4103" width="10.7109375" style="210" customWidth="1"/>
    <col min="4104" max="4104" width="10.5703125" style="210" customWidth="1"/>
    <col min="4105" max="4105" width="8.7109375" style="210" customWidth="1"/>
    <col min="4106" max="4114" width="4.5703125" style="210" customWidth="1"/>
    <col min="4115" max="4350" width="11.42578125" style="210"/>
    <col min="4351" max="4351" width="24.28515625" style="210" customWidth="1"/>
    <col min="4352" max="4352" width="11.42578125" style="210" customWidth="1"/>
    <col min="4353" max="4353" width="1.5703125" style="210" customWidth="1"/>
    <col min="4354" max="4354" width="10.7109375" style="210" customWidth="1"/>
    <col min="4355" max="4355" width="1.5703125" style="210" customWidth="1"/>
    <col min="4356" max="4356" width="11.42578125" style="210" customWidth="1"/>
    <col min="4357" max="4357" width="11.7109375" style="210" customWidth="1"/>
    <col min="4358" max="4358" width="10.28515625" style="210" customWidth="1"/>
    <col min="4359" max="4359" width="10.7109375" style="210" customWidth="1"/>
    <col min="4360" max="4360" width="10.5703125" style="210" customWidth="1"/>
    <col min="4361" max="4361" width="8.7109375" style="210" customWidth="1"/>
    <col min="4362" max="4370" width="4.5703125" style="210" customWidth="1"/>
    <col min="4371" max="4606" width="11.42578125" style="210"/>
    <col min="4607" max="4607" width="24.28515625" style="210" customWidth="1"/>
    <col min="4608" max="4608" width="11.42578125" style="210" customWidth="1"/>
    <col min="4609" max="4609" width="1.5703125" style="210" customWidth="1"/>
    <col min="4610" max="4610" width="10.7109375" style="210" customWidth="1"/>
    <col min="4611" max="4611" width="1.5703125" style="210" customWidth="1"/>
    <col min="4612" max="4612" width="11.42578125" style="210" customWidth="1"/>
    <col min="4613" max="4613" width="11.7109375" style="210" customWidth="1"/>
    <col min="4614" max="4614" width="10.28515625" style="210" customWidth="1"/>
    <col min="4615" max="4615" width="10.7109375" style="210" customWidth="1"/>
    <col min="4616" max="4616" width="10.5703125" style="210" customWidth="1"/>
    <col min="4617" max="4617" width="8.7109375" style="210" customWidth="1"/>
    <col min="4618" max="4626" width="4.5703125" style="210" customWidth="1"/>
    <col min="4627" max="4862" width="11.42578125" style="210"/>
    <col min="4863" max="4863" width="24.28515625" style="210" customWidth="1"/>
    <col min="4864" max="4864" width="11.42578125" style="210" customWidth="1"/>
    <col min="4865" max="4865" width="1.5703125" style="210" customWidth="1"/>
    <col min="4866" max="4866" width="10.7109375" style="210" customWidth="1"/>
    <col min="4867" max="4867" width="1.5703125" style="210" customWidth="1"/>
    <col min="4868" max="4868" width="11.42578125" style="210" customWidth="1"/>
    <col min="4869" max="4869" width="11.7109375" style="210" customWidth="1"/>
    <col min="4870" max="4870" width="10.28515625" style="210" customWidth="1"/>
    <col min="4871" max="4871" width="10.7109375" style="210" customWidth="1"/>
    <col min="4872" max="4872" width="10.5703125" style="210" customWidth="1"/>
    <col min="4873" max="4873" width="8.7109375" style="210" customWidth="1"/>
    <col min="4874" max="4882" width="4.5703125" style="210" customWidth="1"/>
    <col min="4883" max="5118" width="11.42578125" style="210"/>
    <col min="5119" max="5119" width="24.28515625" style="210" customWidth="1"/>
    <col min="5120" max="5120" width="11.42578125" style="210" customWidth="1"/>
    <col min="5121" max="5121" width="1.5703125" style="210" customWidth="1"/>
    <col min="5122" max="5122" width="10.7109375" style="210" customWidth="1"/>
    <col min="5123" max="5123" width="1.5703125" style="210" customWidth="1"/>
    <col min="5124" max="5124" width="11.42578125" style="210" customWidth="1"/>
    <col min="5125" max="5125" width="11.7109375" style="210" customWidth="1"/>
    <col min="5126" max="5126" width="10.28515625" style="210" customWidth="1"/>
    <col min="5127" max="5127" width="10.7109375" style="210" customWidth="1"/>
    <col min="5128" max="5128" width="10.5703125" style="210" customWidth="1"/>
    <col min="5129" max="5129" width="8.7109375" style="210" customWidth="1"/>
    <col min="5130" max="5138" width="4.5703125" style="210" customWidth="1"/>
    <col min="5139" max="5374" width="11.42578125" style="210"/>
    <col min="5375" max="5375" width="24.28515625" style="210" customWidth="1"/>
    <col min="5376" max="5376" width="11.42578125" style="210" customWidth="1"/>
    <col min="5377" max="5377" width="1.5703125" style="210" customWidth="1"/>
    <col min="5378" max="5378" width="10.7109375" style="210" customWidth="1"/>
    <col min="5379" max="5379" width="1.5703125" style="210" customWidth="1"/>
    <col min="5380" max="5380" width="11.42578125" style="210" customWidth="1"/>
    <col min="5381" max="5381" width="11.7109375" style="210" customWidth="1"/>
    <col min="5382" max="5382" width="10.28515625" style="210" customWidth="1"/>
    <col min="5383" max="5383" width="10.7109375" style="210" customWidth="1"/>
    <col min="5384" max="5384" width="10.5703125" style="210" customWidth="1"/>
    <col min="5385" max="5385" width="8.7109375" style="210" customWidth="1"/>
    <col min="5386" max="5394" width="4.5703125" style="210" customWidth="1"/>
    <col min="5395" max="5630" width="11.42578125" style="210"/>
    <col min="5631" max="5631" width="24.28515625" style="210" customWidth="1"/>
    <col min="5632" max="5632" width="11.42578125" style="210" customWidth="1"/>
    <col min="5633" max="5633" width="1.5703125" style="210" customWidth="1"/>
    <col min="5634" max="5634" width="10.7109375" style="210" customWidth="1"/>
    <col min="5635" max="5635" width="1.5703125" style="210" customWidth="1"/>
    <col min="5636" max="5636" width="11.42578125" style="210" customWidth="1"/>
    <col min="5637" max="5637" width="11.7109375" style="210" customWidth="1"/>
    <col min="5638" max="5638" width="10.28515625" style="210" customWidth="1"/>
    <col min="5639" max="5639" width="10.7109375" style="210" customWidth="1"/>
    <col min="5640" max="5640" width="10.5703125" style="210" customWidth="1"/>
    <col min="5641" max="5641" width="8.7109375" style="210" customWidth="1"/>
    <col min="5642" max="5650" width="4.5703125" style="210" customWidth="1"/>
    <col min="5651" max="5886" width="11.42578125" style="210"/>
    <col min="5887" max="5887" width="24.28515625" style="210" customWidth="1"/>
    <col min="5888" max="5888" width="11.42578125" style="210" customWidth="1"/>
    <col min="5889" max="5889" width="1.5703125" style="210" customWidth="1"/>
    <col min="5890" max="5890" width="10.7109375" style="210" customWidth="1"/>
    <col min="5891" max="5891" width="1.5703125" style="210" customWidth="1"/>
    <col min="5892" max="5892" width="11.42578125" style="210" customWidth="1"/>
    <col min="5893" max="5893" width="11.7109375" style="210" customWidth="1"/>
    <col min="5894" max="5894" width="10.28515625" style="210" customWidth="1"/>
    <col min="5895" max="5895" width="10.7109375" style="210" customWidth="1"/>
    <col min="5896" max="5896" width="10.5703125" style="210" customWidth="1"/>
    <col min="5897" max="5897" width="8.7109375" style="210" customWidth="1"/>
    <col min="5898" max="5906" width="4.5703125" style="210" customWidth="1"/>
    <col min="5907" max="6142" width="11.42578125" style="210"/>
    <col min="6143" max="6143" width="24.28515625" style="210" customWidth="1"/>
    <col min="6144" max="6144" width="11.42578125" style="210" customWidth="1"/>
    <col min="6145" max="6145" width="1.5703125" style="210" customWidth="1"/>
    <col min="6146" max="6146" width="10.7109375" style="210" customWidth="1"/>
    <col min="6147" max="6147" width="1.5703125" style="210" customWidth="1"/>
    <col min="6148" max="6148" width="11.42578125" style="210" customWidth="1"/>
    <col min="6149" max="6149" width="11.7109375" style="210" customWidth="1"/>
    <col min="6150" max="6150" width="10.28515625" style="210" customWidth="1"/>
    <col min="6151" max="6151" width="10.7109375" style="210" customWidth="1"/>
    <col min="6152" max="6152" width="10.5703125" style="210" customWidth="1"/>
    <col min="6153" max="6153" width="8.7109375" style="210" customWidth="1"/>
    <col min="6154" max="6162" width="4.5703125" style="210" customWidth="1"/>
    <col min="6163" max="6398" width="11.42578125" style="210"/>
    <col min="6399" max="6399" width="24.28515625" style="210" customWidth="1"/>
    <col min="6400" max="6400" width="11.42578125" style="210" customWidth="1"/>
    <col min="6401" max="6401" width="1.5703125" style="210" customWidth="1"/>
    <col min="6402" max="6402" width="10.7109375" style="210" customWidth="1"/>
    <col min="6403" max="6403" width="1.5703125" style="210" customWidth="1"/>
    <col min="6404" max="6404" width="11.42578125" style="210" customWidth="1"/>
    <col min="6405" max="6405" width="11.7109375" style="210" customWidth="1"/>
    <col min="6406" max="6406" width="10.28515625" style="210" customWidth="1"/>
    <col min="6407" max="6407" width="10.7109375" style="210" customWidth="1"/>
    <col min="6408" max="6408" width="10.5703125" style="210" customWidth="1"/>
    <col min="6409" max="6409" width="8.7109375" style="210" customWidth="1"/>
    <col min="6410" max="6418" width="4.5703125" style="210" customWidth="1"/>
    <col min="6419" max="6654" width="11.42578125" style="210"/>
    <col min="6655" max="6655" width="24.28515625" style="210" customWidth="1"/>
    <col min="6656" max="6656" width="11.42578125" style="210" customWidth="1"/>
    <col min="6657" max="6657" width="1.5703125" style="210" customWidth="1"/>
    <col min="6658" max="6658" width="10.7109375" style="210" customWidth="1"/>
    <col min="6659" max="6659" width="1.5703125" style="210" customWidth="1"/>
    <col min="6660" max="6660" width="11.42578125" style="210" customWidth="1"/>
    <col min="6661" max="6661" width="11.7109375" style="210" customWidth="1"/>
    <col min="6662" max="6662" width="10.28515625" style="210" customWidth="1"/>
    <col min="6663" max="6663" width="10.7109375" style="210" customWidth="1"/>
    <col min="6664" max="6664" width="10.5703125" style="210" customWidth="1"/>
    <col min="6665" max="6665" width="8.7109375" style="210" customWidth="1"/>
    <col min="6666" max="6674" width="4.5703125" style="210" customWidth="1"/>
    <col min="6675" max="6910" width="11.42578125" style="210"/>
    <col min="6911" max="6911" width="24.28515625" style="210" customWidth="1"/>
    <col min="6912" max="6912" width="11.42578125" style="210" customWidth="1"/>
    <col min="6913" max="6913" width="1.5703125" style="210" customWidth="1"/>
    <col min="6914" max="6914" width="10.7109375" style="210" customWidth="1"/>
    <col min="6915" max="6915" width="1.5703125" style="210" customWidth="1"/>
    <col min="6916" max="6916" width="11.42578125" style="210" customWidth="1"/>
    <col min="6917" max="6917" width="11.7109375" style="210" customWidth="1"/>
    <col min="6918" max="6918" width="10.28515625" style="210" customWidth="1"/>
    <col min="6919" max="6919" width="10.7109375" style="210" customWidth="1"/>
    <col min="6920" max="6920" width="10.5703125" style="210" customWidth="1"/>
    <col min="6921" max="6921" width="8.7109375" style="210" customWidth="1"/>
    <col min="6922" max="6930" width="4.5703125" style="210" customWidth="1"/>
    <col min="6931" max="7166" width="11.42578125" style="210"/>
    <col min="7167" max="7167" width="24.28515625" style="210" customWidth="1"/>
    <col min="7168" max="7168" width="11.42578125" style="210" customWidth="1"/>
    <col min="7169" max="7169" width="1.5703125" style="210" customWidth="1"/>
    <col min="7170" max="7170" width="10.7109375" style="210" customWidth="1"/>
    <col min="7171" max="7171" width="1.5703125" style="210" customWidth="1"/>
    <col min="7172" max="7172" width="11.42578125" style="210" customWidth="1"/>
    <col min="7173" max="7173" width="11.7109375" style="210" customWidth="1"/>
    <col min="7174" max="7174" width="10.28515625" style="210" customWidth="1"/>
    <col min="7175" max="7175" width="10.7109375" style="210" customWidth="1"/>
    <col min="7176" max="7176" width="10.5703125" style="210" customWidth="1"/>
    <col min="7177" max="7177" width="8.7109375" style="210" customWidth="1"/>
    <col min="7178" max="7186" width="4.5703125" style="210" customWidth="1"/>
    <col min="7187" max="7422" width="11.42578125" style="210"/>
    <col min="7423" max="7423" width="24.28515625" style="210" customWidth="1"/>
    <col min="7424" max="7424" width="11.42578125" style="210" customWidth="1"/>
    <col min="7425" max="7425" width="1.5703125" style="210" customWidth="1"/>
    <col min="7426" max="7426" width="10.7109375" style="210" customWidth="1"/>
    <col min="7427" max="7427" width="1.5703125" style="210" customWidth="1"/>
    <col min="7428" max="7428" width="11.42578125" style="210" customWidth="1"/>
    <col min="7429" max="7429" width="11.7109375" style="210" customWidth="1"/>
    <col min="7430" max="7430" width="10.28515625" style="210" customWidth="1"/>
    <col min="7431" max="7431" width="10.7109375" style="210" customWidth="1"/>
    <col min="7432" max="7432" width="10.5703125" style="210" customWidth="1"/>
    <col min="7433" max="7433" width="8.7109375" style="210" customWidth="1"/>
    <col min="7434" max="7442" width="4.5703125" style="210" customWidth="1"/>
    <col min="7443" max="7678" width="11.42578125" style="210"/>
    <col min="7679" max="7679" width="24.28515625" style="210" customWidth="1"/>
    <col min="7680" max="7680" width="11.42578125" style="210" customWidth="1"/>
    <col min="7681" max="7681" width="1.5703125" style="210" customWidth="1"/>
    <col min="7682" max="7682" width="10.7109375" style="210" customWidth="1"/>
    <col min="7683" max="7683" width="1.5703125" style="210" customWidth="1"/>
    <col min="7684" max="7684" width="11.42578125" style="210" customWidth="1"/>
    <col min="7685" max="7685" width="11.7109375" style="210" customWidth="1"/>
    <col min="7686" max="7686" width="10.28515625" style="210" customWidth="1"/>
    <col min="7687" max="7687" width="10.7109375" style="210" customWidth="1"/>
    <col min="7688" max="7688" width="10.5703125" style="210" customWidth="1"/>
    <col min="7689" max="7689" width="8.7109375" style="210" customWidth="1"/>
    <col min="7690" max="7698" width="4.5703125" style="210" customWidth="1"/>
    <col min="7699" max="7934" width="11.42578125" style="210"/>
    <col min="7935" max="7935" width="24.28515625" style="210" customWidth="1"/>
    <col min="7936" max="7936" width="11.42578125" style="210" customWidth="1"/>
    <col min="7937" max="7937" width="1.5703125" style="210" customWidth="1"/>
    <col min="7938" max="7938" width="10.7109375" style="210" customWidth="1"/>
    <col min="7939" max="7939" width="1.5703125" style="210" customWidth="1"/>
    <col min="7940" max="7940" width="11.42578125" style="210" customWidth="1"/>
    <col min="7941" max="7941" width="11.7109375" style="210" customWidth="1"/>
    <col min="7942" max="7942" width="10.28515625" style="210" customWidth="1"/>
    <col min="7943" max="7943" width="10.7109375" style="210" customWidth="1"/>
    <col min="7944" max="7944" width="10.5703125" style="210" customWidth="1"/>
    <col min="7945" max="7945" width="8.7109375" style="210" customWidth="1"/>
    <col min="7946" max="7954" width="4.5703125" style="210" customWidth="1"/>
    <col min="7955" max="8190" width="11.42578125" style="210"/>
    <col min="8191" max="8191" width="24.28515625" style="210" customWidth="1"/>
    <col min="8192" max="8192" width="11.42578125" style="210" customWidth="1"/>
    <col min="8193" max="8193" width="1.5703125" style="210" customWidth="1"/>
    <col min="8194" max="8194" width="10.7109375" style="210" customWidth="1"/>
    <col min="8195" max="8195" width="1.5703125" style="210" customWidth="1"/>
    <col min="8196" max="8196" width="11.42578125" style="210" customWidth="1"/>
    <col min="8197" max="8197" width="11.7109375" style="210" customWidth="1"/>
    <col min="8198" max="8198" width="10.28515625" style="210" customWidth="1"/>
    <col min="8199" max="8199" width="10.7109375" style="210" customWidth="1"/>
    <col min="8200" max="8200" width="10.5703125" style="210" customWidth="1"/>
    <col min="8201" max="8201" width="8.7109375" style="210" customWidth="1"/>
    <col min="8202" max="8210" width="4.5703125" style="210" customWidth="1"/>
    <col min="8211" max="8446" width="11.42578125" style="210"/>
    <col min="8447" max="8447" width="24.28515625" style="210" customWidth="1"/>
    <col min="8448" max="8448" width="11.42578125" style="210" customWidth="1"/>
    <col min="8449" max="8449" width="1.5703125" style="210" customWidth="1"/>
    <col min="8450" max="8450" width="10.7109375" style="210" customWidth="1"/>
    <col min="8451" max="8451" width="1.5703125" style="210" customWidth="1"/>
    <col min="8452" max="8452" width="11.42578125" style="210" customWidth="1"/>
    <col min="8453" max="8453" width="11.7109375" style="210" customWidth="1"/>
    <col min="8454" max="8454" width="10.28515625" style="210" customWidth="1"/>
    <col min="8455" max="8455" width="10.7109375" style="210" customWidth="1"/>
    <col min="8456" max="8456" width="10.5703125" style="210" customWidth="1"/>
    <col min="8457" max="8457" width="8.7109375" style="210" customWidth="1"/>
    <col min="8458" max="8466" width="4.5703125" style="210" customWidth="1"/>
    <col min="8467" max="8702" width="11.42578125" style="210"/>
    <col min="8703" max="8703" width="24.28515625" style="210" customWidth="1"/>
    <col min="8704" max="8704" width="11.42578125" style="210" customWidth="1"/>
    <col min="8705" max="8705" width="1.5703125" style="210" customWidth="1"/>
    <col min="8706" max="8706" width="10.7109375" style="210" customWidth="1"/>
    <col min="8707" max="8707" width="1.5703125" style="210" customWidth="1"/>
    <col min="8708" max="8708" width="11.42578125" style="210" customWidth="1"/>
    <col min="8709" max="8709" width="11.7109375" style="210" customWidth="1"/>
    <col min="8710" max="8710" width="10.28515625" style="210" customWidth="1"/>
    <col min="8711" max="8711" width="10.7109375" style="210" customWidth="1"/>
    <col min="8712" max="8712" width="10.5703125" style="210" customWidth="1"/>
    <col min="8713" max="8713" width="8.7109375" style="210" customWidth="1"/>
    <col min="8714" max="8722" width="4.5703125" style="210" customWidth="1"/>
    <col min="8723" max="8958" width="11.42578125" style="210"/>
    <col min="8959" max="8959" width="24.28515625" style="210" customWidth="1"/>
    <col min="8960" max="8960" width="11.42578125" style="210" customWidth="1"/>
    <col min="8961" max="8961" width="1.5703125" style="210" customWidth="1"/>
    <col min="8962" max="8962" width="10.7109375" style="210" customWidth="1"/>
    <col min="8963" max="8963" width="1.5703125" style="210" customWidth="1"/>
    <col min="8964" max="8964" width="11.42578125" style="210" customWidth="1"/>
    <col min="8965" max="8965" width="11.7109375" style="210" customWidth="1"/>
    <col min="8966" max="8966" width="10.28515625" style="210" customWidth="1"/>
    <col min="8967" max="8967" width="10.7109375" style="210" customWidth="1"/>
    <col min="8968" max="8968" width="10.5703125" style="210" customWidth="1"/>
    <col min="8969" max="8969" width="8.7109375" style="210" customWidth="1"/>
    <col min="8970" max="8978" width="4.5703125" style="210" customWidth="1"/>
    <col min="8979" max="9214" width="11.42578125" style="210"/>
    <col min="9215" max="9215" width="24.28515625" style="210" customWidth="1"/>
    <col min="9216" max="9216" width="11.42578125" style="210" customWidth="1"/>
    <col min="9217" max="9217" width="1.5703125" style="210" customWidth="1"/>
    <col min="9218" max="9218" width="10.7109375" style="210" customWidth="1"/>
    <col min="9219" max="9219" width="1.5703125" style="210" customWidth="1"/>
    <col min="9220" max="9220" width="11.42578125" style="210" customWidth="1"/>
    <col min="9221" max="9221" width="11.7109375" style="210" customWidth="1"/>
    <col min="9222" max="9222" width="10.28515625" style="210" customWidth="1"/>
    <col min="9223" max="9223" width="10.7109375" style="210" customWidth="1"/>
    <col min="9224" max="9224" width="10.5703125" style="210" customWidth="1"/>
    <col min="9225" max="9225" width="8.7109375" style="210" customWidth="1"/>
    <col min="9226" max="9234" width="4.5703125" style="210" customWidth="1"/>
    <col min="9235" max="9470" width="11.42578125" style="210"/>
    <col min="9471" max="9471" width="24.28515625" style="210" customWidth="1"/>
    <col min="9472" max="9472" width="11.42578125" style="210" customWidth="1"/>
    <col min="9473" max="9473" width="1.5703125" style="210" customWidth="1"/>
    <col min="9474" max="9474" width="10.7109375" style="210" customWidth="1"/>
    <col min="9475" max="9475" width="1.5703125" style="210" customWidth="1"/>
    <col min="9476" max="9476" width="11.42578125" style="210" customWidth="1"/>
    <col min="9477" max="9477" width="11.7109375" style="210" customWidth="1"/>
    <col min="9478" max="9478" width="10.28515625" style="210" customWidth="1"/>
    <col min="9479" max="9479" width="10.7109375" style="210" customWidth="1"/>
    <col min="9480" max="9480" width="10.5703125" style="210" customWidth="1"/>
    <col min="9481" max="9481" width="8.7109375" style="210" customWidth="1"/>
    <col min="9482" max="9490" width="4.5703125" style="210" customWidth="1"/>
    <col min="9491" max="9726" width="11.42578125" style="210"/>
    <col min="9727" max="9727" width="24.28515625" style="210" customWidth="1"/>
    <col min="9728" max="9728" width="11.42578125" style="210" customWidth="1"/>
    <col min="9729" max="9729" width="1.5703125" style="210" customWidth="1"/>
    <col min="9730" max="9730" width="10.7109375" style="210" customWidth="1"/>
    <col min="9731" max="9731" width="1.5703125" style="210" customWidth="1"/>
    <col min="9732" max="9732" width="11.42578125" style="210" customWidth="1"/>
    <col min="9733" max="9733" width="11.7109375" style="210" customWidth="1"/>
    <col min="9734" max="9734" width="10.28515625" style="210" customWidth="1"/>
    <col min="9735" max="9735" width="10.7109375" style="210" customWidth="1"/>
    <col min="9736" max="9736" width="10.5703125" style="210" customWidth="1"/>
    <col min="9737" max="9737" width="8.7109375" style="210" customWidth="1"/>
    <col min="9738" max="9746" width="4.5703125" style="210" customWidth="1"/>
    <col min="9747" max="9982" width="11.42578125" style="210"/>
    <col min="9983" max="9983" width="24.28515625" style="210" customWidth="1"/>
    <col min="9984" max="9984" width="11.42578125" style="210" customWidth="1"/>
    <col min="9985" max="9985" width="1.5703125" style="210" customWidth="1"/>
    <col min="9986" max="9986" width="10.7109375" style="210" customWidth="1"/>
    <col min="9987" max="9987" width="1.5703125" style="210" customWidth="1"/>
    <col min="9988" max="9988" width="11.42578125" style="210" customWidth="1"/>
    <col min="9989" max="9989" width="11.7109375" style="210" customWidth="1"/>
    <col min="9990" max="9990" width="10.28515625" style="210" customWidth="1"/>
    <col min="9991" max="9991" width="10.7109375" style="210" customWidth="1"/>
    <col min="9992" max="9992" width="10.5703125" style="210" customWidth="1"/>
    <col min="9993" max="9993" width="8.7109375" style="210" customWidth="1"/>
    <col min="9994" max="10002" width="4.5703125" style="210" customWidth="1"/>
    <col min="10003" max="10238" width="11.42578125" style="210"/>
    <col min="10239" max="10239" width="24.28515625" style="210" customWidth="1"/>
    <col min="10240" max="10240" width="11.42578125" style="210" customWidth="1"/>
    <col min="10241" max="10241" width="1.5703125" style="210" customWidth="1"/>
    <col min="10242" max="10242" width="10.7109375" style="210" customWidth="1"/>
    <col min="10243" max="10243" width="1.5703125" style="210" customWidth="1"/>
    <col min="10244" max="10244" width="11.42578125" style="210" customWidth="1"/>
    <col min="10245" max="10245" width="11.7109375" style="210" customWidth="1"/>
    <col min="10246" max="10246" width="10.28515625" style="210" customWidth="1"/>
    <col min="10247" max="10247" width="10.7109375" style="210" customWidth="1"/>
    <col min="10248" max="10248" width="10.5703125" style="210" customWidth="1"/>
    <col min="10249" max="10249" width="8.7109375" style="210" customWidth="1"/>
    <col min="10250" max="10258" width="4.5703125" style="210" customWidth="1"/>
    <col min="10259" max="10494" width="11.42578125" style="210"/>
    <col min="10495" max="10495" width="24.28515625" style="210" customWidth="1"/>
    <col min="10496" max="10496" width="11.42578125" style="210" customWidth="1"/>
    <col min="10497" max="10497" width="1.5703125" style="210" customWidth="1"/>
    <col min="10498" max="10498" width="10.7109375" style="210" customWidth="1"/>
    <col min="10499" max="10499" width="1.5703125" style="210" customWidth="1"/>
    <col min="10500" max="10500" width="11.42578125" style="210" customWidth="1"/>
    <col min="10501" max="10501" width="11.7109375" style="210" customWidth="1"/>
    <col min="10502" max="10502" width="10.28515625" style="210" customWidth="1"/>
    <col min="10503" max="10503" width="10.7109375" style="210" customWidth="1"/>
    <col min="10504" max="10504" width="10.5703125" style="210" customWidth="1"/>
    <col min="10505" max="10505" width="8.7109375" style="210" customWidth="1"/>
    <col min="10506" max="10514" width="4.5703125" style="210" customWidth="1"/>
    <col min="10515" max="10750" width="11.42578125" style="210"/>
    <col min="10751" max="10751" width="24.28515625" style="210" customWidth="1"/>
    <col min="10752" max="10752" width="11.42578125" style="210" customWidth="1"/>
    <col min="10753" max="10753" width="1.5703125" style="210" customWidth="1"/>
    <col min="10754" max="10754" width="10.7109375" style="210" customWidth="1"/>
    <col min="10755" max="10755" width="1.5703125" style="210" customWidth="1"/>
    <col min="10756" max="10756" width="11.42578125" style="210" customWidth="1"/>
    <col min="10757" max="10757" width="11.7109375" style="210" customWidth="1"/>
    <col min="10758" max="10758" width="10.28515625" style="210" customWidth="1"/>
    <col min="10759" max="10759" width="10.7109375" style="210" customWidth="1"/>
    <col min="10760" max="10760" width="10.5703125" style="210" customWidth="1"/>
    <col min="10761" max="10761" width="8.7109375" style="210" customWidth="1"/>
    <col min="10762" max="10770" width="4.5703125" style="210" customWidth="1"/>
    <col min="10771" max="11006" width="11.42578125" style="210"/>
    <col min="11007" max="11007" width="24.28515625" style="210" customWidth="1"/>
    <col min="11008" max="11008" width="11.42578125" style="210" customWidth="1"/>
    <col min="11009" max="11009" width="1.5703125" style="210" customWidth="1"/>
    <col min="11010" max="11010" width="10.7109375" style="210" customWidth="1"/>
    <col min="11011" max="11011" width="1.5703125" style="210" customWidth="1"/>
    <col min="11012" max="11012" width="11.42578125" style="210" customWidth="1"/>
    <col min="11013" max="11013" width="11.7109375" style="210" customWidth="1"/>
    <col min="11014" max="11014" width="10.28515625" style="210" customWidth="1"/>
    <col min="11015" max="11015" width="10.7109375" style="210" customWidth="1"/>
    <col min="11016" max="11016" width="10.5703125" style="210" customWidth="1"/>
    <col min="11017" max="11017" width="8.7109375" style="210" customWidth="1"/>
    <col min="11018" max="11026" width="4.5703125" style="210" customWidth="1"/>
    <col min="11027" max="11262" width="11.42578125" style="210"/>
    <col min="11263" max="11263" width="24.28515625" style="210" customWidth="1"/>
    <col min="11264" max="11264" width="11.42578125" style="210" customWidth="1"/>
    <col min="11265" max="11265" width="1.5703125" style="210" customWidth="1"/>
    <col min="11266" max="11266" width="10.7109375" style="210" customWidth="1"/>
    <col min="11267" max="11267" width="1.5703125" style="210" customWidth="1"/>
    <col min="11268" max="11268" width="11.42578125" style="210" customWidth="1"/>
    <col min="11269" max="11269" width="11.7109375" style="210" customWidth="1"/>
    <col min="11270" max="11270" width="10.28515625" style="210" customWidth="1"/>
    <col min="11271" max="11271" width="10.7109375" style="210" customWidth="1"/>
    <col min="11272" max="11272" width="10.5703125" style="210" customWidth="1"/>
    <col min="11273" max="11273" width="8.7109375" style="210" customWidth="1"/>
    <col min="11274" max="11282" width="4.5703125" style="210" customWidth="1"/>
    <col min="11283" max="11518" width="11.42578125" style="210"/>
    <col min="11519" max="11519" width="24.28515625" style="210" customWidth="1"/>
    <col min="11520" max="11520" width="11.42578125" style="210" customWidth="1"/>
    <col min="11521" max="11521" width="1.5703125" style="210" customWidth="1"/>
    <col min="11522" max="11522" width="10.7109375" style="210" customWidth="1"/>
    <col min="11523" max="11523" width="1.5703125" style="210" customWidth="1"/>
    <col min="11524" max="11524" width="11.42578125" style="210" customWidth="1"/>
    <col min="11525" max="11525" width="11.7109375" style="210" customWidth="1"/>
    <col min="11526" max="11526" width="10.28515625" style="210" customWidth="1"/>
    <col min="11527" max="11527" width="10.7109375" style="210" customWidth="1"/>
    <col min="11528" max="11528" width="10.5703125" style="210" customWidth="1"/>
    <col min="11529" max="11529" width="8.7109375" style="210" customWidth="1"/>
    <col min="11530" max="11538" width="4.5703125" style="210" customWidth="1"/>
    <col min="11539" max="11774" width="11.42578125" style="210"/>
    <col min="11775" max="11775" width="24.28515625" style="210" customWidth="1"/>
    <col min="11776" max="11776" width="11.42578125" style="210" customWidth="1"/>
    <col min="11777" max="11777" width="1.5703125" style="210" customWidth="1"/>
    <col min="11778" max="11778" width="10.7109375" style="210" customWidth="1"/>
    <col min="11779" max="11779" width="1.5703125" style="210" customWidth="1"/>
    <col min="11780" max="11780" width="11.42578125" style="210" customWidth="1"/>
    <col min="11781" max="11781" width="11.7109375" style="210" customWidth="1"/>
    <col min="11782" max="11782" width="10.28515625" style="210" customWidth="1"/>
    <col min="11783" max="11783" width="10.7109375" style="210" customWidth="1"/>
    <col min="11784" max="11784" width="10.5703125" style="210" customWidth="1"/>
    <col min="11785" max="11785" width="8.7109375" style="210" customWidth="1"/>
    <col min="11786" max="11794" width="4.5703125" style="210" customWidth="1"/>
    <col min="11795" max="12030" width="11.42578125" style="210"/>
    <col min="12031" max="12031" width="24.28515625" style="210" customWidth="1"/>
    <col min="12032" max="12032" width="11.42578125" style="210" customWidth="1"/>
    <col min="12033" max="12033" width="1.5703125" style="210" customWidth="1"/>
    <col min="12034" max="12034" width="10.7109375" style="210" customWidth="1"/>
    <col min="12035" max="12035" width="1.5703125" style="210" customWidth="1"/>
    <col min="12036" max="12036" width="11.42578125" style="210" customWidth="1"/>
    <col min="12037" max="12037" width="11.7109375" style="210" customWidth="1"/>
    <col min="12038" max="12038" width="10.28515625" style="210" customWidth="1"/>
    <col min="12039" max="12039" width="10.7109375" style="210" customWidth="1"/>
    <col min="12040" max="12040" width="10.5703125" style="210" customWidth="1"/>
    <col min="12041" max="12041" width="8.7109375" style="210" customWidth="1"/>
    <col min="12042" max="12050" width="4.5703125" style="210" customWidth="1"/>
    <col min="12051" max="12286" width="11.42578125" style="210"/>
    <col min="12287" max="12287" width="24.28515625" style="210" customWidth="1"/>
    <col min="12288" max="12288" width="11.42578125" style="210" customWidth="1"/>
    <col min="12289" max="12289" width="1.5703125" style="210" customWidth="1"/>
    <col min="12290" max="12290" width="10.7109375" style="210" customWidth="1"/>
    <col min="12291" max="12291" width="1.5703125" style="210" customWidth="1"/>
    <col min="12292" max="12292" width="11.42578125" style="210" customWidth="1"/>
    <col min="12293" max="12293" width="11.7109375" style="210" customWidth="1"/>
    <col min="12294" max="12294" width="10.28515625" style="210" customWidth="1"/>
    <col min="12295" max="12295" width="10.7109375" style="210" customWidth="1"/>
    <col min="12296" max="12296" width="10.5703125" style="210" customWidth="1"/>
    <col min="12297" max="12297" width="8.7109375" style="210" customWidth="1"/>
    <col min="12298" max="12306" width="4.5703125" style="210" customWidth="1"/>
    <col min="12307" max="12542" width="11.42578125" style="210"/>
    <col min="12543" max="12543" width="24.28515625" style="210" customWidth="1"/>
    <col min="12544" max="12544" width="11.42578125" style="210" customWidth="1"/>
    <col min="12545" max="12545" width="1.5703125" style="210" customWidth="1"/>
    <col min="12546" max="12546" width="10.7109375" style="210" customWidth="1"/>
    <col min="12547" max="12547" width="1.5703125" style="210" customWidth="1"/>
    <col min="12548" max="12548" width="11.42578125" style="210" customWidth="1"/>
    <col min="12549" max="12549" width="11.7109375" style="210" customWidth="1"/>
    <col min="12550" max="12550" width="10.28515625" style="210" customWidth="1"/>
    <col min="12551" max="12551" width="10.7109375" style="210" customWidth="1"/>
    <col min="12552" max="12552" width="10.5703125" style="210" customWidth="1"/>
    <col min="12553" max="12553" width="8.7109375" style="210" customWidth="1"/>
    <col min="12554" max="12562" width="4.5703125" style="210" customWidth="1"/>
    <col min="12563" max="12798" width="11.42578125" style="210"/>
    <col min="12799" max="12799" width="24.28515625" style="210" customWidth="1"/>
    <col min="12800" max="12800" width="11.42578125" style="210" customWidth="1"/>
    <col min="12801" max="12801" width="1.5703125" style="210" customWidth="1"/>
    <col min="12802" max="12802" width="10.7109375" style="210" customWidth="1"/>
    <col min="12803" max="12803" width="1.5703125" style="210" customWidth="1"/>
    <col min="12804" max="12804" width="11.42578125" style="210" customWidth="1"/>
    <col min="12805" max="12805" width="11.7109375" style="210" customWidth="1"/>
    <col min="12806" max="12806" width="10.28515625" style="210" customWidth="1"/>
    <col min="12807" max="12807" width="10.7109375" style="210" customWidth="1"/>
    <col min="12808" max="12808" width="10.5703125" style="210" customWidth="1"/>
    <col min="12809" max="12809" width="8.7109375" style="210" customWidth="1"/>
    <col min="12810" max="12818" width="4.5703125" style="210" customWidth="1"/>
    <col min="12819" max="13054" width="11.42578125" style="210"/>
    <col min="13055" max="13055" width="24.28515625" style="210" customWidth="1"/>
    <col min="13056" max="13056" width="11.42578125" style="210" customWidth="1"/>
    <col min="13057" max="13057" width="1.5703125" style="210" customWidth="1"/>
    <col min="13058" max="13058" width="10.7109375" style="210" customWidth="1"/>
    <col min="13059" max="13059" width="1.5703125" style="210" customWidth="1"/>
    <col min="13060" max="13060" width="11.42578125" style="210" customWidth="1"/>
    <col min="13061" max="13061" width="11.7109375" style="210" customWidth="1"/>
    <col min="13062" max="13062" width="10.28515625" style="210" customWidth="1"/>
    <col min="13063" max="13063" width="10.7109375" style="210" customWidth="1"/>
    <col min="13064" max="13064" width="10.5703125" style="210" customWidth="1"/>
    <col min="13065" max="13065" width="8.7109375" style="210" customWidth="1"/>
    <col min="13066" max="13074" width="4.5703125" style="210" customWidth="1"/>
    <col min="13075" max="13310" width="11.42578125" style="210"/>
    <col min="13311" max="13311" width="24.28515625" style="210" customWidth="1"/>
    <col min="13312" max="13312" width="11.42578125" style="210" customWidth="1"/>
    <col min="13313" max="13313" width="1.5703125" style="210" customWidth="1"/>
    <col min="13314" max="13314" width="10.7109375" style="210" customWidth="1"/>
    <col min="13315" max="13315" width="1.5703125" style="210" customWidth="1"/>
    <col min="13316" max="13316" width="11.42578125" style="210" customWidth="1"/>
    <col min="13317" max="13317" width="11.7109375" style="210" customWidth="1"/>
    <col min="13318" max="13318" width="10.28515625" style="210" customWidth="1"/>
    <col min="13319" max="13319" width="10.7109375" style="210" customWidth="1"/>
    <col min="13320" max="13320" width="10.5703125" style="210" customWidth="1"/>
    <col min="13321" max="13321" width="8.7109375" style="210" customWidth="1"/>
    <col min="13322" max="13330" width="4.5703125" style="210" customWidth="1"/>
    <col min="13331" max="13566" width="11.42578125" style="210"/>
    <col min="13567" max="13567" width="24.28515625" style="210" customWidth="1"/>
    <col min="13568" max="13568" width="11.42578125" style="210" customWidth="1"/>
    <col min="13569" max="13569" width="1.5703125" style="210" customWidth="1"/>
    <col min="13570" max="13570" width="10.7109375" style="210" customWidth="1"/>
    <col min="13571" max="13571" width="1.5703125" style="210" customWidth="1"/>
    <col min="13572" max="13572" width="11.42578125" style="210" customWidth="1"/>
    <col min="13573" max="13573" width="11.7109375" style="210" customWidth="1"/>
    <col min="13574" max="13574" width="10.28515625" style="210" customWidth="1"/>
    <col min="13575" max="13575" width="10.7109375" style="210" customWidth="1"/>
    <col min="13576" max="13576" width="10.5703125" style="210" customWidth="1"/>
    <col min="13577" max="13577" width="8.7109375" style="210" customWidth="1"/>
    <col min="13578" max="13586" width="4.5703125" style="210" customWidth="1"/>
    <col min="13587" max="13822" width="11.42578125" style="210"/>
    <col min="13823" max="13823" width="24.28515625" style="210" customWidth="1"/>
    <col min="13824" max="13824" width="11.42578125" style="210" customWidth="1"/>
    <col min="13825" max="13825" width="1.5703125" style="210" customWidth="1"/>
    <col min="13826" max="13826" width="10.7109375" style="210" customWidth="1"/>
    <col min="13827" max="13827" width="1.5703125" style="210" customWidth="1"/>
    <col min="13828" max="13828" width="11.42578125" style="210" customWidth="1"/>
    <col min="13829" max="13829" width="11.7109375" style="210" customWidth="1"/>
    <col min="13830" max="13830" width="10.28515625" style="210" customWidth="1"/>
    <col min="13831" max="13831" width="10.7109375" style="210" customWidth="1"/>
    <col min="13832" max="13832" width="10.5703125" style="210" customWidth="1"/>
    <col min="13833" max="13833" width="8.7109375" style="210" customWidth="1"/>
    <col min="13834" max="13842" width="4.5703125" style="210" customWidth="1"/>
    <col min="13843" max="14078" width="11.42578125" style="210"/>
    <col min="14079" max="14079" width="24.28515625" style="210" customWidth="1"/>
    <col min="14080" max="14080" width="11.42578125" style="210" customWidth="1"/>
    <col min="14081" max="14081" width="1.5703125" style="210" customWidth="1"/>
    <col min="14082" max="14082" width="10.7109375" style="210" customWidth="1"/>
    <col min="14083" max="14083" width="1.5703125" style="210" customWidth="1"/>
    <col min="14084" max="14084" width="11.42578125" style="210" customWidth="1"/>
    <col min="14085" max="14085" width="11.7109375" style="210" customWidth="1"/>
    <col min="14086" max="14086" width="10.28515625" style="210" customWidth="1"/>
    <col min="14087" max="14087" width="10.7109375" style="210" customWidth="1"/>
    <col min="14088" max="14088" width="10.5703125" style="210" customWidth="1"/>
    <col min="14089" max="14089" width="8.7109375" style="210" customWidth="1"/>
    <col min="14090" max="14098" width="4.5703125" style="210" customWidth="1"/>
    <col min="14099" max="14334" width="11.42578125" style="210"/>
    <col min="14335" max="14335" width="24.28515625" style="210" customWidth="1"/>
    <col min="14336" max="14336" width="11.42578125" style="210" customWidth="1"/>
    <col min="14337" max="14337" width="1.5703125" style="210" customWidth="1"/>
    <col min="14338" max="14338" width="10.7109375" style="210" customWidth="1"/>
    <col min="14339" max="14339" width="1.5703125" style="210" customWidth="1"/>
    <col min="14340" max="14340" width="11.42578125" style="210" customWidth="1"/>
    <col min="14341" max="14341" width="11.7109375" style="210" customWidth="1"/>
    <col min="14342" max="14342" width="10.28515625" style="210" customWidth="1"/>
    <col min="14343" max="14343" width="10.7109375" style="210" customWidth="1"/>
    <col min="14344" max="14344" width="10.5703125" style="210" customWidth="1"/>
    <col min="14345" max="14345" width="8.7109375" style="210" customWidth="1"/>
    <col min="14346" max="14354" width="4.5703125" style="210" customWidth="1"/>
    <col min="14355" max="14590" width="11.42578125" style="210"/>
    <col min="14591" max="14591" width="24.28515625" style="210" customWidth="1"/>
    <col min="14592" max="14592" width="11.42578125" style="210" customWidth="1"/>
    <col min="14593" max="14593" width="1.5703125" style="210" customWidth="1"/>
    <col min="14594" max="14594" width="10.7109375" style="210" customWidth="1"/>
    <col min="14595" max="14595" width="1.5703125" style="210" customWidth="1"/>
    <col min="14596" max="14596" width="11.42578125" style="210" customWidth="1"/>
    <col min="14597" max="14597" width="11.7109375" style="210" customWidth="1"/>
    <col min="14598" max="14598" width="10.28515625" style="210" customWidth="1"/>
    <col min="14599" max="14599" width="10.7109375" style="210" customWidth="1"/>
    <col min="14600" max="14600" width="10.5703125" style="210" customWidth="1"/>
    <col min="14601" max="14601" width="8.7109375" style="210" customWidth="1"/>
    <col min="14602" max="14610" width="4.5703125" style="210" customWidth="1"/>
    <col min="14611" max="14846" width="11.42578125" style="210"/>
    <col min="14847" max="14847" width="24.28515625" style="210" customWidth="1"/>
    <col min="14848" max="14848" width="11.42578125" style="210" customWidth="1"/>
    <col min="14849" max="14849" width="1.5703125" style="210" customWidth="1"/>
    <col min="14850" max="14850" width="10.7109375" style="210" customWidth="1"/>
    <col min="14851" max="14851" width="1.5703125" style="210" customWidth="1"/>
    <col min="14852" max="14852" width="11.42578125" style="210" customWidth="1"/>
    <col min="14853" max="14853" width="11.7109375" style="210" customWidth="1"/>
    <col min="14854" max="14854" width="10.28515625" style="210" customWidth="1"/>
    <col min="14855" max="14855" width="10.7109375" style="210" customWidth="1"/>
    <col min="14856" max="14856" width="10.5703125" style="210" customWidth="1"/>
    <col min="14857" max="14857" width="8.7109375" style="210" customWidth="1"/>
    <col min="14858" max="14866" width="4.5703125" style="210" customWidth="1"/>
    <col min="14867" max="15102" width="11.42578125" style="210"/>
    <col min="15103" max="15103" width="24.28515625" style="210" customWidth="1"/>
    <col min="15104" max="15104" width="11.42578125" style="210" customWidth="1"/>
    <col min="15105" max="15105" width="1.5703125" style="210" customWidth="1"/>
    <col min="15106" max="15106" width="10.7109375" style="210" customWidth="1"/>
    <col min="15107" max="15107" width="1.5703125" style="210" customWidth="1"/>
    <col min="15108" max="15108" width="11.42578125" style="210" customWidth="1"/>
    <col min="15109" max="15109" width="11.7109375" style="210" customWidth="1"/>
    <col min="15110" max="15110" width="10.28515625" style="210" customWidth="1"/>
    <col min="15111" max="15111" width="10.7109375" style="210" customWidth="1"/>
    <col min="15112" max="15112" width="10.5703125" style="210" customWidth="1"/>
    <col min="15113" max="15113" width="8.7109375" style="210" customWidth="1"/>
    <col min="15114" max="15122" width="4.5703125" style="210" customWidth="1"/>
    <col min="15123" max="15358" width="11.42578125" style="210"/>
    <col min="15359" max="15359" width="24.28515625" style="210" customWidth="1"/>
    <col min="15360" max="15360" width="11.42578125" style="210" customWidth="1"/>
    <col min="15361" max="15361" width="1.5703125" style="210" customWidth="1"/>
    <col min="15362" max="15362" width="10.7109375" style="210" customWidth="1"/>
    <col min="15363" max="15363" width="1.5703125" style="210" customWidth="1"/>
    <col min="15364" max="15364" width="11.42578125" style="210" customWidth="1"/>
    <col min="15365" max="15365" width="11.7109375" style="210" customWidth="1"/>
    <col min="15366" max="15366" width="10.28515625" style="210" customWidth="1"/>
    <col min="15367" max="15367" width="10.7109375" style="210" customWidth="1"/>
    <col min="15368" max="15368" width="10.5703125" style="210" customWidth="1"/>
    <col min="15369" max="15369" width="8.7109375" style="210" customWidth="1"/>
    <col min="15370" max="15378" width="4.5703125" style="210" customWidth="1"/>
    <col min="15379" max="15614" width="11.42578125" style="210"/>
    <col min="15615" max="15615" width="24.28515625" style="210" customWidth="1"/>
    <col min="15616" max="15616" width="11.42578125" style="210" customWidth="1"/>
    <col min="15617" max="15617" width="1.5703125" style="210" customWidth="1"/>
    <col min="15618" max="15618" width="10.7109375" style="210" customWidth="1"/>
    <col min="15619" max="15619" width="1.5703125" style="210" customWidth="1"/>
    <col min="15620" max="15620" width="11.42578125" style="210" customWidth="1"/>
    <col min="15621" max="15621" width="11.7109375" style="210" customWidth="1"/>
    <col min="15622" max="15622" width="10.28515625" style="210" customWidth="1"/>
    <col min="15623" max="15623" width="10.7109375" style="210" customWidth="1"/>
    <col min="15624" max="15624" width="10.5703125" style="210" customWidth="1"/>
    <col min="15625" max="15625" width="8.7109375" style="210" customWidth="1"/>
    <col min="15626" max="15634" width="4.5703125" style="210" customWidth="1"/>
    <col min="15635" max="15870" width="11.42578125" style="210"/>
    <col min="15871" max="15871" width="24.28515625" style="210" customWidth="1"/>
    <col min="15872" max="15872" width="11.42578125" style="210" customWidth="1"/>
    <col min="15873" max="15873" width="1.5703125" style="210" customWidth="1"/>
    <col min="15874" max="15874" width="10.7109375" style="210" customWidth="1"/>
    <col min="15875" max="15875" width="1.5703125" style="210" customWidth="1"/>
    <col min="15876" max="15876" width="11.42578125" style="210" customWidth="1"/>
    <col min="15877" max="15877" width="11.7109375" style="210" customWidth="1"/>
    <col min="15878" max="15878" width="10.28515625" style="210" customWidth="1"/>
    <col min="15879" max="15879" width="10.7109375" style="210" customWidth="1"/>
    <col min="15880" max="15880" width="10.5703125" style="210" customWidth="1"/>
    <col min="15881" max="15881" width="8.7109375" style="210" customWidth="1"/>
    <col min="15882" max="15890" width="4.5703125" style="210" customWidth="1"/>
    <col min="15891" max="16126" width="11.42578125" style="210"/>
    <col min="16127" max="16127" width="24.28515625" style="210" customWidth="1"/>
    <col min="16128" max="16128" width="11.42578125" style="210" customWidth="1"/>
    <col min="16129" max="16129" width="1.5703125" style="210" customWidth="1"/>
    <col min="16130" max="16130" width="10.7109375" style="210" customWidth="1"/>
    <col min="16131" max="16131" width="1.5703125" style="210" customWidth="1"/>
    <col min="16132" max="16132" width="11.42578125" style="210" customWidth="1"/>
    <col min="16133" max="16133" width="11.7109375" style="210" customWidth="1"/>
    <col min="16134" max="16134" width="10.28515625" style="210" customWidth="1"/>
    <col min="16135" max="16135" width="10.7109375" style="210" customWidth="1"/>
    <col min="16136" max="16136" width="10.5703125" style="210" customWidth="1"/>
    <col min="16137" max="16137" width="8.7109375" style="210" customWidth="1"/>
    <col min="16138" max="16146" width="4.5703125" style="210" customWidth="1"/>
    <col min="16147" max="16384" width="11.42578125" style="210"/>
  </cols>
  <sheetData>
    <row r="1" spans="1:10" s="153" customFormat="1" ht="12.75">
      <c r="A1" s="151" t="s">
        <v>747</v>
      </c>
      <c r="B1" s="152"/>
      <c r="D1" s="328" t="s">
        <v>748</v>
      </c>
      <c r="E1" s="328"/>
      <c r="F1" s="328"/>
      <c r="H1" s="152"/>
      <c r="J1" s="152"/>
    </row>
    <row r="2" spans="1:10" s="153" customFormat="1" ht="12.75">
      <c r="A2" s="151" t="s">
        <v>1644</v>
      </c>
      <c r="B2" s="152"/>
      <c r="D2" s="154" t="s">
        <v>749</v>
      </c>
      <c r="E2" s="155"/>
      <c r="F2" s="156">
        <f>+'Pacific Regulated - Price Out'!AM4</f>
        <v>4.6621476672702869E-3</v>
      </c>
      <c r="J2" s="152"/>
    </row>
    <row r="3" spans="1:10" s="153" customFormat="1" ht="12.75">
      <c r="B3" s="157"/>
      <c r="J3" s="152"/>
    </row>
    <row r="4" spans="1:10" s="153" customFormat="1" ht="12.75">
      <c r="A4" s="158"/>
      <c r="B4" s="159"/>
      <c r="J4" s="152"/>
    </row>
    <row r="5" spans="1:10" s="153" customFormat="1" ht="12.75">
      <c r="A5" s="158"/>
      <c r="B5" s="159"/>
      <c r="D5" s="160"/>
      <c r="E5" s="155"/>
      <c r="H5" s="152"/>
    </row>
    <row r="6" spans="1:10" s="153" customFormat="1" ht="12.75">
      <c r="A6" s="161"/>
      <c r="B6" s="162"/>
      <c r="C6" s="163"/>
      <c r="D6" s="164"/>
      <c r="E6" s="165"/>
      <c r="F6" s="166"/>
      <c r="H6" s="152"/>
    </row>
    <row r="7" spans="1:10" s="153" customFormat="1" ht="12.75">
      <c r="A7" s="161"/>
      <c r="B7" s="162" t="s">
        <v>750</v>
      </c>
      <c r="C7" s="163"/>
      <c r="D7" s="164"/>
      <c r="E7" s="165"/>
      <c r="F7" s="166" t="s">
        <v>751</v>
      </c>
      <c r="H7" s="152"/>
    </row>
    <row r="8" spans="1:10" s="153" customFormat="1" ht="12.75">
      <c r="A8" s="167"/>
      <c r="B8" s="168" t="s">
        <v>752</v>
      </c>
      <c r="C8" s="163"/>
      <c r="D8" s="166" t="s">
        <v>753</v>
      </c>
      <c r="E8" s="166"/>
      <c r="F8" s="162">
        <v>44255</v>
      </c>
      <c r="H8" s="152"/>
    </row>
    <row r="9" spans="1:10" s="153" customFormat="1" ht="12.75">
      <c r="A9" s="169"/>
      <c r="B9" s="168" t="s">
        <v>754</v>
      </c>
      <c r="C9" s="163"/>
      <c r="D9" s="166" t="s">
        <v>755</v>
      </c>
      <c r="E9" s="166"/>
      <c r="F9" s="166" t="s">
        <v>754</v>
      </c>
      <c r="H9" s="152"/>
    </row>
    <row r="10" spans="1:10" s="153" customFormat="1" ht="12.75">
      <c r="A10" s="170" t="s">
        <v>756</v>
      </c>
      <c r="B10" s="171"/>
      <c r="C10" s="172"/>
      <c r="D10" s="173"/>
      <c r="E10" s="174"/>
      <c r="F10" s="175"/>
      <c r="H10" s="152"/>
    </row>
    <row r="11" spans="1:10" s="153" customFormat="1" ht="12.75">
      <c r="A11" s="176" t="s">
        <v>757</v>
      </c>
      <c r="B11" s="177">
        <v>20.52</v>
      </c>
      <c r="C11" s="154"/>
      <c r="D11" s="160"/>
      <c r="E11" s="178"/>
      <c r="F11" s="152">
        <f>+B11+D11</f>
        <v>20.52</v>
      </c>
      <c r="H11" s="152"/>
    </row>
    <row r="12" spans="1:10" s="153" customFormat="1" ht="12.75">
      <c r="A12" s="179"/>
      <c r="B12" s="180"/>
      <c r="C12" s="154"/>
      <c r="D12" s="181"/>
      <c r="E12" s="178"/>
      <c r="F12" s="152"/>
      <c r="H12" s="152"/>
    </row>
    <row r="13" spans="1:10" s="153" customFormat="1" ht="12.75">
      <c r="A13" s="170" t="s">
        <v>758</v>
      </c>
      <c r="B13" s="182"/>
      <c r="C13" s="172"/>
      <c r="D13" s="173"/>
      <c r="E13" s="174"/>
      <c r="F13" s="175"/>
      <c r="H13" s="152"/>
    </row>
    <row r="14" spans="1:10" s="153" customFormat="1" ht="12.75">
      <c r="A14" s="176" t="s">
        <v>759</v>
      </c>
      <c r="B14" s="177">
        <v>11.28</v>
      </c>
      <c r="C14" s="154"/>
      <c r="D14" s="160">
        <f>B14*$F$2</f>
        <v>5.2589025686808837E-2</v>
      </c>
      <c r="E14" s="178"/>
      <c r="F14" s="152">
        <f>+B14+D14</f>
        <v>11.332589025686808</v>
      </c>
      <c r="H14" s="152"/>
    </row>
    <row r="15" spans="1:10" s="153" customFormat="1" ht="12.75">
      <c r="A15" s="179"/>
      <c r="B15" s="180"/>
      <c r="C15" s="154"/>
      <c r="D15" s="181"/>
      <c r="E15" s="178"/>
      <c r="F15" s="152"/>
      <c r="H15" s="152"/>
    </row>
    <row r="16" spans="1:10" s="153" customFormat="1" ht="12.75">
      <c r="A16" s="170" t="s">
        <v>760</v>
      </c>
      <c r="B16" s="182"/>
      <c r="C16" s="172"/>
      <c r="D16" s="173"/>
      <c r="E16" s="174"/>
      <c r="F16" s="175"/>
      <c r="H16" s="152"/>
    </row>
    <row r="17" spans="1:8" s="188" customFormat="1" ht="12.75">
      <c r="A17" s="183" t="s">
        <v>761</v>
      </c>
      <c r="B17" s="184">
        <v>16.850000000000001</v>
      </c>
      <c r="C17" s="185"/>
      <c r="D17" s="160">
        <f t="shared" ref="D17:D21" si="0">B17*$F$2</f>
        <v>7.8557188193504338E-2</v>
      </c>
      <c r="E17" s="187"/>
      <c r="F17" s="152">
        <f>+B17+D17</f>
        <v>16.928557188193505</v>
      </c>
      <c r="H17" s="189"/>
    </row>
    <row r="18" spans="1:8" s="153" customFormat="1" ht="12.75">
      <c r="A18" s="176" t="s">
        <v>762</v>
      </c>
      <c r="B18" s="177">
        <v>18.98</v>
      </c>
      <c r="C18" s="154"/>
      <c r="D18" s="160">
        <f t="shared" si="0"/>
        <v>8.8487562724790053E-2</v>
      </c>
      <c r="E18" s="178"/>
      <c r="F18" s="152">
        <f t="shared" ref="F18:F21" si="1">+B18+D18</f>
        <v>19.068487562724791</v>
      </c>
      <c r="H18" s="152"/>
    </row>
    <row r="19" spans="1:8" s="153" customFormat="1" ht="12.75">
      <c r="A19" s="176" t="s">
        <v>763</v>
      </c>
      <c r="B19" s="177">
        <v>37.950000000000003</v>
      </c>
      <c r="C19" s="154"/>
      <c r="D19" s="160">
        <f t="shared" si="0"/>
        <v>0.17692850397290741</v>
      </c>
      <c r="E19" s="178"/>
      <c r="F19" s="152">
        <f t="shared" si="1"/>
        <v>38.126928503972913</v>
      </c>
      <c r="H19" s="152"/>
    </row>
    <row r="20" spans="1:8" s="153" customFormat="1" ht="12.75">
      <c r="A20" s="176" t="s">
        <v>764</v>
      </c>
      <c r="B20" s="177">
        <v>17.239999999999998</v>
      </c>
      <c r="C20" s="154"/>
      <c r="D20" s="160">
        <f t="shared" si="0"/>
        <v>8.037542578373974E-2</v>
      </c>
      <c r="E20" s="178"/>
      <c r="F20" s="152">
        <f t="shared" si="1"/>
        <v>17.320375425783737</v>
      </c>
      <c r="H20" s="152"/>
    </row>
    <row r="21" spans="1:8" s="153" customFormat="1" ht="12.75">
      <c r="A21" s="176" t="s">
        <v>765</v>
      </c>
      <c r="B21" s="177">
        <v>17.98</v>
      </c>
      <c r="C21" s="154"/>
      <c r="D21" s="160">
        <f t="shared" si="0"/>
        <v>8.3825415057519767E-2</v>
      </c>
      <c r="E21" s="178"/>
      <c r="F21" s="152">
        <f t="shared" si="1"/>
        <v>18.063825415057519</v>
      </c>
      <c r="H21" s="152"/>
    </row>
    <row r="22" spans="1:8" s="153" customFormat="1" ht="12.75">
      <c r="A22" s="179"/>
      <c r="B22" s="180"/>
      <c r="C22" s="154"/>
      <c r="D22" s="181"/>
      <c r="E22" s="178"/>
      <c r="F22" s="152"/>
      <c r="H22" s="152"/>
    </row>
    <row r="23" spans="1:8" s="153" customFormat="1" ht="12.75">
      <c r="A23" s="170" t="s">
        <v>766</v>
      </c>
      <c r="B23" s="171"/>
      <c r="C23" s="172"/>
      <c r="D23" s="173"/>
      <c r="E23" s="174"/>
      <c r="F23" s="175"/>
      <c r="H23" s="152"/>
    </row>
    <row r="24" spans="1:8" s="153" customFormat="1" ht="12.75">
      <c r="A24" s="188"/>
      <c r="B24" s="184"/>
      <c r="C24" s="190"/>
      <c r="D24" s="186"/>
      <c r="E24" s="186"/>
      <c r="F24" s="189"/>
      <c r="G24" s="153" t="s">
        <v>767</v>
      </c>
      <c r="H24" s="152"/>
    </row>
    <row r="25" spans="1:8" s="153" customFormat="1" ht="12.75">
      <c r="B25" s="177"/>
      <c r="C25" s="191"/>
      <c r="D25" s="160"/>
      <c r="E25" s="160"/>
      <c r="F25" s="152"/>
      <c r="H25" s="152"/>
    </row>
    <row r="26" spans="1:8" s="153" customFormat="1" ht="12.75">
      <c r="A26" s="170" t="s">
        <v>768</v>
      </c>
      <c r="B26" s="182"/>
      <c r="C26" s="192"/>
      <c r="D26" s="193"/>
      <c r="E26" s="193"/>
      <c r="F26" s="175"/>
      <c r="H26" s="152"/>
    </row>
    <row r="27" spans="1:8" s="153" customFormat="1" ht="12.75">
      <c r="A27" s="153" t="s">
        <v>769</v>
      </c>
      <c r="B27" s="177">
        <v>93.04</v>
      </c>
      <c r="C27" s="191"/>
      <c r="D27" s="160">
        <f t="shared" ref="D27:D28" si="2">B27*$F$2</f>
        <v>0.43376621896282752</v>
      </c>
      <c r="E27" s="160"/>
      <c r="F27" s="152">
        <f>+B27+D27</f>
        <v>93.473766218962837</v>
      </c>
      <c r="H27" s="152"/>
    </row>
    <row r="28" spans="1:8" s="153" customFormat="1" ht="12.75">
      <c r="A28" s="153" t="s">
        <v>770</v>
      </c>
      <c r="B28" s="177">
        <v>372.18</v>
      </c>
      <c r="C28" s="191"/>
      <c r="D28" s="160">
        <f t="shared" si="2"/>
        <v>1.7351581188046554</v>
      </c>
      <c r="E28" s="160"/>
      <c r="F28" s="152">
        <f>+B28+D28</f>
        <v>373.91515811880464</v>
      </c>
      <c r="H28" s="152"/>
    </row>
    <row r="29" spans="1:8" s="153" customFormat="1" ht="12.75">
      <c r="A29" s="154"/>
      <c r="B29" s="177"/>
      <c r="C29" s="191"/>
      <c r="D29" s="160"/>
      <c r="E29" s="160"/>
      <c r="F29" s="152"/>
      <c r="H29" s="152"/>
    </row>
    <row r="30" spans="1:8" s="153" customFormat="1" ht="12.75">
      <c r="A30" s="170" t="s">
        <v>771</v>
      </c>
      <c r="B30" s="182"/>
      <c r="C30" s="192"/>
      <c r="D30" s="193"/>
      <c r="E30" s="193"/>
      <c r="F30" s="175"/>
      <c r="H30" s="152"/>
    </row>
    <row r="31" spans="1:8" s="154" customFormat="1" ht="12.75">
      <c r="A31" s="154" t="s">
        <v>772</v>
      </c>
      <c r="B31" s="194"/>
      <c r="C31" s="195"/>
      <c r="D31" s="181"/>
      <c r="E31" s="181"/>
      <c r="F31" s="196"/>
      <c r="H31" s="196"/>
    </row>
    <row r="32" spans="1:8" s="153" customFormat="1" ht="12.75">
      <c r="A32" s="153" t="s">
        <v>773</v>
      </c>
      <c r="B32" s="177">
        <v>5.9</v>
      </c>
      <c r="C32" s="191"/>
      <c r="D32" s="160">
        <f t="shared" ref="D32:D37" si="3">B32*$F$2</f>
        <v>2.7506671236894695E-2</v>
      </c>
      <c r="E32" s="160"/>
      <c r="F32" s="152">
        <f t="shared" ref="F32:F37" si="4">+B32+D32</f>
        <v>5.9275066712368947</v>
      </c>
      <c r="H32" s="152"/>
    </row>
    <row r="33" spans="1:8" s="153" customFormat="1" ht="12.75">
      <c r="A33" s="153" t="s">
        <v>654</v>
      </c>
      <c r="B33" s="177">
        <v>30.77</v>
      </c>
      <c r="C33" s="191"/>
      <c r="D33" s="160">
        <f t="shared" si="3"/>
        <v>0.14345428372190672</v>
      </c>
      <c r="E33" s="160"/>
      <c r="F33" s="152">
        <f t="shared" si="4"/>
        <v>30.913454283721908</v>
      </c>
      <c r="H33" s="152"/>
    </row>
    <row r="34" spans="1:8" s="153" customFormat="1" ht="12.75">
      <c r="A34" s="153" t="s">
        <v>725</v>
      </c>
      <c r="B34" s="177">
        <v>15.39</v>
      </c>
      <c r="C34" s="191"/>
      <c r="D34" s="160">
        <f t="shared" si="3"/>
        <v>7.1750452599289721E-2</v>
      </c>
      <c r="E34" s="160"/>
      <c r="F34" s="152">
        <f t="shared" si="4"/>
        <v>15.46175045259929</v>
      </c>
      <c r="H34" s="152"/>
    </row>
    <row r="35" spans="1:8" s="153" customFormat="1" ht="12.75">
      <c r="A35" s="153" t="s">
        <v>774</v>
      </c>
      <c r="B35" s="177">
        <v>5.9</v>
      </c>
      <c r="C35" s="191"/>
      <c r="D35" s="160">
        <f t="shared" si="3"/>
        <v>2.7506671236894695E-2</v>
      </c>
      <c r="E35" s="160"/>
      <c r="F35" s="152">
        <f t="shared" si="4"/>
        <v>5.9275066712368947</v>
      </c>
      <c r="H35" s="152"/>
    </row>
    <row r="36" spans="1:8" s="153" customFormat="1" ht="12.75">
      <c r="A36" s="153" t="s">
        <v>775</v>
      </c>
      <c r="B36" s="177">
        <v>6.16</v>
      </c>
      <c r="C36" s="191"/>
      <c r="D36" s="160">
        <f t="shared" si="3"/>
        <v>2.8718829630384968E-2</v>
      </c>
      <c r="E36" s="160"/>
      <c r="F36" s="152">
        <f t="shared" si="4"/>
        <v>6.1887188296303854</v>
      </c>
      <c r="H36" s="152"/>
    </row>
    <row r="37" spans="1:8" s="153" customFormat="1" ht="12.75">
      <c r="A37" s="153" t="s">
        <v>776</v>
      </c>
      <c r="B37" s="177">
        <v>5.77</v>
      </c>
      <c r="C37" s="191"/>
      <c r="D37" s="160">
        <f t="shared" si="3"/>
        <v>2.6900592040149555E-2</v>
      </c>
      <c r="E37" s="160"/>
      <c r="F37" s="152">
        <f t="shared" si="4"/>
        <v>5.7969005920401493</v>
      </c>
      <c r="H37" s="152"/>
    </row>
    <row r="38" spans="1:8" s="153" customFormat="1" ht="12.75">
      <c r="B38" s="177"/>
      <c r="C38" s="191"/>
      <c r="D38" s="160"/>
      <c r="E38" s="160"/>
      <c r="F38" s="152"/>
      <c r="H38" s="152"/>
    </row>
    <row r="39" spans="1:8" s="153" customFormat="1" ht="12.75">
      <c r="A39" s="170" t="s">
        <v>777</v>
      </c>
      <c r="B39" s="182"/>
      <c r="C39" s="192"/>
      <c r="D39" s="193"/>
      <c r="E39" s="193"/>
      <c r="F39" s="175"/>
      <c r="H39" s="152"/>
    </row>
    <row r="40" spans="1:8" s="154" customFormat="1" ht="12.75">
      <c r="A40" s="154" t="s">
        <v>778</v>
      </c>
      <c r="B40" s="194"/>
      <c r="C40" s="195"/>
      <c r="D40" s="181"/>
      <c r="E40" s="181"/>
      <c r="F40" s="196"/>
      <c r="H40" s="196"/>
    </row>
    <row r="41" spans="1:8" s="153" customFormat="1" ht="12.75">
      <c r="A41" s="153" t="s">
        <v>779</v>
      </c>
      <c r="B41" s="177"/>
      <c r="C41" s="191"/>
      <c r="D41" s="160"/>
      <c r="E41" s="160"/>
      <c r="F41" s="152"/>
      <c r="H41" s="152"/>
    </row>
    <row r="42" spans="1:8" s="153" customFormat="1" ht="12.75">
      <c r="A42" s="153" t="s">
        <v>780</v>
      </c>
      <c r="B42" s="177">
        <v>1.95</v>
      </c>
      <c r="C42" s="191"/>
      <c r="D42" s="160">
        <f t="shared" ref="D42:D43" si="5">B42*$F$2</f>
        <v>9.0911879511770596E-3</v>
      </c>
      <c r="E42" s="160"/>
      <c r="F42" s="152">
        <f>+B42+D42</f>
        <v>1.959091187951177</v>
      </c>
      <c r="H42" s="152"/>
    </row>
    <row r="43" spans="1:8" s="153" customFormat="1" ht="12.75">
      <c r="A43" s="153" t="s">
        <v>781</v>
      </c>
      <c r="B43" s="177">
        <v>1.64</v>
      </c>
      <c r="C43" s="191"/>
      <c r="D43" s="160">
        <f t="shared" si="5"/>
        <v>7.6459221743232705E-3</v>
      </c>
      <c r="E43" s="160"/>
      <c r="F43" s="152">
        <f>+B43+D43</f>
        <v>1.6476459221743232</v>
      </c>
      <c r="H43" s="152"/>
    </row>
    <row r="44" spans="1:8" s="153" customFormat="1" ht="12.75">
      <c r="B44" s="177"/>
      <c r="C44" s="191"/>
      <c r="D44" s="160"/>
      <c r="E44" s="160"/>
      <c r="F44" s="152"/>
      <c r="H44" s="152"/>
    </row>
    <row r="45" spans="1:8" s="154" customFormat="1" ht="12.75">
      <c r="A45" s="154" t="s">
        <v>782</v>
      </c>
      <c r="B45" s="194"/>
      <c r="C45" s="195"/>
      <c r="D45" s="197"/>
      <c r="E45" s="181"/>
      <c r="F45" s="196"/>
      <c r="H45" s="196"/>
    </row>
    <row r="46" spans="1:8" s="153" customFormat="1" ht="12.75">
      <c r="A46" s="153" t="s">
        <v>780</v>
      </c>
      <c r="B46" s="177">
        <v>0.45</v>
      </c>
      <c r="C46" s="191"/>
      <c r="D46" s="160">
        <f t="shared" ref="D46:D47" si="6">B46*$F$2</f>
        <v>2.0979664502716292E-3</v>
      </c>
      <c r="E46" s="160"/>
      <c r="F46" s="152">
        <f>+B46+D46</f>
        <v>0.45209796645027162</v>
      </c>
      <c r="H46" s="152"/>
    </row>
    <row r="47" spans="1:8" s="153" customFormat="1" ht="12.75">
      <c r="A47" s="153" t="s">
        <v>781</v>
      </c>
      <c r="B47" s="177">
        <v>0.38</v>
      </c>
      <c r="C47" s="191"/>
      <c r="D47" s="160">
        <f t="shared" si="6"/>
        <v>1.7716161135627091E-3</v>
      </c>
      <c r="E47" s="160"/>
      <c r="F47" s="152">
        <f>+B47+D47</f>
        <v>0.3817716161135627</v>
      </c>
      <c r="H47" s="152"/>
    </row>
    <row r="48" spans="1:8" s="153" customFormat="1" ht="12.75">
      <c r="B48" s="177"/>
      <c r="C48" s="191"/>
      <c r="D48" s="160"/>
      <c r="E48" s="160"/>
      <c r="F48" s="152"/>
      <c r="H48" s="152"/>
    </row>
    <row r="49" spans="1:8" s="154" customFormat="1" ht="12.75">
      <c r="A49" s="154" t="s">
        <v>783</v>
      </c>
      <c r="B49" s="194"/>
      <c r="C49" s="195"/>
      <c r="D49" s="181"/>
      <c r="E49" s="181"/>
      <c r="F49" s="196"/>
      <c r="H49" s="196"/>
    </row>
    <row r="50" spans="1:8" s="153" customFormat="1" ht="12.75">
      <c r="A50" s="153" t="s">
        <v>784</v>
      </c>
      <c r="B50" s="177">
        <v>6.46</v>
      </c>
      <c r="C50" s="191"/>
      <c r="D50" s="160">
        <f t="shared" ref="D50:D51" si="7">B50*$F$2</f>
        <v>3.0117473930566054E-2</v>
      </c>
      <c r="E50" s="160"/>
      <c r="F50" s="152">
        <f>+B50+D50</f>
        <v>6.4901174739305656</v>
      </c>
      <c r="H50" s="152"/>
    </row>
    <row r="51" spans="1:8" s="153" customFormat="1" ht="12.75">
      <c r="A51" s="153" t="s">
        <v>785</v>
      </c>
      <c r="B51" s="177">
        <v>3.28</v>
      </c>
      <c r="C51" s="191"/>
      <c r="D51" s="160">
        <f t="shared" si="7"/>
        <v>1.5291844348646541E-2</v>
      </c>
      <c r="E51" s="160"/>
      <c r="F51" s="152">
        <f>+B51+D51</f>
        <v>3.2952918443486463</v>
      </c>
      <c r="H51" s="152"/>
    </row>
    <row r="52" spans="1:8" s="153" customFormat="1" ht="12.75">
      <c r="B52" s="177"/>
      <c r="C52" s="191"/>
      <c r="D52" s="160"/>
      <c r="E52" s="160"/>
      <c r="F52" s="152"/>
      <c r="H52" s="152"/>
    </row>
    <row r="53" spans="1:8" s="154" customFormat="1" ht="12.75">
      <c r="A53" s="154" t="s">
        <v>782</v>
      </c>
      <c r="B53" s="194"/>
      <c r="C53" s="195"/>
      <c r="D53" s="181"/>
      <c r="E53" s="181"/>
      <c r="F53" s="196"/>
      <c r="H53" s="196"/>
    </row>
    <row r="54" spans="1:8" s="153" customFormat="1" ht="12.75">
      <c r="A54" s="153" t="s">
        <v>784</v>
      </c>
      <c r="B54" s="177">
        <v>1.48</v>
      </c>
      <c r="C54" s="191"/>
      <c r="D54" s="160">
        <f t="shared" ref="D54:D55" si="8">B54*$F$2</f>
        <v>6.8999785475600244E-3</v>
      </c>
      <c r="E54" s="160"/>
      <c r="F54" s="152">
        <f>+B54+D54</f>
        <v>1.4868999785475601</v>
      </c>
      <c r="H54" s="152"/>
    </row>
    <row r="55" spans="1:8" s="153" customFormat="1" ht="12.75">
      <c r="A55" s="153" t="s">
        <v>785</v>
      </c>
      <c r="B55" s="177">
        <v>0.76</v>
      </c>
      <c r="C55" s="191"/>
      <c r="D55" s="160">
        <f t="shared" si="8"/>
        <v>3.5432322271254182E-3</v>
      </c>
      <c r="E55" s="160"/>
      <c r="F55" s="152">
        <f>+B55+D55</f>
        <v>0.76354323222712539</v>
      </c>
      <c r="H55" s="152"/>
    </row>
    <row r="56" spans="1:8" s="153" customFormat="1" ht="12.75">
      <c r="B56" s="177"/>
      <c r="C56" s="191"/>
      <c r="D56" s="160"/>
      <c r="E56" s="160"/>
      <c r="F56" s="152"/>
      <c r="H56" s="152"/>
    </row>
    <row r="57" spans="1:8" s="153" customFormat="1" ht="12.75">
      <c r="A57" s="170" t="s">
        <v>786</v>
      </c>
      <c r="B57" s="182"/>
      <c r="C57" s="192"/>
      <c r="D57" s="193"/>
      <c r="E57" s="193"/>
      <c r="F57" s="175"/>
      <c r="H57" s="152"/>
    </row>
    <row r="58" spans="1:8" s="153" customFormat="1" ht="12.75">
      <c r="A58" s="179" t="s">
        <v>652</v>
      </c>
      <c r="B58" s="177"/>
      <c r="C58" s="191"/>
      <c r="D58" s="160"/>
      <c r="E58" s="160"/>
      <c r="F58" s="152"/>
      <c r="H58" s="152"/>
    </row>
    <row r="59" spans="1:8" s="153" customFormat="1" ht="12.75">
      <c r="A59" s="153" t="s">
        <v>787</v>
      </c>
      <c r="B59" s="177">
        <v>0.26</v>
      </c>
      <c r="C59" s="191"/>
      <c r="D59" s="160">
        <f t="shared" ref="D59:D62" si="9">B59*$F$2</f>
        <v>1.2121583934902747E-3</v>
      </c>
      <c r="E59" s="160"/>
      <c r="F59" s="152">
        <f t="shared" ref="F59:F62" si="10">+B59+D59</f>
        <v>0.26121215839349027</v>
      </c>
      <c r="H59" s="152"/>
    </row>
    <row r="60" spans="1:8" s="153" customFormat="1" ht="12.75">
      <c r="A60" s="153" t="s">
        <v>788</v>
      </c>
      <c r="B60" s="177">
        <v>0.72</v>
      </c>
      <c r="C60" s="191"/>
      <c r="D60" s="160">
        <f t="shared" si="9"/>
        <v>3.3567463204346067E-3</v>
      </c>
      <c r="E60" s="160"/>
      <c r="F60" s="152">
        <f t="shared" si="10"/>
        <v>0.72335674632043456</v>
      </c>
      <c r="H60" s="152"/>
    </row>
    <row r="61" spans="1:8" s="153" customFormat="1" ht="12.75">
      <c r="A61" s="153" t="s">
        <v>789</v>
      </c>
      <c r="B61" s="177">
        <v>0.51</v>
      </c>
      <c r="C61" s="191"/>
      <c r="D61" s="160">
        <f t="shared" si="9"/>
        <v>2.3776953103078462E-3</v>
      </c>
      <c r="E61" s="160"/>
      <c r="F61" s="152">
        <f t="shared" si="10"/>
        <v>0.51237769531030786</v>
      </c>
      <c r="H61" s="152"/>
    </row>
    <row r="62" spans="1:8" s="153" customFormat="1" ht="12.75">
      <c r="A62" s="198" t="s">
        <v>790</v>
      </c>
      <c r="B62" s="199">
        <v>3.18</v>
      </c>
      <c r="C62" s="200"/>
      <c r="D62" s="160">
        <f t="shared" si="9"/>
        <v>1.4825629581919512E-2</v>
      </c>
      <c r="E62" s="201"/>
      <c r="F62" s="202">
        <f t="shared" si="10"/>
        <v>3.1948256295819197</v>
      </c>
      <c r="G62" s="153" t="s">
        <v>791</v>
      </c>
      <c r="H62" s="152"/>
    </row>
    <row r="63" spans="1:8" s="153" customFormat="1" ht="12.75">
      <c r="B63" s="177"/>
      <c r="C63" s="191"/>
      <c r="D63" s="160"/>
      <c r="E63" s="160"/>
      <c r="F63" s="152"/>
      <c r="H63" s="152"/>
    </row>
    <row r="64" spans="1:8" s="153" customFormat="1" ht="12.75">
      <c r="A64" s="154" t="s">
        <v>792</v>
      </c>
      <c r="B64" s="177"/>
      <c r="C64" s="191"/>
      <c r="D64" s="160"/>
      <c r="E64" s="160"/>
      <c r="F64" s="152"/>
      <c r="H64" s="152"/>
    </row>
    <row r="65" spans="1:8" s="153" customFormat="1" ht="12.75">
      <c r="A65" s="153" t="s">
        <v>787</v>
      </c>
      <c r="B65" s="177">
        <v>7.0000000000000007E-2</v>
      </c>
      <c r="C65" s="191"/>
      <c r="D65" s="160">
        <f t="shared" ref="D65:D68" si="11">B65*$F$2</f>
        <v>3.2635033670892012E-4</v>
      </c>
      <c r="E65" s="160"/>
      <c r="F65" s="152">
        <f t="shared" ref="F65:F68" si="12">+B65+D65</f>
        <v>7.032635033670892E-2</v>
      </c>
      <c r="H65" s="152"/>
    </row>
    <row r="66" spans="1:8" s="153" customFormat="1" ht="12.75">
      <c r="A66" s="153" t="s">
        <v>788</v>
      </c>
      <c r="B66" s="177">
        <v>0.17</v>
      </c>
      <c r="C66" s="191"/>
      <c r="D66" s="160">
        <f t="shared" si="11"/>
        <v>7.9256510343594878E-4</v>
      </c>
      <c r="E66" s="160"/>
      <c r="F66" s="152">
        <f t="shared" si="12"/>
        <v>0.17079256510343596</v>
      </c>
      <c r="H66" s="152"/>
    </row>
    <row r="67" spans="1:8" s="153" customFormat="1" ht="12.75">
      <c r="A67" s="153" t="s">
        <v>789</v>
      </c>
      <c r="B67" s="177">
        <v>0.12</v>
      </c>
      <c r="C67" s="191"/>
      <c r="D67" s="160">
        <f t="shared" si="11"/>
        <v>5.5945772007243437E-4</v>
      </c>
      <c r="E67" s="160"/>
      <c r="F67" s="152">
        <f t="shared" si="12"/>
        <v>0.12055945772007243</v>
      </c>
      <c r="H67" s="152"/>
    </row>
    <row r="68" spans="1:8" s="153" customFormat="1" ht="12.75">
      <c r="A68" s="198" t="s">
        <v>790</v>
      </c>
      <c r="B68" s="199">
        <v>0.74</v>
      </c>
      <c r="C68" s="200"/>
      <c r="D68" s="160">
        <f t="shared" si="11"/>
        <v>3.4499892737800122E-3</v>
      </c>
      <c r="E68" s="201"/>
      <c r="F68" s="202">
        <f t="shared" si="12"/>
        <v>0.74344998927378003</v>
      </c>
      <c r="G68" s="153" t="s">
        <v>791</v>
      </c>
      <c r="H68" s="152"/>
    </row>
    <row r="69" spans="1:8" s="153" customFormat="1" ht="12.75">
      <c r="B69" s="177"/>
      <c r="C69" s="191"/>
      <c r="D69" s="160"/>
      <c r="E69" s="160"/>
      <c r="F69" s="152"/>
      <c r="H69" s="152"/>
    </row>
    <row r="70" spans="1:8" s="153" customFormat="1" ht="12.75">
      <c r="A70" s="172" t="s">
        <v>793</v>
      </c>
      <c r="B70" s="182"/>
      <c r="C70" s="192"/>
      <c r="D70" s="193"/>
      <c r="E70" s="193"/>
      <c r="F70" s="175"/>
      <c r="H70" s="152"/>
    </row>
    <row r="71" spans="1:8" s="153" customFormat="1" ht="12.75">
      <c r="A71" s="154" t="s">
        <v>794</v>
      </c>
      <c r="B71" s="177"/>
      <c r="C71" s="191"/>
      <c r="D71" s="160"/>
      <c r="E71" s="160"/>
      <c r="F71" s="152"/>
      <c r="H71" s="152"/>
    </row>
    <row r="72" spans="1:8" s="153" customFormat="1" ht="12.75">
      <c r="A72" s="153" t="s">
        <v>795</v>
      </c>
      <c r="B72" s="152">
        <v>9.56</v>
      </c>
      <c r="D72" s="160">
        <f t="shared" ref="D72:D78" si="13">B72*$F$2</f>
        <v>4.4570131699103947E-2</v>
      </c>
      <c r="E72" s="155"/>
      <c r="F72" s="152">
        <f t="shared" ref="F72:F78" si="14">+B72+D72</f>
        <v>9.6045701316991039</v>
      </c>
      <c r="H72" s="203"/>
    </row>
    <row r="73" spans="1:8" s="153" customFormat="1" ht="12.75">
      <c r="A73" s="153" t="s">
        <v>796</v>
      </c>
      <c r="B73" s="152">
        <v>13.56</v>
      </c>
      <c r="D73" s="160">
        <f t="shared" si="13"/>
        <v>6.3218722368185098E-2</v>
      </c>
      <c r="E73" s="155"/>
      <c r="F73" s="152">
        <f t="shared" si="14"/>
        <v>13.623218722368186</v>
      </c>
      <c r="G73" s="204"/>
      <c r="H73" s="203"/>
    </row>
    <row r="74" spans="1:8" s="153" customFormat="1" ht="12.75">
      <c r="A74" s="153" t="s">
        <v>797</v>
      </c>
      <c r="B74" s="152">
        <v>20.73</v>
      </c>
      <c r="D74" s="160">
        <f t="shared" si="13"/>
        <v>9.664632114251305E-2</v>
      </c>
      <c r="E74" s="155"/>
      <c r="F74" s="152">
        <f t="shared" si="14"/>
        <v>20.826646321142512</v>
      </c>
      <c r="H74" s="203"/>
    </row>
    <row r="75" spans="1:8" s="153" customFormat="1" ht="12.75">
      <c r="A75" s="153" t="s">
        <v>798</v>
      </c>
      <c r="B75" s="152">
        <v>29.2</v>
      </c>
      <c r="D75" s="160">
        <f t="shared" si="13"/>
        <v>0.13613471188429238</v>
      </c>
      <c r="E75" s="155"/>
      <c r="F75" s="152">
        <f t="shared" si="14"/>
        <v>29.336134711884291</v>
      </c>
      <c r="H75" s="203"/>
    </row>
    <row r="76" spans="1:8" s="153" customFormat="1" ht="12.75">
      <c r="A76" s="153" t="s">
        <v>799</v>
      </c>
      <c r="B76" s="152">
        <v>37.090000000000003</v>
      </c>
      <c r="D76" s="160">
        <f t="shared" si="13"/>
        <v>0.17291905697905496</v>
      </c>
      <c r="E76" s="155"/>
      <c r="F76" s="152">
        <f t="shared" si="14"/>
        <v>37.262919056979058</v>
      </c>
      <c r="H76" s="203"/>
    </row>
    <row r="77" spans="1:8" s="153" customFormat="1" ht="12.75">
      <c r="A77" s="153" t="s">
        <v>800</v>
      </c>
      <c r="B77" s="152">
        <v>44.91</v>
      </c>
      <c r="D77" s="160">
        <f t="shared" si="13"/>
        <v>0.20937705173710858</v>
      </c>
      <c r="E77" s="155"/>
      <c r="F77" s="152">
        <f t="shared" si="14"/>
        <v>45.119377051737104</v>
      </c>
      <c r="H77" s="203"/>
    </row>
    <row r="78" spans="1:8" s="153" customFormat="1" ht="12.75">
      <c r="A78" s="153" t="s">
        <v>801</v>
      </c>
      <c r="B78" s="152">
        <v>6.62</v>
      </c>
      <c r="D78" s="160">
        <f t="shared" si="13"/>
        <v>3.0863417557329301E-2</v>
      </c>
      <c r="E78" s="155"/>
      <c r="F78" s="152">
        <f t="shared" si="14"/>
        <v>6.6508634175573293</v>
      </c>
      <c r="G78" s="204"/>
      <c r="H78" s="203"/>
    </row>
    <row r="79" spans="1:8" s="153" customFormat="1" ht="12.75">
      <c r="B79" s="152"/>
      <c r="D79" s="160"/>
      <c r="E79" s="155"/>
      <c r="F79" s="152"/>
      <c r="G79" s="204"/>
      <c r="H79" s="203"/>
    </row>
    <row r="80" spans="1:8" s="153" customFormat="1" ht="12.75">
      <c r="A80" s="154" t="s">
        <v>802</v>
      </c>
      <c r="B80" s="152"/>
      <c r="D80" s="160"/>
      <c r="E80" s="155"/>
      <c r="F80" s="152"/>
      <c r="G80" s="204"/>
      <c r="H80" s="203"/>
    </row>
    <row r="81" spans="1:8" s="153" customFormat="1" ht="12.75">
      <c r="A81" s="153" t="s">
        <v>795</v>
      </c>
      <c r="B81" s="152">
        <v>9.56</v>
      </c>
      <c r="D81" s="160">
        <f t="shared" ref="D81:D87" si="15">B81*$F$2</f>
        <v>4.4570131699103947E-2</v>
      </c>
      <c r="E81" s="155"/>
      <c r="F81" s="152">
        <f t="shared" ref="F81:F87" si="16">+B81+D81</f>
        <v>9.6045701316991039</v>
      </c>
      <c r="G81" s="204"/>
      <c r="H81" s="203"/>
    </row>
    <row r="82" spans="1:8" s="153" customFormat="1" ht="12.75">
      <c r="A82" s="153" t="s">
        <v>803</v>
      </c>
      <c r="B82" s="152">
        <v>6.62</v>
      </c>
      <c r="D82" s="160">
        <f t="shared" si="15"/>
        <v>3.0863417557329301E-2</v>
      </c>
      <c r="E82" s="155"/>
      <c r="F82" s="152">
        <f t="shared" si="16"/>
        <v>6.6508634175573293</v>
      </c>
      <c r="G82" s="204"/>
      <c r="H82" s="203"/>
    </row>
    <row r="83" spans="1:8" s="153" customFormat="1" ht="12.75">
      <c r="A83" s="153" t="s">
        <v>804</v>
      </c>
      <c r="B83" s="152">
        <v>13.59</v>
      </c>
      <c r="D83" s="160">
        <f t="shared" si="15"/>
        <v>6.3358586798203193E-2</v>
      </c>
      <c r="E83" s="155"/>
      <c r="F83" s="152">
        <f t="shared" si="16"/>
        <v>13.653358586798204</v>
      </c>
      <c r="G83" s="204"/>
      <c r="H83" s="203"/>
    </row>
    <row r="84" spans="1:8" s="153" customFormat="1" ht="12.75">
      <c r="A84" s="153" t="s">
        <v>805</v>
      </c>
      <c r="B84" s="152">
        <v>7.95</v>
      </c>
      <c r="D84" s="160">
        <f t="shared" si="15"/>
        <v>3.7064073954798785E-2</v>
      </c>
      <c r="E84" s="155"/>
      <c r="F84" s="152">
        <f t="shared" si="16"/>
        <v>7.9870640739547989</v>
      </c>
      <c r="G84" s="204"/>
      <c r="H84" s="203"/>
    </row>
    <row r="85" spans="1:8" s="153" customFormat="1" ht="12.75">
      <c r="A85" s="153" t="s">
        <v>806</v>
      </c>
      <c r="B85" s="152">
        <v>20.46</v>
      </c>
      <c r="D85" s="160">
        <f t="shared" si="15"/>
        <v>9.5387541272350079E-2</v>
      </c>
      <c r="E85" s="155"/>
      <c r="F85" s="152">
        <f t="shared" si="16"/>
        <v>20.555387541272349</v>
      </c>
      <c r="G85" s="204"/>
      <c r="H85" s="203"/>
    </row>
    <row r="86" spans="1:8" s="153" customFormat="1" ht="12.75">
      <c r="A86" s="153" t="s">
        <v>807</v>
      </c>
      <c r="B86" s="152">
        <v>10.050000000000001</v>
      </c>
      <c r="D86" s="160">
        <f t="shared" si="15"/>
        <v>4.6854584056066385E-2</v>
      </c>
      <c r="E86" s="155"/>
      <c r="F86" s="152">
        <f t="shared" si="16"/>
        <v>10.096854584056068</v>
      </c>
      <c r="G86" s="204"/>
      <c r="H86" s="203"/>
    </row>
    <row r="87" spans="1:8" s="153" customFormat="1" ht="12.75">
      <c r="A87" s="153" t="s">
        <v>808</v>
      </c>
      <c r="B87" s="152">
        <v>28.61</v>
      </c>
      <c r="D87" s="160">
        <f t="shared" si="15"/>
        <v>0.13338404476060289</v>
      </c>
      <c r="E87" s="155"/>
      <c r="F87" s="152">
        <f t="shared" si="16"/>
        <v>28.743384044760603</v>
      </c>
      <c r="G87" s="204"/>
      <c r="H87" s="203"/>
    </row>
    <row r="88" spans="1:8" s="153" customFormat="1" ht="12.75">
      <c r="B88" s="152"/>
      <c r="D88" s="160"/>
      <c r="E88" s="155"/>
      <c r="F88" s="152"/>
      <c r="G88" s="204"/>
      <c r="H88" s="203"/>
    </row>
    <row r="89" spans="1:8" s="153" customFormat="1" ht="12.75">
      <c r="A89" s="154" t="s">
        <v>809</v>
      </c>
      <c r="B89" s="152"/>
      <c r="D89" s="160"/>
      <c r="E89" s="155"/>
      <c r="F89" s="152"/>
      <c r="G89" s="204"/>
      <c r="H89" s="203"/>
    </row>
    <row r="90" spans="1:8" s="153" customFormat="1" ht="12.75">
      <c r="A90" s="153" t="s">
        <v>810</v>
      </c>
      <c r="B90" s="152">
        <v>6.69</v>
      </c>
      <c r="D90" s="160">
        <f t="shared" ref="D90:D91" si="17">B90*$F$2</f>
        <v>3.1189767894038222E-2</v>
      </c>
      <c r="E90" s="155"/>
      <c r="F90" s="152">
        <f t="shared" ref="F90:F91" si="18">+B90+D90</f>
        <v>6.7211897678940389</v>
      </c>
      <c r="G90" s="204"/>
      <c r="H90" s="203"/>
    </row>
    <row r="91" spans="1:8" s="153" customFormat="1" ht="12.75">
      <c r="A91" s="153" t="s">
        <v>811</v>
      </c>
      <c r="B91" s="152">
        <v>7.69</v>
      </c>
      <c r="D91" s="160">
        <f t="shared" si="17"/>
        <v>3.5851915561308512E-2</v>
      </c>
      <c r="E91" s="155"/>
      <c r="F91" s="152">
        <f t="shared" si="18"/>
        <v>7.725851915561309</v>
      </c>
      <c r="G91" s="204"/>
      <c r="H91" s="203"/>
    </row>
    <row r="92" spans="1:8" s="153" customFormat="1" ht="12.75">
      <c r="B92" s="152"/>
      <c r="D92" s="160"/>
      <c r="E92" s="155"/>
      <c r="F92" s="152"/>
      <c r="H92" s="203"/>
    </row>
    <row r="93" spans="1:8" s="153" customFormat="1" ht="12.75">
      <c r="A93" s="172" t="s">
        <v>812</v>
      </c>
      <c r="B93" s="175"/>
      <c r="C93" s="205"/>
      <c r="D93" s="193"/>
      <c r="E93" s="206"/>
      <c r="F93" s="175"/>
      <c r="H93" s="152"/>
    </row>
    <row r="94" spans="1:8" s="188" customFormat="1" ht="12.75">
      <c r="A94" s="188" t="s">
        <v>813</v>
      </c>
      <c r="B94" s="189">
        <v>2.57</v>
      </c>
      <c r="D94" s="160">
        <f t="shared" ref="D94:D100" si="19">B94*$F$2</f>
        <v>1.1981719504884636E-2</v>
      </c>
      <c r="E94" s="155"/>
      <c r="F94" s="152">
        <f t="shared" ref="F94:F100" si="20">+B94+D94</f>
        <v>2.5819817195048844</v>
      </c>
      <c r="H94" s="189"/>
    </row>
    <row r="95" spans="1:8" s="153" customFormat="1" ht="12.75">
      <c r="A95" s="153" t="s">
        <v>814</v>
      </c>
      <c r="B95" s="189">
        <v>3.89</v>
      </c>
      <c r="D95" s="160">
        <f t="shared" si="19"/>
        <v>1.8135754425681418E-2</v>
      </c>
      <c r="E95" s="155"/>
      <c r="F95" s="152">
        <f t="shared" si="20"/>
        <v>3.9081357544256816</v>
      </c>
      <c r="H95" s="152"/>
    </row>
    <row r="96" spans="1:8" s="153" customFormat="1" ht="12.75">
      <c r="A96" s="198" t="s">
        <v>815</v>
      </c>
      <c r="B96" s="202">
        <v>3.93</v>
      </c>
      <c r="C96" s="198"/>
      <c r="D96" s="160">
        <f t="shared" si="19"/>
        <v>1.8322240332372227E-2</v>
      </c>
      <c r="E96" s="207"/>
      <c r="F96" s="202">
        <f t="shared" si="20"/>
        <v>3.9483222403323723</v>
      </c>
      <c r="G96" s="153" t="s">
        <v>791</v>
      </c>
      <c r="H96" s="152"/>
    </row>
    <row r="97" spans="1:8" s="153" customFormat="1" ht="12.75">
      <c r="A97" s="153" t="s">
        <v>816</v>
      </c>
      <c r="B97" s="152">
        <v>7.5</v>
      </c>
      <c r="D97" s="160">
        <f t="shared" si="19"/>
        <v>3.4966107504527152E-2</v>
      </c>
      <c r="E97" s="155"/>
      <c r="F97" s="152">
        <f t="shared" si="20"/>
        <v>7.5349661075045269</v>
      </c>
      <c r="H97" s="152"/>
    </row>
    <row r="98" spans="1:8" s="153" customFormat="1" ht="12.75">
      <c r="A98" s="153" t="s">
        <v>817</v>
      </c>
      <c r="B98" s="152">
        <v>11.2</v>
      </c>
      <c r="D98" s="160">
        <f t="shared" si="19"/>
        <v>5.2216053873427211E-2</v>
      </c>
      <c r="E98" s="155"/>
      <c r="F98" s="152">
        <f t="shared" si="20"/>
        <v>11.252216053873427</v>
      </c>
      <c r="H98" s="152"/>
    </row>
    <row r="99" spans="1:8" s="153" customFormat="1" ht="12.75">
      <c r="A99" s="153" t="s">
        <v>818</v>
      </c>
      <c r="B99" s="152">
        <v>5.0999999999999996</v>
      </c>
      <c r="D99" s="160">
        <f t="shared" si="19"/>
        <v>2.3776953103078462E-2</v>
      </c>
      <c r="E99" s="155"/>
      <c r="F99" s="152">
        <f t="shared" si="20"/>
        <v>5.1237769531030777</v>
      </c>
      <c r="H99" s="152"/>
    </row>
    <row r="100" spans="1:8" s="153" customFormat="1" ht="12.75">
      <c r="A100" s="198" t="s">
        <v>819</v>
      </c>
      <c r="B100" s="202">
        <v>7.83</v>
      </c>
      <c r="C100" s="198"/>
      <c r="D100" s="160">
        <f t="shared" si="19"/>
        <v>3.6504616234726346E-2</v>
      </c>
      <c r="E100" s="207"/>
      <c r="F100" s="202">
        <f t="shared" si="20"/>
        <v>7.8665046162347263</v>
      </c>
      <c r="G100" s="153" t="s">
        <v>791</v>
      </c>
      <c r="H100" s="152"/>
    </row>
    <row r="101" spans="1:8" s="153" customFormat="1" ht="12.75">
      <c r="B101" s="152"/>
      <c r="D101" s="160"/>
      <c r="E101" s="155"/>
      <c r="F101" s="152"/>
      <c r="H101" s="152"/>
    </row>
    <row r="102" spans="1:8" s="153" customFormat="1" ht="12.75">
      <c r="A102" s="172" t="s">
        <v>820</v>
      </c>
      <c r="B102" s="175"/>
      <c r="C102" s="205"/>
      <c r="D102" s="193"/>
      <c r="E102" s="206"/>
      <c r="F102" s="175"/>
      <c r="H102" s="152"/>
    </row>
    <row r="103" spans="1:8" s="153" customFormat="1" ht="12.75">
      <c r="A103" s="154" t="s">
        <v>821</v>
      </c>
      <c r="B103" s="152"/>
      <c r="D103" s="160"/>
      <c r="E103" s="155"/>
      <c r="F103" s="152"/>
      <c r="H103" s="152"/>
    </row>
    <row r="104" spans="1:8" s="153" customFormat="1" ht="12.75">
      <c r="A104" s="153" t="s">
        <v>822</v>
      </c>
      <c r="B104" s="152">
        <v>7.62</v>
      </c>
      <c r="D104" s="160">
        <f t="shared" ref="D104:D105" si="21">B104*$F$2</f>
        <v>3.5525565224599584E-2</v>
      </c>
      <c r="E104" s="155"/>
      <c r="F104" s="152">
        <f t="shared" ref="F104:F107" si="22">+B104+D104</f>
        <v>7.6555255652245995</v>
      </c>
      <c r="H104" s="152"/>
    </row>
    <row r="105" spans="1:8" s="153" customFormat="1" ht="12.75">
      <c r="A105" s="153" t="s">
        <v>823</v>
      </c>
      <c r="B105" s="152">
        <v>2.2599999999999998</v>
      </c>
      <c r="D105" s="160">
        <f t="shared" si="21"/>
        <v>1.0536453728030847E-2</v>
      </c>
      <c r="E105" s="155"/>
      <c r="F105" s="152">
        <f t="shared" si="22"/>
        <v>2.2705364537280306</v>
      </c>
      <c r="H105" s="152"/>
    </row>
    <row r="106" spans="1:8" s="188" customFormat="1" ht="12.75">
      <c r="A106" s="188" t="s">
        <v>824</v>
      </c>
      <c r="B106" s="189">
        <v>10.62</v>
      </c>
      <c r="D106" s="201">
        <f>+D104</f>
        <v>3.5525565224599584E-2</v>
      </c>
      <c r="E106" s="208"/>
      <c r="F106" s="152">
        <f t="shared" si="22"/>
        <v>10.655525565224599</v>
      </c>
      <c r="H106" s="189"/>
    </row>
    <row r="107" spans="1:8" s="153" customFormat="1" ht="12.75">
      <c r="A107" s="153" t="s">
        <v>825</v>
      </c>
      <c r="B107" s="152">
        <v>16.850000000000001</v>
      </c>
      <c r="D107" s="160">
        <f>B107*$F$2</f>
        <v>7.8557188193504338E-2</v>
      </c>
      <c r="E107" s="155"/>
      <c r="F107" s="152">
        <f t="shared" si="22"/>
        <v>16.928557188193505</v>
      </c>
      <c r="H107" s="152"/>
    </row>
    <row r="108" spans="1:8" s="153" customFormat="1" ht="12.75">
      <c r="B108" s="152"/>
      <c r="D108" s="160"/>
      <c r="E108" s="155"/>
      <c r="F108" s="152"/>
      <c r="H108" s="152"/>
    </row>
    <row r="109" spans="1:8" s="153" customFormat="1" ht="12.75">
      <c r="A109" s="172" t="s">
        <v>826</v>
      </c>
      <c r="B109" s="175"/>
      <c r="C109" s="205"/>
      <c r="D109" s="193"/>
      <c r="E109" s="206"/>
      <c r="F109" s="175"/>
      <c r="H109" s="152"/>
    </row>
    <row r="110" spans="1:8" s="153" customFormat="1" ht="12.75">
      <c r="A110" s="153" t="s">
        <v>827</v>
      </c>
      <c r="B110" s="152">
        <v>4.13</v>
      </c>
      <c r="D110" s="160">
        <f>B110*$F$2</f>
        <v>1.9254669865826284E-2</v>
      </c>
      <c r="E110" s="155"/>
      <c r="F110" s="152">
        <f t="shared" ref="F110" si="23">+B110+D110</f>
        <v>4.1492546698658259</v>
      </c>
      <c r="H110" s="152"/>
    </row>
    <row r="111" spans="1:8" s="153" customFormat="1" ht="12.75">
      <c r="B111" s="152"/>
      <c r="D111" s="160"/>
      <c r="E111" s="155"/>
      <c r="F111" s="152"/>
      <c r="H111" s="152"/>
    </row>
    <row r="112" spans="1:8" s="153" customFormat="1" ht="12.75">
      <c r="A112" s="172" t="s">
        <v>828</v>
      </c>
      <c r="B112" s="175"/>
      <c r="C112" s="205"/>
      <c r="D112" s="193"/>
      <c r="E112" s="206"/>
      <c r="F112" s="175"/>
      <c r="H112" s="152"/>
    </row>
    <row r="113" spans="1:10" s="153" customFormat="1" ht="12.75">
      <c r="A113" s="153" t="s">
        <v>829</v>
      </c>
      <c r="B113" s="152">
        <v>12.14</v>
      </c>
      <c r="D113" s="160">
        <f t="shared" ref="D113:D116" si="24">B113*$F$2</f>
        <v>5.6598472680661288E-2</v>
      </c>
      <c r="E113" s="155"/>
      <c r="F113" s="152">
        <f t="shared" ref="F113:F116" si="25">+B113+D113</f>
        <v>12.196598472680662</v>
      </c>
      <c r="H113" s="152"/>
    </row>
    <row r="114" spans="1:10" s="153" customFormat="1" ht="12.75">
      <c r="A114" s="153" t="s">
        <v>830</v>
      </c>
      <c r="B114" s="152">
        <v>10.61</v>
      </c>
      <c r="D114" s="160">
        <f t="shared" si="24"/>
        <v>4.9465386749737744E-2</v>
      </c>
      <c r="E114" s="155"/>
      <c r="F114" s="152">
        <f t="shared" si="25"/>
        <v>10.659465386749737</v>
      </c>
      <c r="H114" s="152"/>
    </row>
    <row r="115" spans="1:10" s="153" customFormat="1" ht="12.75">
      <c r="A115" s="153" t="s">
        <v>831</v>
      </c>
      <c r="B115" s="152">
        <v>19.68</v>
      </c>
      <c r="D115" s="160">
        <f t="shared" si="24"/>
        <v>9.1751066091879246E-2</v>
      </c>
      <c r="E115" s="155"/>
      <c r="F115" s="152">
        <f t="shared" si="25"/>
        <v>19.77175106609188</v>
      </c>
      <c r="H115" s="152"/>
    </row>
    <row r="116" spans="1:10" s="153" customFormat="1" ht="12.75">
      <c r="A116" s="153" t="s">
        <v>832</v>
      </c>
      <c r="B116" s="152">
        <v>4.66</v>
      </c>
      <c r="D116" s="160">
        <f t="shared" si="24"/>
        <v>2.1725608129479539E-2</v>
      </c>
      <c r="E116" s="155"/>
      <c r="F116" s="152">
        <f t="shared" si="25"/>
        <v>4.6817256081294794</v>
      </c>
      <c r="H116" s="152"/>
    </row>
    <row r="117" spans="1:10" s="153" customFormat="1" ht="12.75">
      <c r="B117" s="152"/>
      <c r="D117" s="160"/>
      <c r="E117" s="155"/>
      <c r="F117" s="152"/>
      <c r="H117" s="152"/>
    </row>
    <row r="118" spans="1:10" s="153" customFormat="1" ht="12.75">
      <c r="A118" s="153" t="s">
        <v>833</v>
      </c>
      <c r="B118" s="152">
        <v>16.04</v>
      </c>
      <c r="D118" s="160">
        <f t="shared" ref="D118:D121" si="26">B118*$F$2</f>
        <v>7.4780848583015397E-2</v>
      </c>
      <c r="E118" s="155"/>
      <c r="F118" s="152">
        <f t="shared" ref="F118:F121" si="27">+B118+D118</f>
        <v>16.114780848583013</v>
      </c>
      <c r="H118" s="152"/>
    </row>
    <row r="119" spans="1:10" s="153" customFormat="1" ht="12.75">
      <c r="A119" s="153" t="s">
        <v>834</v>
      </c>
      <c r="B119" s="152">
        <v>13.99</v>
      </c>
      <c r="D119" s="160">
        <f t="shared" si="26"/>
        <v>6.5223445865111321E-2</v>
      </c>
      <c r="E119" s="155"/>
      <c r="F119" s="152">
        <f t="shared" si="27"/>
        <v>14.055223445865112</v>
      </c>
      <c r="H119" s="152"/>
    </row>
    <row r="120" spans="1:10" s="153" customFormat="1" ht="12.75">
      <c r="A120" s="153" t="s">
        <v>835</v>
      </c>
      <c r="B120" s="152">
        <v>19.68</v>
      </c>
      <c r="D120" s="160">
        <f t="shared" si="26"/>
        <v>9.1751066091879246E-2</v>
      </c>
      <c r="E120" s="155"/>
      <c r="F120" s="152">
        <f t="shared" si="27"/>
        <v>19.77175106609188</v>
      </c>
      <c r="H120" s="152"/>
    </row>
    <row r="121" spans="1:10" s="153" customFormat="1" ht="12.75">
      <c r="A121" s="153" t="s">
        <v>836</v>
      </c>
      <c r="B121" s="152">
        <v>5.07</v>
      </c>
      <c r="D121" s="160">
        <f t="shared" si="26"/>
        <v>2.3637088673060355E-2</v>
      </c>
      <c r="E121" s="155"/>
      <c r="F121" s="152">
        <f t="shared" si="27"/>
        <v>5.0936370886730602</v>
      </c>
      <c r="H121" s="152"/>
    </row>
    <row r="122" spans="1:10" s="153" customFormat="1" ht="12.75">
      <c r="B122" s="152"/>
      <c r="D122" s="160"/>
      <c r="E122" s="155"/>
      <c r="F122" s="152"/>
      <c r="H122" s="152"/>
    </row>
    <row r="123" spans="1:10" s="153" customFormat="1" ht="12.75">
      <c r="A123" s="172" t="s">
        <v>837</v>
      </c>
      <c r="B123" s="175"/>
      <c r="C123" s="205"/>
      <c r="D123" s="193"/>
      <c r="E123" s="206"/>
      <c r="F123" s="175"/>
      <c r="H123" s="152"/>
    </row>
    <row r="124" spans="1:10" s="154" customFormat="1" ht="12.75">
      <c r="A124" s="154" t="s">
        <v>838</v>
      </c>
      <c r="B124" s="196"/>
      <c r="D124" s="181"/>
      <c r="E124" s="209"/>
      <c r="F124" s="196"/>
      <c r="H124" s="196"/>
    </row>
    <row r="125" spans="1:10" s="153" customFormat="1" ht="12.75">
      <c r="A125" s="153" t="s">
        <v>839</v>
      </c>
      <c r="B125" s="152">
        <v>73.86</v>
      </c>
      <c r="D125" s="160">
        <f t="shared" ref="D125:D126" si="28">B125*$F$2</f>
        <v>0.34434622670458337</v>
      </c>
      <c r="E125" s="155"/>
      <c r="F125" s="152">
        <f t="shared" ref="F125:F126" si="29">+B125+D125</f>
        <v>74.204346226704587</v>
      </c>
      <c r="H125" s="152"/>
    </row>
    <row r="126" spans="1:10" s="153" customFormat="1" ht="12.75">
      <c r="A126" s="153" t="s">
        <v>840</v>
      </c>
      <c r="B126" s="152">
        <v>73.86</v>
      </c>
      <c r="D126" s="160">
        <f t="shared" si="28"/>
        <v>0.34434622670458337</v>
      </c>
      <c r="E126" s="155"/>
      <c r="F126" s="152">
        <f t="shared" si="29"/>
        <v>74.204346226704587</v>
      </c>
      <c r="H126" s="152"/>
    </row>
    <row r="127" spans="1:10" s="153" customFormat="1" ht="12.75">
      <c r="A127" s="153" t="s">
        <v>841</v>
      </c>
      <c r="B127" s="152"/>
      <c r="D127" s="160"/>
      <c r="E127" s="155"/>
      <c r="F127" s="152"/>
      <c r="H127" s="152"/>
    </row>
    <row r="128" spans="1:10">
      <c r="F128" s="211"/>
      <c r="G128" s="210"/>
      <c r="J128" s="210"/>
    </row>
    <row r="129" spans="1:10" s="154" customFormat="1" ht="12.75">
      <c r="A129" s="154" t="s">
        <v>842</v>
      </c>
      <c r="B129" s="196"/>
      <c r="D129" s="181"/>
      <c r="E129" s="209"/>
      <c r="F129" s="196"/>
      <c r="H129" s="196"/>
    </row>
    <row r="130" spans="1:10" s="153" customFormat="1" ht="12.75">
      <c r="A130" s="153" t="s">
        <v>839</v>
      </c>
      <c r="B130" s="152">
        <v>38.979999999999997</v>
      </c>
      <c r="D130" s="160">
        <f t="shared" ref="D130:D131" si="30">B130*$F$2</f>
        <v>0.18173051607019577</v>
      </c>
      <c r="E130" s="155"/>
      <c r="F130" s="152">
        <f t="shared" ref="F130:F131" si="31">+B130+D130</f>
        <v>39.161730516070193</v>
      </c>
      <c r="H130" s="152"/>
    </row>
    <row r="131" spans="1:10" s="153" customFormat="1" ht="12.75">
      <c r="A131" s="153" t="s">
        <v>840</v>
      </c>
      <c r="B131" s="152">
        <v>38.979999999999997</v>
      </c>
      <c r="D131" s="160">
        <f t="shared" si="30"/>
        <v>0.18173051607019577</v>
      </c>
      <c r="E131" s="155"/>
      <c r="F131" s="152">
        <f t="shared" si="31"/>
        <v>39.161730516070193</v>
      </c>
      <c r="H131" s="152"/>
    </row>
    <row r="132" spans="1:10" s="153" customFormat="1" ht="12.75">
      <c r="A132" s="153" t="s">
        <v>841</v>
      </c>
      <c r="B132" s="152"/>
      <c r="D132" s="160"/>
      <c r="E132" s="155"/>
      <c r="F132" s="152"/>
      <c r="H132" s="152"/>
    </row>
    <row r="133" spans="1:10" s="153" customFormat="1" ht="12.75">
      <c r="B133" s="152"/>
      <c r="D133" s="160"/>
      <c r="E133" s="155"/>
      <c r="F133" s="152"/>
      <c r="H133" s="152"/>
    </row>
    <row r="134" spans="1:10" s="154" customFormat="1" ht="12.75">
      <c r="A134" s="154" t="s">
        <v>843</v>
      </c>
      <c r="B134" s="196"/>
      <c r="D134" s="181"/>
      <c r="E134" s="209"/>
      <c r="F134" s="196"/>
      <c r="H134" s="196"/>
    </row>
    <row r="135" spans="1:10" s="153" customFormat="1" ht="12.75">
      <c r="A135" s="153" t="s">
        <v>839</v>
      </c>
      <c r="B135" s="152">
        <v>73.86</v>
      </c>
      <c r="D135" s="160">
        <f t="shared" ref="D135:D136" si="32">B135*$F$2</f>
        <v>0.34434622670458337</v>
      </c>
      <c r="E135" s="155"/>
      <c r="F135" s="152">
        <f t="shared" ref="F135:F136" si="33">+B135+D135</f>
        <v>74.204346226704587</v>
      </c>
      <c r="H135" s="152"/>
    </row>
    <row r="136" spans="1:10" s="153" customFormat="1" ht="12.75">
      <c r="A136" s="153" t="s">
        <v>840</v>
      </c>
      <c r="B136" s="152">
        <v>73.86</v>
      </c>
      <c r="D136" s="160">
        <f t="shared" si="32"/>
        <v>0.34434622670458337</v>
      </c>
      <c r="E136" s="155"/>
      <c r="F136" s="152">
        <f t="shared" si="33"/>
        <v>74.204346226704587</v>
      </c>
      <c r="H136" s="152"/>
    </row>
    <row r="137" spans="1:10" s="153" customFormat="1" ht="12.75">
      <c r="A137" s="153" t="s">
        <v>841</v>
      </c>
      <c r="B137" s="152"/>
      <c r="D137" s="160"/>
      <c r="E137" s="155"/>
      <c r="F137" s="152"/>
      <c r="H137" s="152"/>
    </row>
    <row r="138" spans="1:10">
      <c r="F138" s="211"/>
      <c r="G138" s="210"/>
      <c r="J138" s="210"/>
    </row>
    <row r="139" spans="1:10" s="154" customFormat="1" ht="12.75">
      <c r="A139" s="154" t="s">
        <v>844</v>
      </c>
      <c r="B139" s="196"/>
      <c r="D139" s="181"/>
      <c r="E139" s="209"/>
      <c r="F139" s="196"/>
      <c r="H139" s="196"/>
    </row>
    <row r="140" spans="1:10" s="153" customFormat="1" ht="12.75">
      <c r="A140" s="153" t="s">
        <v>845</v>
      </c>
      <c r="B140" s="152"/>
      <c r="D140" s="160"/>
      <c r="E140" s="155"/>
      <c r="F140" s="152"/>
      <c r="H140" s="152"/>
    </row>
    <row r="141" spans="1:10" s="153" customFormat="1" ht="12.75">
      <c r="A141" s="153" t="s">
        <v>839</v>
      </c>
      <c r="B141" s="152"/>
      <c r="D141" s="160"/>
      <c r="E141" s="155"/>
      <c r="F141" s="152"/>
      <c r="H141" s="152"/>
    </row>
    <row r="142" spans="1:10" s="153" customFormat="1" ht="12.75">
      <c r="A142" s="153" t="s">
        <v>840</v>
      </c>
      <c r="B142" s="152">
        <v>84.12</v>
      </c>
      <c r="D142" s="160">
        <f t="shared" ref="D142:D143" si="34">B142*$F$2</f>
        <v>0.39217986177077657</v>
      </c>
      <c r="E142" s="155"/>
      <c r="F142" s="152">
        <f t="shared" ref="F142:F143" si="35">+B142+D142</f>
        <v>84.512179861770775</v>
      </c>
      <c r="H142" s="152"/>
    </row>
    <row r="143" spans="1:10" s="153" customFormat="1" ht="12.75">
      <c r="A143" s="153" t="s">
        <v>666</v>
      </c>
      <c r="B143" s="152">
        <v>84.12</v>
      </c>
      <c r="D143" s="160">
        <f t="shared" si="34"/>
        <v>0.39217986177077657</v>
      </c>
      <c r="E143" s="155"/>
      <c r="F143" s="152">
        <f t="shared" si="35"/>
        <v>84.512179861770775</v>
      </c>
      <c r="H143" s="152"/>
    </row>
    <row r="144" spans="1:10">
      <c r="F144" s="211"/>
      <c r="G144" s="210"/>
      <c r="J144" s="210"/>
    </row>
    <row r="145" spans="1:10" s="154" customFormat="1" ht="12.75">
      <c r="A145" s="154" t="s">
        <v>842</v>
      </c>
      <c r="B145" s="196"/>
      <c r="D145" s="181"/>
      <c r="E145" s="209"/>
      <c r="F145" s="196"/>
      <c r="H145" s="196"/>
    </row>
    <row r="146" spans="1:10" s="154" customFormat="1" ht="12.75">
      <c r="A146" s="153" t="s">
        <v>839</v>
      </c>
      <c r="B146" s="196"/>
      <c r="D146" s="181"/>
      <c r="E146" s="209"/>
      <c r="F146" s="196"/>
      <c r="H146" s="196"/>
    </row>
    <row r="147" spans="1:10" s="153" customFormat="1" ht="12.75">
      <c r="A147" s="153" t="s">
        <v>840</v>
      </c>
      <c r="B147" s="152">
        <v>38.979999999999997</v>
      </c>
      <c r="D147" s="160">
        <f t="shared" ref="D147:D148" si="36">B147*$F$2</f>
        <v>0.18173051607019577</v>
      </c>
      <c r="E147" s="155"/>
      <c r="F147" s="152">
        <f t="shared" ref="F147:F148" si="37">+B147+D147</f>
        <v>39.161730516070193</v>
      </c>
      <c r="H147" s="152"/>
    </row>
    <row r="148" spans="1:10" s="153" customFormat="1" ht="12.75">
      <c r="A148" s="153" t="s">
        <v>666</v>
      </c>
      <c r="B148" s="152">
        <v>38.979999999999997</v>
      </c>
      <c r="D148" s="160">
        <f t="shared" si="36"/>
        <v>0.18173051607019577</v>
      </c>
      <c r="E148" s="155"/>
      <c r="F148" s="152">
        <f t="shared" si="37"/>
        <v>39.161730516070193</v>
      </c>
      <c r="H148" s="152"/>
    </row>
    <row r="149" spans="1:10" s="153" customFormat="1" ht="12.75">
      <c r="B149" s="152"/>
      <c r="D149" s="160"/>
      <c r="E149" s="155"/>
      <c r="F149" s="152"/>
      <c r="H149" s="152"/>
    </row>
    <row r="150" spans="1:10" s="154" customFormat="1" ht="12.75">
      <c r="A150" s="154" t="s">
        <v>843</v>
      </c>
      <c r="B150" s="196"/>
      <c r="D150" s="181"/>
      <c r="E150" s="209"/>
      <c r="F150" s="196"/>
      <c r="H150" s="196"/>
    </row>
    <row r="151" spans="1:10" s="153" customFormat="1" ht="12.75">
      <c r="A151" s="153" t="s">
        <v>839</v>
      </c>
      <c r="B151" s="152"/>
      <c r="D151" s="160"/>
      <c r="E151" s="155"/>
      <c r="F151" s="152"/>
      <c r="H151" s="152"/>
    </row>
    <row r="152" spans="1:10" s="153" customFormat="1" ht="12.75">
      <c r="A152" s="153" t="s">
        <v>840</v>
      </c>
      <c r="B152" s="152">
        <v>84.12</v>
      </c>
      <c r="D152" s="160">
        <f t="shared" ref="D152:D153" si="38">B152*$F$2</f>
        <v>0.39217986177077657</v>
      </c>
      <c r="E152" s="155"/>
      <c r="F152" s="152">
        <f t="shared" ref="F152:F153" si="39">+B152+D152</f>
        <v>84.512179861770775</v>
      </c>
      <c r="H152" s="152"/>
    </row>
    <row r="153" spans="1:10" s="153" customFormat="1" ht="12.75">
      <c r="A153" s="153" t="s">
        <v>666</v>
      </c>
      <c r="B153" s="152">
        <v>84.12</v>
      </c>
      <c r="D153" s="160">
        <f t="shared" si="38"/>
        <v>0.39217986177077657</v>
      </c>
      <c r="E153" s="155"/>
      <c r="F153" s="152">
        <f t="shared" si="39"/>
        <v>84.512179861770775</v>
      </c>
      <c r="H153" s="152"/>
    </row>
    <row r="154" spans="1:10" s="153" customFormat="1" ht="12.75">
      <c r="B154" s="152"/>
      <c r="D154" s="160"/>
      <c r="E154" s="155"/>
      <c r="F154" s="152"/>
      <c r="H154" s="152"/>
    </row>
    <row r="155" spans="1:10" s="153" customFormat="1" ht="12.75">
      <c r="A155" s="172" t="s">
        <v>846</v>
      </c>
      <c r="B155" s="175"/>
      <c r="C155" s="205"/>
      <c r="D155" s="193"/>
      <c r="E155" s="206"/>
      <c r="F155" s="175"/>
      <c r="H155" s="152"/>
    </row>
    <row r="156" spans="1:10" s="154" customFormat="1" ht="12.75">
      <c r="A156" s="154" t="s">
        <v>847</v>
      </c>
      <c r="B156" s="196"/>
      <c r="D156" s="181"/>
      <c r="E156" s="209"/>
      <c r="F156" s="196"/>
      <c r="H156" s="196"/>
    </row>
    <row r="157" spans="1:10" s="153" customFormat="1" ht="12.75">
      <c r="A157" s="153" t="s">
        <v>725</v>
      </c>
      <c r="B157" s="152">
        <v>2.57</v>
      </c>
      <c r="D157" s="160">
        <f t="shared" ref="D157:D158" si="40">B157*$F$2</f>
        <v>1.1981719504884636E-2</v>
      </c>
      <c r="E157" s="155"/>
      <c r="F157" s="152">
        <f t="shared" ref="F157:F158" si="41">+B157+D157</f>
        <v>2.5819817195048844</v>
      </c>
      <c r="H157" s="152"/>
    </row>
    <row r="158" spans="1:10" s="153" customFormat="1" ht="12.75">
      <c r="A158" s="153" t="s">
        <v>848</v>
      </c>
      <c r="B158" s="152">
        <v>2.57</v>
      </c>
      <c r="D158" s="160">
        <f t="shared" si="40"/>
        <v>1.1981719504884636E-2</v>
      </c>
      <c r="E158" s="155"/>
      <c r="F158" s="152">
        <f t="shared" si="41"/>
        <v>2.5819817195048844</v>
      </c>
      <c r="H158" s="152"/>
    </row>
    <row r="159" spans="1:10">
      <c r="F159" s="211"/>
      <c r="G159" s="210"/>
      <c r="J159" s="210"/>
    </row>
    <row r="160" spans="1:10" s="153" customFormat="1" ht="12.75">
      <c r="A160" s="172" t="s">
        <v>849</v>
      </c>
      <c r="B160" s="175"/>
      <c r="C160" s="205"/>
      <c r="D160" s="193"/>
      <c r="E160" s="206"/>
      <c r="F160" s="175"/>
      <c r="H160" s="152"/>
    </row>
    <row r="161" spans="1:10" s="154" customFormat="1" ht="12.75">
      <c r="A161" s="154" t="s">
        <v>850</v>
      </c>
      <c r="B161" s="196"/>
      <c r="D161" s="181"/>
      <c r="E161" s="209"/>
      <c r="F161" s="196"/>
      <c r="H161" s="196"/>
    </row>
    <row r="162" spans="1:10" s="153" customFormat="1" ht="12.75">
      <c r="A162" s="153" t="s">
        <v>654</v>
      </c>
      <c r="B162" s="152">
        <v>0.14000000000000001</v>
      </c>
      <c r="D162" s="160">
        <f>B162*$F$2</f>
        <v>6.5270067341784024E-4</v>
      </c>
      <c r="E162" s="155"/>
      <c r="F162" s="152">
        <f t="shared" ref="F162" si="42">+B162+D162</f>
        <v>0.14065270067341784</v>
      </c>
      <c r="H162" s="152"/>
    </row>
    <row r="163" spans="1:10">
      <c r="F163" s="211"/>
      <c r="G163" s="210"/>
      <c r="J163" s="210"/>
    </row>
    <row r="164" spans="1:10" s="153" customFormat="1" ht="12.75">
      <c r="A164" s="172" t="s">
        <v>851</v>
      </c>
      <c r="B164" s="175"/>
      <c r="C164" s="205"/>
      <c r="D164" s="193"/>
      <c r="E164" s="206"/>
      <c r="F164" s="175"/>
      <c r="H164" s="152"/>
    </row>
    <row r="165" spans="1:10" s="154" customFormat="1" ht="12.75">
      <c r="A165" s="154" t="s">
        <v>852</v>
      </c>
      <c r="B165" s="196"/>
      <c r="D165" s="181"/>
      <c r="E165" s="209"/>
      <c r="F165" s="196"/>
      <c r="H165" s="196"/>
    </row>
    <row r="166" spans="1:10" s="153" customFormat="1" ht="12.75">
      <c r="A166" s="153" t="s">
        <v>853</v>
      </c>
      <c r="B166" s="152">
        <v>7.69</v>
      </c>
      <c r="D166" s="160">
        <f t="shared" ref="D166:D167" si="43">B166*$F$2</f>
        <v>3.5851915561308512E-2</v>
      </c>
      <c r="E166" s="155"/>
      <c r="F166" s="152">
        <f t="shared" ref="F166:F167" si="44">+B166+D166</f>
        <v>7.725851915561309</v>
      </c>
      <c r="H166" s="152"/>
    </row>
    <row r="167" spans="1:10" s="153" customFormat="1" ht="12.75">
      <c r="A167" s="153" t="s">
        <v>770</v>
      </c>
      <c r="B167" s="152">
        <v>30.77</v>
      </c>
      <c r="D167" s="160">
        <f t="shared" si="43"/>
        <v>0.14345428372190672</v>
      </c>
      <c r="E167" s="155"/>
      <c r="F167" s="152">
        <f t="shared" si="44"/>
        <v>30.913454283721908</v>
      </c>
      <c r="H167" s="152"/>
    </row>
    <row r="168" spans="1:10" s="153" customFormat="1" ht="12.75">
      <c r="B168" s="152"/>
      <c r="D168" s="160"/>
      <c r="E168" s="155"/>
      <c r="F168" s="152"/>
      <c r="H168" s="152"/>
    </row>
    <row r="169" spans="1:10" s="153" customFormat="1" ht="12.75">
      <c r="A169" s="172" t="s">
        <v>854</v>
      </c>
      <c r="B169" s="175"/>
      <c r="C169" s="205"/>
      <c r="D169" s="193"/>
      <c r="E169" s="206"/>
      <c r="F169" s="175"/>
      <c r="H169" s="152"/>
    </row>
    <row r="170" spans="1:10" s="153" customFormat="1" ht="12.75">
      <c r="A170" s="154" t="s">
        <v>855</v>
      </c>
      <c r="B170" s="152"/>
      <c r="D170" s="160"/>
      <c r="E170" s="155"/>
      <c r="F170" s="152"/>
      <c r="H170" s="152"/>
    </row>
    <row r="171" spans="1:10" s="153" customFormat="1" ht="12.75">
      <c r="A171" s="153" t="s">
        <v>856</v>
      </c>
      <c r="B171" s="152">
        <v>119</v>
      </c>
      <c r="D171" s="160"/>
      <c r="E171" s="155"/>
      <c r="F171" s="152">
        <f t="shared" ref="F171:F176" si="45">+B171+D171</f>
        <v>119</v>
      </c>
      <c r="H171" s="152"/>
    </row>
    <row r="172" spans="1:10" s="153" customFormat="1" ht="12.75">
      <c r="A172" s="153" t="s">
        <v>857</v>
      </c>
      <c r="B172" s="152">
        <v>119</v>
      </c>
      <c r="D172" s="160"/>
      <c r="E172" s="155"/>
      <c r="F172" s="152">
        <f t="shared" si="45"/>
        <v>119</v>
      </c>
      <c r="H172" s="152"/>
    </row>
    <row r="173" spans="1:10" s="153" customFormat="1" ht="12.75">
      <c r="A173" s="153" t="s">
        <v>858</v>
      </c>
      <c r="B173" s="152">
        <v>117</v>
      </c>
      <c r="D173" s="160"/>
      <c r="E173" s="155"/>
      <c r="F173" s="152">
        <f t="shared" si="45"/>
        <v>117</v>
      </c>
      <c r="H173" s="152"/>
    </row>
    <row r="174" spans="1:10" s="153" customFormat="1" ht="12.75">
      <c r="A174" s="153" t="s">
        <v>718</v>
      </c>
      <c r="B174" s="152">
        <v>10.23</v>
      </c>
      <c r="D174" s="160"/>
      <c r="E174" s="155"/>
      <c r="F174" s="152">
        <f t="shared" si="45"/>
        <v>10.23</v>
      </c>
      <c r="H174" s="152"/>
    </row>
    <row r="175" spans="1:10" s="153" customFormat="1" ht="12.75">
      <c r="A175" s="153" t="s">
        <v>859</v>
      </c>
      <c r="B175" s="152">
        <v>10.23</v>
      </c>
      <c r="D175" s="160"/>
      <c r="E175" s="155"/>
      <c r="F175" s="152">
        <f t="shared" si="45"/>
        <v>10.23</v>
      </c>
      <c r="H175" s="152"/>
    </row>
    <row r="176" spans="1:10" s="153" customFormat="1" ht="12.75">
      <c r="A176" s="153" t="s">
        <v>860</v>
      </c>
      <c r="B176" s="152">
        <v>37</v>
      </c>
      <c r="D176" s="160"/>
      <c r="E176" s="155"/>
      <c r="F176" s="152">
        <f t="shared" si="45"/>
        <v>37</v>
      </c>
      <c r="H176" s="152"/>
    </row>
    <row r="177" spans="1:16" s="153" customFormat="1" ht="12.75">
      <c r="B177" s="152"/>
      <c r="D177" s="160"/>
      <c r="E177" s="155"/>
      <c r="F177" s="152"/>
      <c r="H177" s="152"/>
    </row>
    <row r="178" spans="1:16" s="153" customFormat="1" ht="12.75">
      <c r="A178" s="172" t="s">
        <v>861</v>
      </c>
      <c r="B178" s="175"/>
      <c r="C178" s="205"/>
      <c r="D178" s="193"/>
      <c r="E178" s="206"/>
      <c r="F178" s="175"/>
      <c r="H178" s="152"/>
    </row>
    <row r="179" spans="1:16" s="152" customFormat="1" ht="12.75">
      <c r="A179" s="179" t="s">
        <v>862</v>
      </c>
      <c r="C179" s="153"/>
      <c r="D179" s="160"/>
      <c r="E179" s="155"/>
      <c r="G179" s="153"/>
      <c r="I179" s="153"/>
      <c r="J179" s="153"/>
      <c r="K179" s="153"/>
      <c r="L179" s="153"/>
      <c r="M179" s="153"/>
      <c r="N179" s="153"/>
      <c r="O179" s="153"/>
      <c r="P179" s="153"/>
    </row>
    <row r="180" spans="1:16" s="152" customFormat="1" ht="12.75">
      <c r="A180" s="179"/>
      <c r="C180" s="153"/>
      <c r="D180" s="160"/>
      <c r="E180" s="155"/>
      <c r="G180" s="153"/>
      <c r="I180" s="153"/>
      <c r="J180" s="153"/>
      <c r="K180" s="153"/>
      <c r="L180" s="153"/>
      <c r="M180" s="153"/>
      <c r="N180" s="153"/>
      <c r="O180" s="153"/>
      <c r="P180" s="153"/>
    </row>
    <row r="181" spans="1:16" s="152" customFormat="1" ht="12.75">
      <c r="A181" s="179" t="s">
        <v>863</v>
      </c>
      <c r="C181" s="153"/>
      <c r="D181" s="160"/>
      <c r="E181" s="155"/>
      <c r="G181" s="153"/>
      <c r="I181" s="153"/>
      <c r="J181" s="153"/>
      <c r="K181" s="153"/>
      <c r="L181" s="153"/>
      <c r="M181" s="153"/>
      <c r="N181" s="153"/>
      <c r="O181" s="153"/>
      <c r="P181" s="153"/>
    </row>
    <row r="182" spans="1:16" s="152" customFormat="1" ht="12.75">
      <c r="A182" s="153" t="s">
        <v>864</v>
      </c>
      <c r="B182" s="152">
        <v>29.76</v>
      </c>
      <c r="C182" s="153"/>
      <c r="D182" s="160">
        <f t="shared" ref="D182:D188" si="46">B182*$F$2</f>
        <v>0.13874551457796375</v>
      </c>
      <c r="E182" s="155"/>
      <c r="F182" s="152">
        <f t="shared" ref="F182:F188" si="47">+B182+D182</f>
        <v>29.898745514577964</v>
      </c>
      <c r="G182" s="153"/>
      <c r="I182" s="153"/>
      <c r="J182" s="153"/>
      <c r="K182" s="153"/>
      <c r="L182" s="153"/>
      <c r="M182" s="153"/>
      <c r="N182" s="153"/>
      <c r="O182" s="153"/>
      <c r="P182" s="153"/>
    </row>
    <row r="183" spans="1:16" s="152" customFormat="1" ht="12.75">
      <c r="A183" s="153" t="s">
        <v>865</v>
      </c>
      <c r="B183" s="152">
        <v>37.47</v>
      </c>
      <c r="C183" s="153"/>
      <c r="D183" s="160">
        <f t="shared" si="46"/>
        <v>0.17469067309261765</v>
      </c>
      <c r="E183" s="155"/>
      <c r="F183" s="152">
        <f t="shared" si="47"/>
        <v>37.644690673092619</v>
      </c>
      <c r="G183" s="153"/>
      <c r="I183" s="153"/>
      <c r="J183" s="153"/>
      <c r="K183" s="153"/>
      <c r="L183" s="153"/>
      <c r="M183" s="153"/>
      <c r="N183" s="153"/>
      <c r="O183" s="153"/>
      <c r="P183" s="153"/>
    </row>
    <row r="184" spans="1:16" s="152" customFormat="1" ht="12.75">
      <c r="A184" s="153" t="s">
        <v>866</v>
      </c>
      <c r="B184" s="152">
        <v>51.19</v>
      </c>
      <c r="C184" s="153"/>
      <c r="D184" s="160">
        <f t="shared" si="46"/>
        <v>0.23865533908756598</v>
      </c>
      <c r="E184" s="155"/>
      <c r="F184" s="152">
        <f t="shared" si="47"/>
        <v>51.428655339087562</v>
      </c>
      <c r="G184" s="153"/>
      <c r="I184" s="153"/>
      <c r="J184" s="153"/>
      <c r="K184" s="153"/>
      <c r="L184" s="153"/>
      <c r="M184" s="153"/>
      <c r="N184" s="153"/>
      <c r="O184" s="153"/>
      <c r="P184" s="153"/>
    </row>
    <row r="185" spans="1:16" s="152" customFormat="1" ht="12.75">
      <c r="A185" s="153" t="s">
        <v>867</v>
      </c>
      <c r="B185" s="152">
        <v>64.02</v>
      </c>
      <c r="C185" s="153"/>
      <c r="D185" s="160">
        <f t="shared" si="46"/>
        <v>0.29847069365864376</v>
      </c>
      <c r="E185" s="155"/>
      <c r="F185" s="152">
        <f t="shared" si="47"/>
        <v>64.318470693658639</v>
      </c>
      <c r="G185" s="153"/>
      <c r="I185" s="153"/>
      <c r="J185" s="153"/>
      <c r="K185" s="153"/>
      <c r="L185" s="153"/>
      <c r="M185" s="153"/>
      <c r="N185" s="153"/>
      <c r="O185" s="153"/>
      <c r="P185" s="153"/>
    </row>
    <row r="186" spans="1:16" s="152" customFormat="1" ht="12.75">
      <c r="A186" s="153" t="s">
        <v>868</v>
      </c>
      <c r="B186" s="152">
        <v>86.03</v>
      </c>
      <c r="C186" s="153"/>
      <c r="D186" s="160">
        <f t="shared" si="46"/>
        <v>0.40108456381526281</v>
      </c>
      <c r="E186" s="155"/>
      <c r="F186" s="152">
        <f t="shared" si="47"/>
        <v>86.431084563815261</v>
      </c>
      <c r="G186" s="153"/>
      <c r="I186" s="153"/>
      <c r="J186" s="153"/>
      <c r="K186" s="153"/>
      <c r="L186" s="153"/>
      <c r="M186" s="153"/>
      <c r="N186" s="153"/>
      <c r="O186" s="153"/>
      <c r="P186" s="153"/>
    </row>
    <row r="187" spans="1:16" s="152" customFormat="1" ht="12.75">
      <c r="A187" s="153" t="s">
        <v>869</v>
      </c>
      <c r="B187" s="152">
        <v>104.27</v>
      </c>
      <c r="C187" s="153"/>
      <c r="D187" s="160">
        <f t="shared" si="46"/>
        <v>0.48612213726627279</v>
      </c>
      <c r="E187" s="155"/>
      <c r="F187" s="152">
        <f t="shared" si="47"/>
        <v>104.75612213726627</v>
      </c>
      <c r="G187" s="153"/>
      <c r="I187" s="153"/>
      <c r="J187" s="153"/>
      <c r="K187" s="153"/>
      <c r="L187" s="153"/>
      <c r="M187" s="153"/>
      <c r="N187" s="153"/>
      <c r="O187" s="153"/>
      <c r="P187" s="153"/>
    </row>
    <row r="188" spans="1:16" s="152" customFormat="1" ht="12.75">
      <c r="A188" s="153" t="s">
        <v>870</v>
      </c>
      <c r="B188" s="152">
        <v>114.05</v>
      </c>
      <c r="C188" s="153"/>
      <c r="D188" s="160">
        <f t="shared" si="46"/>
        <v>0.53171794145217621</v>
      </c>
      <c r="E188" s="155"/>
      <c r="F188" s="152">
        <f t="shared" si="47"/>
        <v>114.58171794145217</v>
      </c>
      <c r="G188" s="153"/>
      <c r="I188" s="153"/>
      <c r="J188" s="153"/>
      <c r="K188" s="153"/>
      <c r="L188" s="153"/>
      <c r="M188" s="153"/>
      <c r="N188" s="153"/>
      <c r="O188" s="153"/>
      <c r="P188" s="153"/>
    </row>
    <row r="189" spans="1:16" s="152" customFormat="1" ht="12.75">
      <c r="A189" s="153"/>
      <c r="C189" s="153"/>
      <c r="D189" s="160"/>
      <c r="E189" s="155"/>
      <c r="G189" s="153"/>
      <c r="I189" s="153"/>
      <c r="J189" s="153"/>
      <c r="K189" s="153"/>
      <c r="L189" s="153"/>
      <c r="M189" s="153"/>
      <c r="N189" s="153"/>
      <c r="O189" s="153"/>
      <c r="P189" s="153"/>
    </row>
    <row r="190" spans="1:16" s="152" customFormat="1" ht="12.75">
      <c r="A190" s="179" t="s">
        <v>871</v>
      </c>
      <c r="C190" s="153"/>
      <c r="D190" s="160"/>
      <c r="E190" s="155"/>
      <c r="G190" s="153"/>
      <c r="I190" s="153"/>
      <c r="J190" s="153"/>
      <c r="K190" s="153"/>
      <c r="L190" s="153"/>
      <c r="M190" s="153"/>
      <c r="N190" s="153"/>
      <c r="O190" s="153"/>
      <c r="P190" s="153"/>
    </row>
    <row r="191" spans="1:16" s="152" customFormat="1" ht="12.75">
      <c r="A191" s="153" t="s">
        <v>864</v>
      </c>
      <c r="B191" s="152">
        <v>15.81</v>
      </c>
      <c r="C191" s="153"/>
      <c r="D191" s="160">
        <f t="shared" ref="D191:D197" si="48">B191*$F$2</f>
        <v>7.3708554619543246E-2</v>
      </c>
      <c r="E191" s="155"/>
      <c r="F191" s="152">
        <f t="shared" ref="F191:F197" si="49">+B191+D191</f>
        <v>15.883708554619544</v>
      </c>
      <c r="G191" s="153"/>
      <c r="I191" s="153"/>
      <c r="J191" s="153"/>
      <c r="K191" s="153"/>
      <c r="L191" s="153"/>
      <c r="M191" s="153"/>
      <c r="N191" s="153"/>
      <c r="O191" s="153"/>
      <c r="P191" s="153"/>
    </row>
    <row r="192" spans="1:16" s="152" customFormat="1" ht="12.75">
      <c r="A192" s="153" t="s">
        <v>865</v>
      </c>
      <c r="B192" s="152">
        <v>20.55</v>
      </c>
      <c r="C192" s="153"/>
      <c r="D192" s="160">
        <f t="shared" si="48"/>
        <v>9.5807134562404403E-2</v>
      </c>
      <c r="E192" s="155"/>
      <c r="F192" s="152">
        <f t="shared" si="49"/>
        <v>20.645807134562403</v>
      </c>
      <c r="G192" s="153"/>
      <c r="I192" s="153"/>
      <c r="J192" s="153"/>
      <c r="K192" s="153"/>
      <c r="L192" s="153"/>
      <c r="M192" s="153"/>
      <c r="N192" s="153"/>
      <c r="O192" s="153"/>
      <c r="P192" s="153"/>
    </row>
    <row r="193" spans="1:16" s="152" customFormat="1" ht="12.75">
      <c r="A193" s="153" t="s">
        <v>866</v>
      </c>
      <c r="B193" s="152">
        <v>26.06</v>
      </c>
      <c r="C193" s="153"/>
      <c r="D193" s="160">
        <f t="shared" si="48"/>
        <v>0.12149556820906367</v>
      </c>
      <c r="E193" s="155"/>
      <c r="F193" s="152">
        <f t="shared" si="49"/>
        <v>26.181495568209062</v>
      </c>
      <c r="G193" s="153"/>
      <c r="I193" s="153"/>
      <c r="J193" s="153"/>
      <c r="K193" s="153"/>
      <c r="L193" s="153"/>
      <c r="M193" s="153"/>
      <c r="N193" s="153"/>
      <c r="O193" s="153"/>
      <c r="P193" s="153"/>
    </row>
    <row r="194" spans="1:16" s="152" customFormat="1" ht="12.75">
      <c r="A194" s="153" t="s">
        <v>867</v>
      </c>
      <c r="B194" s="152">
        <v>36.119999999999997</v>
      </c>
      <c r="C194" s="153"/>
      <c r="D194" s="160">
        <f t="shared" si="48"/>
        <v>0.16839677374180276</v>
      </c>
      <c r="E194" s="155"/>
      <c r="F194" s="152">
        <f t="shared" si="49"/>
        <v>36.288396773741802</v>
      </c>
      <c r="G194" s="153"/>
      <c r="I194" s="153"/>
      <c r="J194" s="153"/>
      <c r="K194" s="153"/>
      <c r="L194" s="153"/>
      <c r="M194" s="153"/>
      <c r="N194" s="153"/>
      <c r="O194" s="153"/>
      <c r="P194" s="153"/>
    </row>
    <row r="195" spans="1:16" s="152" customFormat="1" ht="12.75">
      <c r="A195" s="153" t="s">
        <v>868</v>
      </c>
      <c r="B195" s="152">
        <v>45.77</v>
      </c>
      <c r="C195" s="153"/>
      <c r="D195" s="160">
        <f t="shared" si="48"/>
        <v>0.21338649873096105</v>
      </c>
      <c r="E195" s="155"/>
      <c r="F195" s="152">
        <f t="shared" si="49"/>
        <v>45.983386498730965</v>
      </c>
      <c r="G195" s="153"/>
      <c r="I195" s="153"/>
      <c r="J195" s="153"/>
      <c r="K195" s="153"/>
      <c r="L195" s="153"/>
      <c r="M195" s="153"/>
      <c r="N195" s="153"/>
      <c r="O195" s="153"/>
      <c r="P195" s="153"/>
    </row>
    <row r="196" spans="1:16" s="152" customFormat="1" ht="12.75">
      <c r="A196" s="153" t="s">
        <v>869</v>
      </c>
      <c r="B196" s="152">
        <v>55.14</v>
      </c>
      <c r="C196" s="153"/>
      <c r="D196" s="160">
        <f t="shared" si="48"/>
        <v>0.2570708223732836</v>
      </c>
      <c r="E196" s="155"/>
      <c r="F196" s="152">
        <f t="shared" si="49"/>
        <v>55.397070822373287</v>
      </c>
      <c r="G196" s="153"/>
      <c r="I196" s="153"/>
      <c r="J196" s="153"/>
      <c r="K196" s="153"/>
      <c r="L196" s="153"/>
      <c r="M196" s="153"/>
      <c r="N196" s="153"/>
      <c r="O196" s="153"/>
      <c r="P196" s="153"/>
    </row>
    <row r="197" spans="1:16" s="152" customFormat="1" ht="12.75">
      <c r="A197" s="153" t="s">
        <v>870</v>
      </c>
      <c r="B197" s="152">
        <v>63.36</v>
      </c>
      <c r="C197" s="153"/>
      <c r="D197" s="160">
        <f t="shared" si="48"/>
        <v>0.29539367619824536</v>
      </c>
      <c r="E197" s="155"/>
      <c r="F197" s="152">
        <f t="shared" si="49"/>
        <v>63.655393676198244</v>
      </c>
      <c r="G197" s="153"/>
      <c r="I197" s="153"/>
      <c r="J197" s="153"/>
      <c r="K197" s="153"/>
      <c r="L197" s="153"/>
      <c r="M197" s="153"/>
      <c r="N197" s="153"/>
      <c r="O197" s="153"/>
      <c r="P197" s="153"/>
    </row>
    <row r="198" spans="1:16" s="152" customFormat="1" ht="12.75">
      <c r="A198" s="176"/>
      <c r="B198" s="152" t="s">
        <v>660</v>
      </c>
      <c r="C198" s="153"/>
      <c r="D198" s="160"/>
      <c r="E198" s="155"/>
      <c r="G198" s="153"/>
      <c r="I198" s="153"/>
      <c r="J198" s="153"/>
      <c r="K198" s="153"/>
      <c r="L198" s="153"/>
      <c r="M198" s="153"/>
      <c r="N198" s="153"/>
      <c r="O198" s="153"/>
      <c r="P198" s="153"/>
    </row>
    <row r="199" spans="1:16" s="152" customFormat="1" ht="12.75">
      <c r="A199" s="154" t="s">
        <v>872</v>
      </c>
      <c r="C199" s="153"/>
      <c r="D199" s="160"/>
      <c r="E199" s="155"/>
      <c r="G199" s="153"/>
      <c r="I199" s="153"/>
      <c r="J199" s="153"/>
      <c r="K199" s="153"/>
      <c r="L199" s="153"/>
      <c r="M199" s="153"/>
      <c r="N199" s="153"/>
      <c r="O199" s="153"/>
      <c r="P199" s="153"/>
    </row>
    <row r="200" spans="1:16" s="152" customFormat="1" ht="12.75">
      <c r="A200" s="153" t="s">
        <v>864</v>
      </c>
      <c r="B200" s="152">
        <v>20.23</v>
      </c>
      <c r="C200" s="153"/>
      <c r="D200" s="160">
        <f t="shared" ref="D200:D206" si="50">B200*$F$2</f>
        <v>9.43152473088779E-2</v>
      </c>
      <c r="E200" s="155"/>
      <c r="F200" s="152">
        <f t="shared" ref="F200:F206" si="51">+B200+D200</f>
        <v>20.324315247308878</v>
      </c>
      <c r="G200" s="153"/>
      <c r="I200" s="153"/>
      <c r="J200" s="153"/>
      <c r="K200" s="153"/>
      <c r="L200" s="153"/>
      <c r="M200" s="153"/>
      <c r="N200" s="153"/>
      <c r="O200" s="153"/>
      <c r="P200" s="153"/>
    </row>
    <row r="201" spans="1:16" s="152" customFormat="1" ht="12.75">
      <c r="A201" s="153" t="s">
        <v>865</v>
      </c>
      <c r="B201" s="152">
        <v>26.24</v>
      </c>
      <c r="C201" s="153"/>
      <c r="D201" s="160">
        <f t="shared" si="50"/>
        <v>0.12233475478917233</v>
      </c>
      <c r="E201" s="155"/>
      <c r="F201" s="152">
        <f t="shared" si="51"/>
        <v>26.36233475478917</v>
      </c>
      <c r="G201" s="153"/>
      <c r="I201" s="153"/>
      <c r="J201" s="153"/>
      <c r="K201" s="153"/>
      <c r="L201" s="153"/>
      <c r="M201" s="153"/>
      <c r="N201" s="153"/>
      <c r="O201" s="153"/>
      <c r="P201" s="153"/>
    </row>
    <row r="202" spans="1:16" s="152" customFormat="1" ht="12.75">
      <c r="A202" s="153" t="s">
        <v>866</v>
      </c>
      <c r="B202" s="152">
        <v>32.520000000000003</v>
      </c>
      <c r="C202" s="153"/>
      <c r="D202" s="160">
        <f t="shared" si="50"/>
        <v>0.15161304213962976</v>
      </c>
      <c r="E202" s="155"/>
      <c r="F202" s="152">
        <f t="shared" si="51"/>
        <v>32.671613042139633</v>
      </c>
      <c r="G202" s="153"/>
      <c r="I202" s="153"/>
      <c r="J202" s="153"/>
      <c r="K202" s="153"/>
      <c r="L202" s="153"/>
      <c r="M202" s="153"/>
      <c r="N202" s="153"/>
      <c r="O202" s="153"/>
      <c r="P202" s="153"/>
    </row>
    <row r="203" spans="1:16" s="152" customFormat="1" ht="12.75">
      <c r="A203" s="153" t="s">
        <v>867</v>
      </c>
      <c r="B203" s="152">
        <v>47.61</v>
      </c>
      <c r="C203" s="153"/>
      <c r="D203" s="160">
        <f t="shared" si="50"/>
        <v>0.22196485043873837</v>
      </c>
      <c r="E203" s="155"/>
      <c r="F203" s="152">
        <f t="shared" si="51"/>
        <v>47.831964850438737</v>
      </c>
      <c r="G203" s="153"/>
      <c r="I203" s="153"/>
      <c r="J203" s="153"/>
      <c r="K203" s="153"/>
      <c r="L203" s="153"/>
      <c r="M203" s="153"/>
      <c r="N203" s="153"/>
      <c r="O203" s="153"/>
      <c r="P203" s="153"/>
    </row>
    <row r="204" spans="1:16" s="152" customFormat="1" ht="12.75">
      <c r="A204" s="153" t="s">
        <v>868</v>
      </c>
      <c r="B204" s="152">
        <v>58.39</v>
      </c>
      <c r="C204" s="153"/>
      <c r="D204" s="160">
        <f t="shared" si="50"/>
        <v>0.27222280229191204</v>
      </c>
      <c r="E204" s="155"/>
      <c r="F204" s="152">
        <f t="shared" si="51"/>
        <v>58.662222802291915</v>
      </c>
      <c r="G204" s="153"/>
      <c r="I204" s="153"/>
      <c r="J204" s="153"/>
      <c r="K204" s="153"/>
      <c r="L204" s="153"/>
      <c r="M204" s="153"/>
      <c r="N204" s="153"/>
      <c r="O204" s="153"/>
      <c r="P204" s="153"/>
    </row>
    <row r="205" spans="1:16" s="152" customFormat="1" ht="12.75">
      <c r="A205" s="153" t="s">
        <v>869</v>
      </c>
      <c r="B205" s="152">
        <v>68.67</v>
      </c>
      <c r="C205" s="153"/>
      <c r="D205" s="160">
        <f t="shared" si="50"/>
        <v>0.32014968031145064</v>
      </c>
      <c r="E205" s="155"/>
      <c r="F205" s="152">
        <f t="shared" si="51"/>
        <v>68.990149680311447</v>
      </c>
      <c r="G205" s="153"/>
      <c r="I205" s="153"/>
      <c r="J205" s="153"/>
      <c r="K205" s="153"/>
      <c r="L205" s="153"/>
      <c r="M205" s="153"/>
      <c r="N205" s="153"/>
      <c r="O205" s="153"/>
      <c r="P205" s="153"/>
    </row>
    <row r="206" spans="1:16" s="152" customFormat="1" ht="12.75">
      <c r="A206" s="153" t="s">
        <v>870</v>
      </c>
      <c r="B206" s="152">
        <v>78.87</v>
      </c>
      <c r="C206" s="153"/>
      <c r="D206" s="160">
        <f t="shared" si="50"/>
        <v>0.36770358651760754</v>
      </c>
      <c r="E206" s="155"/>
      <c r="F206" s="152">
        <f t="shared" si="51"/>
        <v>79.237703586517611</v>
      </c>
      <c r="G206" s="153"/>
      <c r="I206" s="153"/>
      <c r="J206" s="153"/>
      <c r="K206" s="153"/>
      <c r="L206" s="153"/>
      <c r="M206" s="153"/>
      <c r="N206" s="153"/>
      <c r="O206" s="153"/>
      <c r="P206" s="153"/>
    </row>
    <row r="207" spans="1:16" s="152" customFormat="1" ht="12.75">
      <c r="A207" s="176"/>
      <c r="B207" s="152" t="s">
        <v>660</v>
      </c>
      <c r="C207" s="153"/>
      <c r="D207" s="160"/>
      <c r="E207" s="155"/>
      <c r="G207" s="153"/>
      <c r="I207" s="153"/>
      <c r="J207" s="153"/>
      <c r="K207" s="153"/>
      <c r="L207" s="153"/>
      <c r="M207" s="153"/>
      <c r="N207" s="153"/>
      <c r="O207" s="153"/>
      <c r="P207" s="153"/>
    </row>
    <row r="208" spans="1:16" s="152" customFormat="1" ht="12.75">
      <c r="A208" s="179" t="s">
        <v>873</v>
      </c>
      <c r="C208" s="153"/>
      <c r="D208" s="160"/>
      <c r="E208" s="155"/>
      <c r="G208" s="153"/>
      <c r="I208" s="153"/>
      <c r="J208" s="153"/>
      <c r="K208" s="153"/>
      <c r="L208" s="153"/>
      <c r="M208" s="153"/>
      <c r="N208" s="153"/>
      <c r="O208" s="153"/>
      <c r="P208" s="153"/>
    </row>
    <row r="209" spans="1:16" s="152" customFormat="1" ht="12.75">
      <c r="A209" s="179" t="s">
        <v>874</v>
      </c>
      <c r="C209" s="153"/>
      <c r="D209" s="160"/>
      <c r="E209" s="155"/>
      <c r="G209" s="153"/>
      <c r="I209" s="153"/>
      <c r="J209" s="153"/>
      <c r="K209" s="153"/>
      <c r="L209" s="153"/>
      <c r="M209" s="153"/>
      <c r="N209" s="153"/>
      <c r="O209" s="153"/>
      <c r="P209" s="153"/>
    </row>
    <row r="210" spans="1:16" s="152" customFormat="1" ht="12.75">
      <c r="A210" s="153" t="s">
        <v>864</v>
      </c>
      <c r="B210" s="152">
        <v>32.520000000000003</v>
      </c>
      <c r="C210" s="153"/>
      <c r="D210" s="160">
        <f t="shared" ref="D210:D216" si="52">B210*$F$2</f>
        <v>0.15161304213962976</v>
      </c>
      <c r="E210" s="155"/>
      <c r="F210" s="152">
        <f t="shared" ref="F210:F216" si="53">+B210+D210</f>
        <v>32.671613042139633</v>
      </c>
      <c r="G210" s="153"/>
      <c r="I210" s="153"/>
      <c r="J210" s="153"/>
      <c r="K210" s="153"/>
      <c r="L210" s="153"/>
      <c r="M210" s="153"/>
      <c r="N210" s="153"/>
      <c r="O210" s="153"/>
      <c r="P210" s="153"/>
    </row>
    <row r="211" spans="1:16" s="152" customFormat="1" ht="12.75">
      <c r="A211" s="153" t="s">
        <v>865</v>
      </c>
      <c r="B211" s="152">
        <v>32.520000000000003</v>
      </c>
      <c r="C211" s="153"/>
      <c r="D211" s="160">
        <f t="shared" si="52"/>
        <v>0.15161304213962976</v>
      </c>
      <c r="E211" s="155"/>
      <c r="F211" s="152">
        <f t="shared" si="53"/>
        <v>32.671613042139633</v>
      </c>
      <c r="G211" s="153"/>
      <c r="I211" s="153"/>
      <c r="J211" s="153"/>
      <c r="K211" s="153"/>
      <c r="L211" s="153"/>
      <c r="M211" s="153"/>
      <c r="N211" s="153"/>
      <c r="O211" s="153"/>
      <c r="P211" s="153"/>
    </row>
    <row r="212" spans="1:16" s="152" customFormat="1" ht="12.75">
      <c r="A212" s="153" t="s">
        <v>866</v>
      </c>
      <c r="B212" s="152">
        <v>32.520000000000003</v>
      </c>
      <c r="C212" s="153"/>
      <c r="D212" s="160">
        <f t="shared" si="52"/>
        <v>0.15161304213962976</v>
      </c>
      <c r="E212" s="155"/>
      <c r="F212" s="152">
        <f t="shared" si="53"/>
        <v>32.671613042139633</v>
      </c>
      <c r="G212" s="153"/>
      <c r="I212" s="153"/>
      <c r="J212" s="153"/>
      <c r="K212" s="153"/>
      <c r="L212" s="153"/>
      <c r="M212" s="153"/>
      <c r="N212" s="153"/>
      <c r="O212" s="153"/>
      <c r="P212" s="153"/>
    </row>
    <row r="213" spans="1:16" s="152" customFormat="1" ht="12.75">
      <c r="A213" s="153" t="s">
        <v>867</v>
      </c>
      <c r="B213" s="152">
        <v>32.520000000000003</v>
      </c>
      <c r="C213" s="153"/>
      <c r="D213" s="160">
        <f t="shared" si="52"/>
        <v>0.15161304213962976</v>
      </c>
      <c r="E213" s="155"/>
      <c r="F213" s="152">
        <f t="shared" si="53"/>
        <v>32.671613042139633</v>
      </c>
      <c r="G213" s="153"/>
      <c r="I213" s="153"/>
      <c r="J213" s="153"/>
      <c r="K213" s="153"/>
      <c r="L213" s="153"/>
      <c r="M213" s="153"/>
      <c r="N213" s="153"/>
      <c r="O213" s="153"/>
      <c r="P213" s="153"/>
    </row>
    <row r="214" spans="1:16" s="152" customFormat="1" ht="12.75">
      <c r="A214" s="153" t="s">
        <v>868</v>
      </c>
      <c r="B214" s="152">
        <v>32.520000000000003</v>
      </c>
      <c r="C214" s="153"/>
      <c r="D214" s="160">
        <f t="shared" si="52"/>
        <v>0.15161304213962976</v>
      </c>
      <c r="E214" s="155"/>
      <c r="F214" s="152">
        <f t="shared" si="53"/>
        <v>32.671613042139633</v>
      </c>
      <c r="G214" s="153"/>
      <c r="I214" s="153"/>
      <c r="J214" s="153"/>
      <c r="K214" s="153"/>
      <c r="L214" s="153"/>
      <c r="M214" s="153"/>
      <c r="N214" s="153"/>
      <c r="O214" s="153"/>
      <c r="P214" s="153"/>
    </row>
    <row r="215" spans="1:16" s="152" customFormat="1" ht="12.75">
      <c r="A215" s="153" t="s">
        <v>869</v>
      </c>
      <c r="B215" s="152">
        <v>32.520000000000003</v>
      </c>
      <c r="C215" s="153"/>
      <c r="D215" s="160">
        <f t="shared" si="52"/>
        <v>0.15161304213962976</v>
      </c>
      <c r="E215" s="155"/>
      <c r="F215" s="152">
        <f t="shared" si="53"/>
        <v>32.671613042139633</v>
      </c>
      <c r="G215" s="153"/>
      <c r="I215" s="153"/>
      <c r="J215" s="153"/>
      <c r="K215" s="153"/>
      <c r="L215" s="153"/>
      <c r="M215" s="153"/>
      <c r="N215" s="153"/>
      <c r="O215" s="153"/>
      <c r="P215" s="153"/>
    </row>
    <row r="216" spans="1:16" s="152" customFormat="1" ht="12.75">
      <c r="A216" s="153" t="s">
        <v>870</v>
      </c>
      <c r="B216" s="152">
        <v>32.520000000000003</v>
      </c>
      <c r="C216" s="153"/>
      <c r="D216" s="160">
        <f t="shared" si="52"/>
        <v>0.15161304213962976</v>
      </c>
      <c r="E216" s="155"/>
      <c r="F216" s="152">
        <f t="shared" si="53"/>
        <v>32.671613042139633</v>
      </c>
      <c r="G216" s="153"/>
      <c r="I216" s="153"/>
      <c r="J216" s="153"/>
      <c r="K216" s="153"/>
      <c r="L216" s="153"/>
      <c r="M216" s="153"/>
      <c r="N216" s="153"/>
      <c r="O216" s="153"/>
      <c r="P216" s="153"/>
    </row>
    <row r="217" spans="1:16" s="152" customFormat="1" ht="12.75">
      <c r="A217" s="153"/>
      <c r="C217" s="153"/>
      <c r="D217" s="160"/>
      <c r="E217" s="155"/>
      <c r="G217" s="153"/>
      <c r="I217" s="153"/>
      <c r="J217" s="153"/>
      <c r="K217" s="153"/>
      <c r="L217" s="153"/>
      <c r="M217" s="153"/>
      <c r="N217" s="153"/>
      <c r="O217" s="153"/>
      <c r="P217" s="153"/>
    </row>
    <row r="218" spans="1:16" s="152" customFormat="1" ht="12.75">
      <c r="A218" s="154" t="s">
        <v>875</v>
      </c>
      <c r="C218" s="153"/>
      <c r="D218" s="160"/>
      <c r="E218" s="155"/>
      <c r="G218" s="153"/>
      <c r="I218" s="153"/>
      <c r="J218" s="153"/>
      <c r="K218" s="153"/>
      <c r="L218" s="153"/>
      <c r="M218" s="153"/>
      <c r="N218" s="153"/>
      <c r="O218" s="153"/>
      <c r="P218" s="153"/>
    </row>
    <row r="219" spans="1:16" s="152" customFormat="1" ht="12.75">
      <c r="A219" s="153" t="s">
        <v>864</v>
      </c>
      <c r="B219" s="152">
        <v>17.100000000000001</v>
      </c>
      <c r="C219" s="153"/>
      <c r="D219" s="160">
        <f t="shared" ref="D219:D225" si="54">B219*$F$2</f>
        <v>7.9722725110321913E-2</v>
      </c>
      <c r="E219" s="155"/>
      <c r="F219" s="152">
        <f t="shared" ref="F219:F225" si="55">+B219+D219</f>
        <v>17.179722725110324</v>
      </c>
      <c r="G219" s="153"/>
      <c r="I219" s="153"/>
      <c r="J219" s="153"/>
      <c r="K219" s="153"/>
      <c r="L219" s="153"/>
      <c r="M219" s="153"/>
      <c r="N219" s="153"/>
      <c r="O219" s="153"/>
      <c r="P219" s="153"/>
    </row>
    <row r="220" spans="1:16" s="152" customFormat="1" ht="12.75">
      <c r="A220" s="153" t="s">
        <v>865</v>
      </c>
      <c r="B220" s="152">
        <v>23.47</v>
      </c>
      <c r="C220" s="153"/>
      <c r="D220" s="160">
        <f t="shared" si="54"/>
        <v>0.10942060575083364</v>
      </c>
      <c r="E220" s="155"/>
      <c r="F220" s="152">
        <f t="shared" si="55"/>
        <v>23.579420605750833</v>
      </c>
      <c r="G220" s="153"/>
      <c r="I220" s="153"/>
      <c r="J220" s="153"/>
      <c r="K220" s="153"/>
      <c r="L220" s="153"/>
      <c r="M220" s="153"/>
      <c r="N220" s="153"/>
      <c r="O220" s="153"/>
      <c r="P220" s="153"/>
    </row>
    <row r="221" spans="1:16" s="152" customFormat="1" ht="12.75">
      <c r="A221" s="153" t="s">
        <v>866</v>
      </c>
      <c r="B221" s="152">
        <v>29.86</v>
      </c>
      <c r="C221" s="153"/>
      <c r="D221" s="160">
        <f t="shared" si="54"/>
        <v>0.13921172934469075</v>
      </c>
      <c r="E221" s="155"/>
      <c r="F221" s="152">
        <f t="shared" si="55"/>
        <v>29.99921172934469</v>
      </c>
      <c r="G221" s="153"/>
      <c r="I221" s="153"/>
      <c r="J221" s="153"/>
      <c r="K221" s="153"/>
      <c r="L221" s="153"/>
      <c r="M221" s="153"/>
      <c r="N221" s="153"/>
      <c r="O221" s="153"/>
      <c r="P221" s="153"/>
    </row>
    <row r="222" spans="1:16" s="152" customFormat="1" ht="12.75">
      <c r="A222" s="153" t="s">
        <v>867</v>
      </c>
      <c r="B222" s="152">
        <v>45.09</v>
      </c>
      <c r="C222" s="153"/>
      <c r="D222" s="160">
        <f t="shared" si="54"/>
        <v>0.21021623831721725</v>
      </c>
      <c r="E222" s="155"/>
      <c r="F222" s="152">
        <f t="shared" si="55"/>
        <v>45.300216238317219</v>
      </c>
      <c r="G222" s="153"/>
      <c r="I222" s="153"/>
      <c r="J222" s="153"/>
      <c r="K222" s="153"/>
      <c r="L222" s="153"/>
      <c r="M222" s="153"/>
      <c r="N222" s="153"/>
      <c r="O222" s="153"/>
      <c r="P222" s="153"/>
    </row>
    <row r="223" spans="1:16" s="152" customFormat="1" ht="12.75">
      <c r="A223" s="153" t="s">
        <v>868</v>
      </c>
      <c r="B223" s="152">
        <v>56.03</v>
      </c>
      <c r="C223" s="153"/>
      <c r="D223" s="160">
        <f t="shared" si="54"/>
        <v>0.2612201337971542</v>
      </c>
      <c r="E223" s="155"/>
      <c r="F223" s="152">
        <f t="shared" si="55"/>
        <v>56.291220133797154</v>
      </c>
      <c r="G223" s="153"/>
      <c r="I223" s="153"/>
      <c r="J223" s="153"/>
      <c r="K223" s="153"/>
      <c r="L223" s="153"/>
      <c r="M223" s="153"/>
      <c r="N223" s="153"/>
      <c r="O223" s="153"/>
      <c r="P223" s="153"/>
    </row>
    <row r="224" spans="1:16" s="152" customFormat="1" ht="12.75">
      <c r="A224" s="153" t="s">
        <v>869</v>
      </c>
      <c r="B224" s="152">
        <v>66.42</v>
      </c>
      <c r="C224" s="153"/>
      <c r="D224" s="160">
        <f t="shared" si="54"/>
        <v>0.30965984806009245</v>
      </c>
      <c r="E224" s="155"/>
      <c r="F224" s="152">
        <f t="shared" si="55"/>
        <v>66.729659848060095</v>
      </c>
      <c r="G224" s="153"/>
      <c r="I224" s="153"/>
      <c r="J224" s="153"/>
      <c r="K224" s="153"/>
      <c r="L224" s="153"/>
      <c r="M224" s="153"/>
      <c r="N224" s="153"/>
      <c r="O224" s="153"/>
      <c r="P224" s="153"/>
    </row>
    <row r="225" spans="1:8" s="153" customFormat="1" ht="12.75">
      <c r="A225" s="153" t="s">
        <v>870</v>
      </c>
      <c r="B225" s="152">
        <v>76.7</v>
      </c>
      <c r="D225" s="160">
        <f t="shared" si="54"/>
        <v>0.35758672607963105</v>
      </c>
      <c r="E225" s="155"/>
      <c r="F225" s="152">
        <f t="shared" si="55"/>
        <v>77.057586726079634</v>
      </c>
      <c r="H225" s="152"/>
    </row>
    <row r="226" spans="1:8" s="153" customFormat="1" ht="12.75">
      <c r="A226" s="176"/>
      <c r="B226" s="152" t="s">
        <v>660</v>
      </c>
      <c r="D226" s="160"/>
      <c r="E226" s="155"/>
      <c r="F226" s="152"/>
      <c r="H226" s="152"/>
    </row>
    <row r="227" spans="1:8" s="153" customFormat="1" ht="12.75">
      <c r="A227" s="154" t="s">
        <v>876</v>
      </c>
      <c r="B227" s="152"/>
      <c r="D227" s="160"/>
      <c r="E227" s="155"/>
      <c r="F227" s="152"/>
      <c r="H227" s="152"/>
    </row>
    <row r="228" spans="1:8" s="153" customFormat="1" ht="12.75">
      <c r="A228" s="153" t="s">
        <v>864</v>
      </c>
      <c r="B228" s="152">
        <v>0.77</v>
      </c>
      <c r="D228" s="160">
        <f t="shared" ref="D228:D234" si="56">B228*$F$2</f>
        <v>3.589853703798121E-3</v>
      </c>
      <c r="E228" s="155"/>
      <c r="F228" s="152">
        <f t="shared" ref="F228:F238" si="57">+B228+D228</f>
        <v>0.77358985370379818</v>
      </c>
      <c r="H228" s="152"/>
    </row>
    <row r="229" spans="1:8" s="153" customFormat="1" ht="12.75">
      <c r="A229" s="153" t="s">
        <v>865</v>
      </c>
      <c r="B229" s="152">
        <v>1.02</v>
      </c>
      <c r="D229" s="160">
        <f t="shared" si="56"/>
        <v>4.7553906206156925E-3</v>
      </c>
      <c r="E229" s="155"/>
      <c r="F229" s="152">
        <f t="shared" si="57"/>
        <v>1.0247553906206157</v>
      </c>
      <c r="H229" s="152"/>
    </row>
    <row r="230" spans="1:8" s="153" customFormat="1" ht="12.75">
      <c r="A230" s="153" t="s">
        <v>866</v>
      </c>
      <c r="B230" s="152">
        <v>1.28</v>
      </c>
      <c r="D230" s="160">
        <f t="shared" si="56"/>
        <v>5.9675490141059672E-3</v>
      </c>
      <c r="E230" s="155"/>
      <c r="F230" s="152">
        <f t="shared" si="57"/>
        <v>1.285967549014106</v>
      </c>
      <c r="H230" s="152"/>
    </row>
    <row r="231" spans="1:8" s="153" customFormat="1" ht="12.75">
      <c r="A231" s="153" t="s">
        <v>867</v>
      </c>
      <c r="B231" s="152">
        <v>1.69</v>
      </c>
      <c r="D231" s="160">
        <f t="shared" si="56"/>
        <v>7.8790295576867848E-3</v>
      </c>
      <c r="E231" s="155"/>
      <c r="F231" s="152">
        <f t="shared" si="57"/>
        <v>1.6978790295576867</v>
      </c>
      <c r="H231" s="152"/>
    </row>
    <row r="232" spans="1:8" s="153" customFormat="1" ht="12.75">
      <c r="A232" s="153" t="s">
        <v>868</v>
      </c>
      <c r="B232" s="152">
        <v>2.0499999999999998</v>
      </c>
      <c r="D232" s="160">
        <f t="shared" si="56"/>
        <v>9.5574027179040882E-3</v>
      </c>
      <c r="E232" s="155"/>
      <c r="F232" s="152">
        <f t="shared" si="57"/>
        <v>2.0595574027179038</v>
      </c>
      <c r="H232" s="152"/>
    </row>
    <row r="233" spans="1:8" s="153" customFormat="1" ht="12.75">
      <c r="A233" s="153" t="s">
        <v>869</v>
      </c>
      <c r="B233" s="152">
        <v>2.2999999999999998</v>
      </c>
      <c r="D233" s="160">
        <f t="shared" si="56"/>
        <v>1.072293963472166E-2</v>
      </c>
      <c r="E233" s="155"/>
      <c r="F233" s="152">
        <f t="shared" si="57"/>
        <v>2.3107229396347213</v>
      </c>
      <c r="H233" s="152"/>
    </row>
    <row r="234" spans="1:8" s="153" customFormat="1" ht="12.75">
      <c r="A234" s="153" t="s">
        <v>870</v>
      </c>
      <c r="B234" s="152">
        <v>2.2999999999999998</v>
      </c>
      <c r="D234" s="160">
        <f t="shared" si="56"/>
        <v>1.072293963472166E-2</v>
      </c>
      <c r="E234" s="155"/>
      <c r="F234" s="152">
        <f t="shared" si="57"/>
        <v>2.3107229396347213</v>
      </c>
      <c r="H234" s="152"/>
    </row>
    <row r="235" spans="1:8" s="153" customFormat="1" ht="12.75">
      <c r="B235" s="152"/>
      <c r="D235" s="160"/>
      <c r="E235" s="155"/>
      <c r="F235" s="152"/>
      <c r="H235" s="152"/>
    </row>
    <row r="236" spans="1:8" s="153" customFormat="1" ht="12.75">
      <c r="A236" s="153" t="s">
        <v>877</v>
      </c>
      <c r="B236" s="152">
        <v>18.28</v>
      </c>
      <c r="D236" s="160">
        <f>B236*$F$2</f>
        <v>8.5224059357700846E-2</v>
      </c>
      <c r="E236" s="155"/>
      <c r="F236" s="152">
        <f t="shared" si="57"/>
        <v>18.365224059357701</v>
      </c>
      <c r="H236" s="152"/>
    </row>
    <row r="237" spans="1:8" s="153" customFormat="1" ht="12.75">
      <c r="B237" s="152"/>
      <c r="D237" s="160"/>
      <c r="E237" s="155"/>
      <c r="F237" s="152"/>
      <c r="H237" s="152"/>
    </row>
    <row r="238" spans="1:8" s="153" customFormat="1" ht="12.75">
      <c r="A238" s="153" t="s">
        <v>878</v>
      </c>
      <c r="B238" s="152">
        <v>2.85</v>
      </c>
      <c r="D238" s="160">
        <f>B238*$F$2</f>
        <v>1.3287120851720319E-2</v>
      </c>
      <c r="E238" s="155"/>
      <c r="F238" s="152">
        <f t="shared" si="57"/>
        <v>2.8632871208517203</v>
      </c>
      <c r="H238" s="152"/>
    </row>
    <row r="239" spans="1:8" s="153" customFormat="1" ht="12.75">
      <c r="B239" s="152"/>
      <c r="D239" s="160"/>
      <c r="E239" s="155"/>
      <c r="F239" s="152"/>
      <c r="H239" s="152"/>
    </row>
    <row r="240" spans="1:8" s="153" customFormat="1" ht="12.75">
      <c r="A240" s="172" t="s">
        <v>879</v>
      </c>
      <c r="B240" s="175"/>
      <c r="C240" s="205"/>
      <c r="D240" s="193"/>
      <c r="E240" s="206"/>
      <c r="F240" s="175"/>
      <c r="H240" s="152"/>
    </row>
    <row r="241" spans="1:16" s="153" customFormat="1" ht="12.75">
      <c r="A241" s="154" t="s">
        <v>880</v>
      </c>
      <c r="B241" s="152"/>
      <c r="D241" s="160"/>
      <c r="E241" s="155"/>
      <c r="F241" s="152"/>
      <c r="H241" s="152"/>
    </row>
    <row r="242" spans="1:16" s="153" customFormat="1" ht="12.75">
      <c r="A242" s="154" t="s">
        <v>881</v>
      </c>
      <c r="B242" s="152"/>
      <c r="D242" s="160"/>
      <c r="E242" s="155"/>
      <c r="F242" s="152"/>
      <c r="H242" s="152"/>
    </row>
    <row r="243" spans="1:16" s="153" customFormat="1" ht="12.75">
      <c r="A243" s="153" t="s">
        <v>882</v>
      </c>
      <c r="B243" s="152">
        <v>2.54</v>
      </c>
      <c r="D243" s="160">
        <f t="shared" ref="D243:D246" si="58">B243*$F$2</f>
        <v>1.184185507486653E-2</v>
      </c>
      <c r="E243" s="155"/>
      <c r="F243" s="152">
        <f t="shared" ref="F243:F246" si="59">+B243+D243</f>
        <v>2.5518418550748665</v>
      </c>
      <c r="H243" s="152"/>
    </row>
    <row r="244" spans="1:16" s="153" customFormat="1" ht="12.75">
      <c r="A244" s="153" t="s">
        <v>883</v>
      </c>
      <c r="B244" s="152">
        <v>2.33</v>
      </c>
      <c r="D244" s="160">
        <f t="shared" si="58"/>
        <v>1.0862804064739769E-2</v>
      </c>
      <c r="E244" s="155"/>
      <c r="F244" s="152">
        <f t="shared" si="59"/>
        <v>2.3408628040647397</v>
      </c>
      <c r="H244" s="152"/>
    </row>
    <row r="245" spans="1:16" s="153" customFormat="1" ht="12.75">
      <c r="A245" s="153" t="s">
        <v>884</v>
      </c>
      <c r="B245" s="152">
        <v>2.54</v>
      </c>
      <c r="D245" s="160">
        <f t="shared" si="58"/>
        <v>1.184185507486653E-2</v>
      </c>
      <c r="E245" s="155"/>
      <c r="F245" s="152">
        <f t="shared" si="59"/>
        <v>2.5518418550748665</v>
      </c>
      <c r="H245" s="152"/>
    </row>
    <row r="246" spans="1:16" s="153" customFormat="1" ht="12.75">
      <c r="A246" s="153" t="s">
        <v>885</v>
      </c>
      <c r="B246" s="152">
        <v>13.83</v>
      </c>
      <c r="D246" s="160">
        <f t="shared" si="58"/>
        <v>6.4477502238348069E-2</v>
      </c>
      <c r="E246" s="155"/>
      <c r="F246" s="152">
        <f t="shared" si="59"/>
        <v>13.894477502238349</v>
      </c>
      <c r="H246" s="152"/>
    </row>
    <row r="247" spans="1:16" s="153" customFormat="1" ht="12.75">
      <c r="B247" s="152"/>
      <c r="D247" s="160"/>
      <c r="E247" s="155"/>
      <c r="F247" s="152"/>
      <c r="H247" s="152"/>
    </row>
    <row r="248" spans="1:16" s="196" customFormat="1" ht="12.75">
      <c r="A248" s="154" t="s">
        <v>886</v>
      </c>
      <c r="C248" s="154"/>
      <c r="D248" s="181"/>
      <c r="E248" s="209"/>
      <c r="G248" s="154"/>
      <c r="I248" s="154"/>
      <c r="J248" s="154"/>
      <c r="K248" s="154"/>
      <c r="L248" s="154"/>
      <c r="M248" s="154"/>
      <c r="N248" s="154"/>
      <c r="O248" s="154"/>
      <c r="P248" s="154"/>
    </row>
    <row r="249" spans="1:16" s="152" customFormat="1" ht="12.75">
      <c r="A249" s="153" t="s">
        <v>887</v>
      </c>
      <c r="B249" s="152">
        <v>11.76</v>
      </c>
      <c r="C249" s="153"/>
      <c r="D249" s="160">
        <f t="shared" ref="D249:D250" si="60">B249*$F$2</f>
        <v>5.4826856567098577E-2</v>
      </c>
      <c r="E249" s="155"/>
      <c r="F249" s="152">
        <f t="shared" ref="F249:F250" si="61">+B249+D249</f>
        <v>11.814826856567098</v>
      </c>
      <c r="G249" s="153"/>
      <c r="I249" s="153"/>
      <c r="J249" s="153"/>
      <c r="K249" s="153"/>
      <c r="L249" s="153"/>
      <c r="M249" s="153"/>
      <c r="N249" s="153"/>
      <c r="O249" s="153"/>
      <c r="P249" s="153"/>
    </row>
    <row r="250" spans="1:16" s="152" customFormat="1" ht="12.75">
      <c r="A250" s="153" t="s">
        <v>888</v>
      </c>
      <c r="B250" s="152">
        <v>3.66</v>
      </c>
      <c r="C250" s="153"/>
      <c r="D250" s="160">
        <f t="shared" si="60"/>
        <v>1.7063460462209253E-2</v>
      </c>
      <c r="E250" s="155"/>
      <c r="F250" s="152">
        <f t="shared" si="61"/>
        <v>3.6770634604622092</v>
      </c>
      <c r="G250" s="153"/>
      <c r="I250" s="153"/>
      <c r="J250" s="153"/>
      <c r="K250" s="153"/>
      <c r="L250" s="153"/>
      <c r="M250" s="153"/>
      <c r="N250" s="153"/>
      <c r="O250" s="153"/>
      <c r="P250" s="153"/>
    </row>
    <row r="251" spans="1:16" s="152" customFormat="1" ht="12.75">
      <c r="A251" s="153"/>
      <c r="C251" s="153"/>
      <c r="D251" s="160"/>
      <c r="E251" s="155"/>
      <c r="G251" s="153"/>
      <c r="I251" s="153"/>
      <c r="J251" s="153"/>
      <c r="K251" s="153"/>
      <c r="L251" s="153"/>
      <c r="M251" s="153"/>
      <c r="N251" s="153"/>
      <c r="O251" s="153"/>
      <c r="P251" s="153"/>
    </row>
    <row r="252" spans="1:16" s="152" customFormat="1" ht="12.75">
      <c r="A252" s="154" t="s">
        <v>889</v>
      </c>
      <c r="C252" s="153"/>
      <c r="D252" s="160"/>
      <c r="E252" s="155"/>
      <c r="G252" s="153"/>
      <c r="I252" s="153"/>
      <c r="J252" s="153"/>
      <c r="K252" s="153"/>
      <c r="L252" s="153"/>
      <c r="M252" s="153"/>
      <c r="N252" s="153"/>
      <c r="O252" s="153"/>
      <c r="P252" s="153"/>
    </row>
    <row r="253" spans="1:16" s="152" customFormat="1" ht="12.75">
      <c r="A253" s="153" t="s">
        <v>882</v>
      </c>
      <c r="B253" s="152">
        <v>3</v>
      </c>
      <c r="C253" s="153"/>
      <c r="D253" s="160">
        <f t="shared" ref="D253:D256" si="62">B253*$F$2</f>
        <v>1.3986443001810862E-2</v>
      </c>
      <c r="E253" s="155"/>
      <c r="F253" s="152">
        <f t="shared" ref="F253:F256" si="63">+B253+D253</f>
        <v>3.0139864430018108</v>
      </c>
      <c r="G253" s="153"/>
      <c r="I253" s="153"/>
      <c r="J253" s="153"/>
      <c r="K253" s="153"/>
      <c r="L253" s="153"/>
      <c r="M253" s="153"/>
      <c r="N253" s="153"/>
      <c r="O253" s="153"/>
      <c r="P253" s="153"/>
    </row>
    <row r="254" spans="1:16" s="152" customFormat="1" ht="12.75">
      <c r="A254" s="153" t="s">
        <v>883</v>
      </c>
      <c r="B254" s="152">
        <v>3</v>
      </c>
      <c r="C254" s="153"/>
      <c r="D254" s="160">
        <f t="shared" si="62"/>
        <v>1.3986443001810862E-2</v>
      </c>
      <c r="E254" s="155"/>
      <c r="F254" s="152">
        <f t="shared" si="63"/>
        <v>3.0139864430018108</v>
      </c>
      <c r="G254" s="153"/>
      <c r="I254" s="153"/>
      <c r="J254" s="153"/>
      <c r="K254" s="153"/>
      <c r="L254" s="153"/>
      <c r="M254" s="153"/>
      <c r="N254" s="153"/>
      <c r="O254" s="153"/>
      <c r="P254" s="153"/>
    </row>
    <row r="255" spans="1:16" s="152" customFormat="1" ht="12.75">
      <c r="A255" s="153" t="s">
        <v>884</v>
      </c>
      <c r="B255" s="152">
        <v>3</v>
      </c>
      <c r="C255" s="153"/>
      <c r="D255" s="160">
        <f t="shared" si="62"/>
        <v>1.3986443001810862E-2</v>
      </c>
      <c r="E255" s="155"/>
      <c r="F255" s="152">
        <f t="shared" si="63"/>
        <v>3.0139864430018108</v>
      </c>
      <c r="G255" s="153"/>
      <c r="I255" s="153"/>
      <c r="J255" s="153"/>
      <c r="K255" s="153"/>
      <c r="L255" s="153"/>
      <c r="M255" s="153"/>
      <c r="N255" s="153"/>
      <c r="O255" s="153"/>
      <c r="P255" s="153"/>
    </row>
    <row r="256" spans="1:16" s="152" customFormat="1" ht="12.75">
      <c r="A256" s="153" t="s">
        <v>885</v>
      </c>
      <c r="B256" s="152">
        <v>14.25</v>
      </c>
      <c r="C256" s="153"/>
      <c r="D256" s="160">
        <f t="shared" si="62"/>
        <v>6.6435604258601594E-2</v>
      </c>
      <c r="E256" s="155"/>
      <c r="F256" s="152">
        <f t="shared" si="63"/>
        <v>14.316435604258601</v>
      </c>
      <c r="G256" s="153"/>
      <c r="I256" s="153"/>
      <c r="J256" s="153"/>
      <c r="K256" s="153"/>
      <c r="L256" s="153"/>
      <c r="M256" s="153"/>
      <c r="N256" s="153"/>
      <c r="O256" s="153"/>
      <c r="P256" s="153"/>
    </row>
    <row r="257" spans="1:16" s="152" customFormat="1" ht="12.75">
      <c r="A257" s="153"/>
      <c r="C257" s="153"/>
      <c r="D257" s="160"/>
      <c r="E257" s="155"/>
      <c r="G257" s="153"/>
      <c r="I257" s="153"/>
      <c r="J257" s="153"/>
      <c r="K257" s="153"/>
      <c r="L257" s="153"/>
      <c r="M257" s="153"/>
      <c r="N257" s="153"/>
      <c r="O257" s="153"/>
      <c r="P257" s="153"/>
    </row>
    <row r="258" spans="1:16" s="152" customFormat="1" ht="12.75">
      <c r="A258" s="154" t="s">
        <v>890</v>
      </c>
      <c r="C258" s="153"/>
      <c r="D258" s="160"/>
      <c r="E258" s="155"/>
      <c r="G258" s="153"/>
      <c r="I258" s="153"/>
      <c r="J258" s="153"/>
      <c r="K258" s="153"/>
      <c r="L258" s="153"/>
      <c r="M258" s="153"/>
      <c r="N258" s="153"/>
      <c r="O258" s="153"/>
      <c r="P258" s="153"/>
    </row>
    <row r="259" spans="1:16" s="152" customFormat="1" ht="12.75">
      <c r="A259" s="153" t="s">
        <v>882</v>
      </c>
      <c r="B259" s="152">
        <v>4.8600000000000003</v>
      </c>
      <c r="C259" s="153"/>
      <c r="D259" s="160">
        <f t="shared" ref="D259:D262" si="64">B259*$F$2</f>
        <v>2.2658037662933596E-2</v>
      </c>
      <c r="E259" s="155"/>
      <c r="F259" s="152">
        <f t="shared" ref="F259:F261" si="65">+B259+D259</f>
        <v>4.8826580376629343</v>
      </c>
      <c r="G259" s="153"/>
      <c r="I259" s="153"/>
      <c r="J259" s="153"/>
      <c r="K259" s="153"/>
      <c r="L259" s="153"/>
      <c r="M259" s="153"/>
      <c r="N259" s="153"/>
      <c r="O259" s="153"/>
      <c r="P259" s="153"/>
    </row>
    <row r="260" spans="1:16" s="152" customFormat="1" ht="12.75">
      <c r="A260" s="153" t="s">
        <v>883</v>
      </c>
      <c r="B260" s="152">
        <v>4.8600000000000003</v>
      </c>
      <c r="C260" s="153"/>
      <c r="D260" s="160">
        <f t="shared" si="64"/>
        <v>2.2658037662933596E-2</v>
      </c>
      <c r="E260" s="155"/>
      <c r="F260" s="152">
        <f t="shared" si="65"/>
        <v>4.8826580376629343</v>
      </c>
      <c r="G260" s="153"/>
      <c r="I260" s="153"/>
      <c r="J260" s="153"/>
      <c r="K260" s="153"/>
      <c r="L260" s="153"/>
      <c r="M260" s="153"/>
      <c r="N260" s="153"/>
      <c r="O260" s="153"/>
      <c r="P260" s="153"/>
    </row>
    <row r="261" spans="1:16" s="152" customFormat="1" ht="12.75">
      <c r="A261" s="153" t="s">
        <v>884</v>
      </c>
      <c r="B261" s="152">
        <v>4.8600000000000003</v>
      </c>
      <c r="C261" s="153"/>
      <c r="D261" s="160">
        <f t="shared" si="64"/>
        <v>2.2658037662933596E-2</v>
      </c>
      <c r="E261" s="155"/>
      <c r="F261" s="152">
        <f t="shared" si="65"/>
        <v>4.8826580376629343</v>
      </c>
      <c r="G261" s="153"/>
      <c r="I261" s="153"/>
      <c r="J261" s="153"/>
      <c r="K261" s="153"/>
      <c r="L261" s="153"/>
      <c r="M261" s="153"/>
      <c r="N261" s="153"/>
      <c r="O261" s="153"/>
      <c r="P261" s="153"/>
    </row>
    <row r="262" spans="1:16" s="152" customFormat="1" ht="12.75">
      <c r="A262" s="153" t="s">
        <v>885</v>
      </c>
      <c r="B262" s="152">
        <v>21.04</v>
      </c>
      <c r="C262" s="153"/>
      <c r="D262" s="160">
        <f t="shared" si="64"/>
        <v>9.8091586919366827E-2</v>
      </c>
      <c r="E262" s="155"/>
      <c r="F262" s="202">
        <f>+F261*4.33</f>
        <v>21.141909303080507</v>
      </c>
      <c r="G262" s="153"/>
      <c r="I262" s="153"/>
      <c r="J262" s="153"/>
      <c r="K262" s="153"/>
      <c r="L262" s="153"/>
      <c r="M262" s="153"/>
      <c r="N262" s="153"/>
      <c r="O262" s="153"/>
      <c r="P262" s="153"/>
    </row>
    <row r="263" spans="1:16" s="152" customFormat="1" ht="12.75">
      <c r="A263" s="153"/>
      <c r="C263" s="153"/>
      <c r="D263" s="160"/>
      <c r="E263" s="155"/>
      <c r="G263" s="153"/>
      <c r="I263" s="153"/>
      <c r="J263" s="153"/>
      <c r="K263" s="153"/>
      <c r="L263" s="153"/>
      <c r="M263" s="153"/>
      <c r="N263" s="153"/>
      <c r="O263" s="153"/>
      <c r="P263" s="153"/>
    </row>
    <row r="264" spans="1:16" s="152" customFormat="1" ht="12.75">
      <c r="A264" s="154" t="s">
        <v>891</v>
      </c>
      <c r="C264" s="153"/>
      <c r="D264" s="160"/>
      <c r="E264" s="155"/>
      <c r="G264" s="153"/>
      <c r="I264" s="153"/>
      <c r="J264" s="153"/>
      <c r="K264" s="153"/>
      <c r="L264" s="153"/>
      <c r="M264" s="153"/>
      <c r="N264" s="153"/>
      <c r="O264" s="153"/>
      <c r="P264" s="153"/>
    </row>
    <row r="265" spans="1:16" s="152" customFormat="1" ht="12.75">
      <c r="A265" s="153" t="s">
        <v>882</v>
      </c>
      <c r="B265" s="152">
        <v>6.51</v>
      </c>
      <c r="C265" s="153"/>
      <c r="D265" s="160">
        <f t="shared" ref="D265:D268" si="66">B265*$F$2</f>
        <v>3.0350581313929568E-2</v>
      </c>
      <c r="E265" s="155"/>
      <c r="F265" s="152">
        <f t="shared" ref="F265:F267" si="67">+B265+D265</f>
        <v>6.5403505813139295</v>
      </c>
      <c r="G265" s="153"/>
      <c r="I265" s="153"/>
      <c r="J265" s="153"/>
      <c r="K265" s="153"/>
      <c r="L265" s="153"/>
      <c r="M265" s="153"/>
      <c r="N265" s="153"/>
      <c r="O265" s="153"/>
      <c r="P265" s="153"/>
    </row>
    <row r="266" spans="1:16" s="152" customFormat="1" ht="12.75">
      <c r="A266" s="153" t="s">
        <v>883</v>
      </c>
      <c r="B266" s="152">
        <v>6.51</v>
      </c>
      <c r="C266" s="153"/>
      <c r="D266" s="160">
        <f t="shared" si="66"/>
        <v>3.0350581313929568E-2</v>
      </c>
      <c r="E266" s="155"/>
      <c r="F266" s="152">
        <f t="shared" si="67"/>
        <v>6.5403505813139295</v>
      </c>
      <c r="G266" s="153"/>
      <c r="I266" s="153"/>
      <c r="J266" s="153"/>
      <c r="K266" s="153"/>
      <c r="L266" s="153"/>
      <c r="M266" s="153"/>
      <c r="N266" s="153"/>
      <c r="O266" s="153"/>
      <c r="P266" s="153"/>
    </row>
    <row r="267" spans="1:16" s="152" customFormat="1" ht="12.75">
      <c r="A267" s="153" t="s">
        <v>884</v>
      </c>
      <c r="B267" s="152">
        <v>6.51</v>
      </c>
      <c r="C267" s="153"/>
      <c r="D267" s="160">
        <f t="shared" si="66"/>
        <v>3.0350581313929568E-2</v>
      </c>
      <c r="E267" s="155"/>
      <c r="F267" s="152">
        <f t="shared" si="67"/>
        <v>6.5403505813139295</v>
      </c>
      <c r="G267" s="153"/>
      <c r="I267" s="153"/>
      <c r="J267" s="153"/>
      <c r="K267" s="153"/>
      <c r="L267" s="153"/>
      <c r="M267" s="153"/>
      <c r="N267" s="153"/>
      <c r="O267" s="153"/>
      <c r="P267" s="153"/>
    </row>
    <row r="268" spans="1:16" s="152" customFormat="1" ht="12.75">
      <c r="A268" s="153" t="s">
        <v>885</v>
      </c>
      <c r="B268" s="152">
        <v>28.19</v>
      </c>
      <c r="C268" s="153"/>
      <c r="D268" s="160">
        <f t="shared" si="66"/>
        <v>0.13142594274034938</v>
      </c>
      <c r="E268" s="155"/>
      <c r="F268" s="202">
        <f>+F267*4.33</f>
        <v>28.319718017089315</v>
      </c>
      <c r="G268" s="153"/>
      <c r="I268" s="153"/>
      <c r="J268" s="153"/>
      <c r="K268" s="153"/>
      <c r="L268" s="153"/>
      <c r="M268" s="153"/>
      <c r="N268" s="153"/>
      <c r="O268" s="153"/>
      <c r="P268" s="153"/>
    </row>
    <row r="269" spans="1:16" s="152" customFormat="1" ht="12.75">
      <c r="A269" s="176"/>
      <c r="C269" s="153"/>
      <c r="D269" s="160"/>
      <c r="E269" s="155"/>
      <c r="G269" s="153"/>
      <c r="I269" s="153"/>
      <c r="J269" s="153"/>
      <c r="K269" s="153"/>
      <c r="L269" s="153"/>
      <c r="M269" s="153"/>
      <c r="N269" s="153"/>
      <c r="O269" s="153"/>
      <c r="P269" s="153"/>
    </row>
    <row r="270" spans="1:16" s="152" customFormat="1" ht="12.75">
      <c r="A270" s="172" t="s">
        <v>892</v>
      </c>
      <c r="B270" s="175"/>
      <c r="C270" s="205"/>
      <c r="D270" s="193"/>
      <c r="E270" s="206"/>
      <c r="F270" s="175"/>
      <c r="G270" s="153"/>
      <c r="I270" s="153"/>
      <c r="J270" s="153"/>
      <c r="K270" s="153"/>
      <c r="L270" s="153"/>
      <c r="M270" s="153"/>
      <c r="N270" s="153"/>
      <c r="O270" s="153"/>
      <c r="P270" s="153"/>
    </row>
    <row r="271" spans="1:16" s="152" customFormat="1" ht="12.75">
      <c r="A271" s="179" t="s">
        <v>880</v>
      </c>
      <c r="C271" s="153"/>
      <c r="D271" s="160"/>
      <c r="E271" s="155"/>
      <c r="G271" s="153"/>
      <c r="I271" s="153"/>
      <c r="J271" s="153"/>
      <c r="K271" s="153"/>
      <c r="L271" s="153"/>
      <c r="M271" s="153"/>
      <c r="N271" s="153"/>
      <c r="O271" s="153"/>
      <c r="P271" s="153"/>
    </row>
    <row r="272" spans="1:16" s="152" customFormat="1" ht="12.75">
      <c r="A272" s="179" t="s">
        <v>893</v>
      </c>
      <c r="C272" s="153"/>
      <c r="D272" s="160"/>
      <c r="E272" s="155"/>
      <c r="G272" s="153"/>
      <c r="I272" s="153"/>
      <c r="J272" s="153"/>
      <c r="K272" s="153"/>
      <c r="L272" s="153"/>
      <c r="M272" s="153"/>
      <c r="N272" s="153"/>
      <c r="O272" s="153"/>
      <c r="P272" s="153"/>
    </row>
    <row r="273" spans="1:16" s="152" customFormat="1" ht="12.75">
      <c r="A273" s="176" t="s">
        <v>894</v>
      </c>
      <c r="B273" s="152">
        <v>85.33</v>
      </c>
      <c r="C273" s="153"/>
      <c r="D273" s="160">
        <f t="shared" ref="D273:D275" si="68">B273*$F$2</f>
        <v>0.39782106044817356</v>
      </c>
      <c r="E273" s="155"/>
      <c r="F273" s="152">
        <f t="shared" ref="F273:F275" si="69">+B273+D273</f>
        <v>85.727821060448179</v>
      </c>
      <c r="G273" s="153"/>
      <c r="I273" s="153"/>
      <c r="J273" s="153"/>
      <c r="K273" s="153"/>
      <c r="L273" s="153"/>
      <c r="M273" s="153"/>
      <c r="N273" s="153"/>
      <c r="O273" s="153"/>
      <c r="P273" s="153"/>
    </row>
    <row r="274" spans="1:16" s="152" customFormat="1" ht="12.75">
      <c r="A274" s="176" t="s">
        <v>895</v>
      </c>
      <c r="B274" s="152">
        <v>114.41</v>
      </c>
      <c r="C274" s="153"/>
      <c r="D274" s="160">
        <f t="shared" si="68"/>
        <v>0.53339631461239356</v>
      </c>
      <c r="E274" s="155"/>
      <c r="F274" s="152">
        <f t="shared" si="69"/>
        <v>114.94339631461239</v>
      </c>
      <c r="G274" s="153"/>
      <c r="I274" s="153"/>
      <c r="J274" s="153"/>
      <c r="K274" s="153"/>
      <c r="L274" s="153"/>
      <c r="M274" s="153"/>
      <c r="N274" s="153"/>
      <c r="O274" s="153"/>
      <c r="P274" s="153"/>
    </row>
    <row r="275" spans="1:16" s="152" customFormat="1" ht="12.75">
      <c r="A275" s="176" t="s">
        <v>896</v>
      </c>
      <c r="B275" s="152">
        <v>141.96</v>
      </c>
      <c r="C275" s="153"/>
      <c r="D275" s="160">
        <f t="shared" si="68"/>
        <v>0.66183848284569002</v>
      </c>
      <c r="E275" s="155"/>
      <c r="F275" s="152">
        <f t="shared" si="69"/>
        <v>142.6218384828457</v>
      </c>
      <c r="G275" s="153"/>
      <c r="I275" s="153"/>
      <c r="J275" s="153"/>
      <c r="K275" s="153"/>
      <c r="L275" s="153"/>
      <c r="M275" s="153"/>
      <c r="N275" s="153"/>
      <c r="O275" s="153"/>
      <c r="P275" s="153"/>
    </row>
    <row r="276" spans="1:16" s="152" customFormat="1" ht="12.75">
      <c r="A276" s="176"/>
      <c r="C276" s="153"/>
      <c r="D276" s="160"/>
      <c r="E276" s="155"/>
      <c r="G276" s="153"/>
      <c r="I276" s="153"/>
      <c r="J276" s="153"/>
      <c r="K276" s="153"/>
      <c r="L276" s="153"/>
      <c r="M276" s="153"/>
      <c r="N276" s="153"/>
      <c r="O276" s="153"/>
      <c r="P276" s="153"/>
    </row>
    <row r="277" spans="1:16" s="152" customFormat="1" ht="12.75">
      <c r="A277" s="179" t="s">
        <v>886</v>
      </c>
      <c r="C277" s="153"/>
      <c r="D277" s="160"/>
      <c r="E277" s="155"/>
      <c r="G277" s="153"/>
      <c r="I277" s="153"/>
      <c r="J277" s="153"/>
      <c r="K277" s="153"/>
      <c r="L277" s="153"/>
      <c r="M277" s="153"/>
      <c r="N277" s="153"/>
      <c r="O277" s="153"/>
      <c r="P277" s="153"/>
    </row>
    <row r="278" spans="1:16" s="152" customFormat="1" ht="12.75">
      <c r="A278" s="176" t="s">
        <v>894</v>
      </c>
      <c r="B278" s="152">
        <v>85.33</v>
      </c>
      <c r="C278" s="153"/>
      <c r="D278" s="160">
        <f t="shared" ref="D278:D280" si="70">B278*$F$2</f>
        <v>0.39782106044817356</v>
      </c>
      <c r="E278" s="155"/>
      <c r="F278" s="152">
        <f t="shared" ref="F278:F280" si="71">+B278+D278</f>
        <v>85.727821060448179</v>
      </c>
      <c r="G278" s="153"/>
      <c r="I278" s="153"/>
      <c r="J278" s="153"/>
      <c r="K278" s="153"/>
      <c r="L278" s="153"/>
      <c r="M278" s="153"/>
      <c r="N278" s="153"/>
      <c r="O278" s="153"/>
      <c r="P278" s="153"/>
    </row>
    <row r="279" spans="1:16" s="152" customFormat="1" ht="12.75">
      <c r="A279" s="176" t="s">
        <v>895</v>
      </c>
      <c r="B279" s="152">
        <v>114.41</v>
      </c>
      <c r="C279" s="153"/>
      <c r="D279" s="160">
        <f t="shared" si="70"/>
        <v>0.53339631461239356</v>
      </c>
      <c r="E279" s="155"/>
      <c r="F279" s="152">
        <f t="shared" si="71"/>
        <v>114.94339631461239</v>
      </c>
      <c r="G279" s="153"/>
      <c r="I279" s="153"/>
      <c r="J279" s="153"/>
      <c r="K279" s="153"/>
      <c r="L279" s="153"/>
      <c r="M279" s="153"/>
      <c r="N279" s="153"/>
      <c r="O279" s="153"/>
      <c r="P279" s="153"/>
    </row>
    <row r="280" spans="1:16" s="152" customFormat="1" ht="12.75">
      <c r="A280" s="176" t="s">
        <v>896</v>
      </c>
      <c r="B280" s="152">
        <v>141.96</v>
      </c>
      <c r="C280" s="153"/>
      <c r="D280" s="160">
        <f t="shared" si="70"/>
        <v>0.66183848284569002</v>
      </c>
      <c r="E280" s="155"/>
      <c r="F280" s="152">
        <f t="shared" si="71"/>
        <v>142.6218384828457</v>
      </c>
      <c r="G280" s="153"/>
      <c r="I280" s="153"/>
      <c r="J280" s="153"/>
      <c r="K280" s="153"/>
      <c r="L280" s="153"/>
      <c r="M280" s="153"/>
      <c r="N280" s="153"/>
      <c r="O280" s="153"/>
      <c r="P280" s="153"/>
    </row>
    <row r="281" spans="1:16" s="152" customFormat="1" ht="12.75">
      <c r="A281" s="176"/>
      <c r="C281" s="153"/>
      <c r="D281" s="160"/>
      <c r="E281" s="155"/>
      <c r="G281" s="153"/>
      <c r="I281" s="153"/>
      <c r="J281" s="153"/>
      <c r="K281" s="153"/>
      <c r="L281" s="153"/>
      <c r="M281" s="153"/>
      <c r="N281" s="153"/>
      <c r="O281" s="153"/>
      <c r="P281" s="153"/>
    </row>
    <row r="282" spans="1:16" s="152" customFormat="1" ht="12.75">
      <c r="A282" s="176" t="s">
        <v>878</v>
      </c>
      <c r="B282" s="152">
        <v>2.85</v>
      </c>
      <c r="C282" s="153"/>
      <c r="D282" s="160">
        <f t="shared" ref="D282:D283" si="72">B282*$F$2</f>
        <v>1.3287120851720319E-2</v>
      </c>
      <c r="E282" s="155"/>
      <c r="F282" s="152">
        <f t="shared" ref="F282:F283" si="73">+B282+D282</f>
        <v>2.8632871208517203</v>
      </c>
      <c r="G282" s="153"/>
      <c r="I282" s="153"/>
      <c r="J282" s="153"/>
      <c r="K282" s="153"/>
      <c r="L282" s="153"/>
      <c r="M282" s="153"/>
      <c r="N282" s="153"/>
      <c r="O282" s="153"/>
      <c r="P282" s="153"/>
    </row>
    <row r="283" spans="1:16" s="152" customFormat="1" ht="12.75">
      <c r="A283" s="176" t="s">
        <v>897</v>
      </c>
      <c r="B283" s="152">
        <v>2.85</v>
      </c>
      <c r="C283" s="153"/>
      <c r="D283" s="160">
        <f t="shared" si="72"/>
        <v>1.3287120851720319E-2</v>
      </c>
      <c r="E283" s="155"/>
      <c r="F283" s="152">
        <f t="shared" si="73"/>
        <v>2.8632871208517203</v>
      </c>
      <c r="G283" s="153"/>
      <c r="I283" s="153"/>
      <c r="J283" s="153"/>
      <c r="K283" s="153"/>
      <c r="L283" s="153"/>
      <c r="M283" s="153"/>
      <c r="N283" s="153"/>
      <c r="O283" s="153"/>
      <c r="P283" s="153"/>
    </row>
    <row r="284" spans="1:16" s="152" customFormat="1" ht="12.75">
      <c r="A284" s="176"/>
      <c r="C284" s="153"/>
      <c r="D284" s="160"/>
      <c r="E284" s="155"/>
      <c r="G284" s="153"/>
      <c r="I284" s="153"/>
      <c r="J284" s="153"/>
      <c r="K284" s="153"/>
      <c r="L284" s="153"/>
      <c r="M284" s="153"/>
      <c r="N284" s="153"/>
      <c r="O284" s="153"/>
      <c r="P284" s="153"/>
    </row>
    <row r="285" spans="1:16" s="152" customFormat="1" ht="12.75">
      <c r="A285" s="170" t="s">
        <v>898</v>
      </c>
      <c r="B285" s="175"/>
      <c r="C285" s="205"/>
      <c r="D285" s="193"/>
      <c r="E285" s="214"/>
      <c r="F285" s="175"/>
      <c r="G285" s="153"/>
      <c r="I285" s="153"/>
      <c r="J285" s="153"/>
      <c r="K285" s="153"/>
      <c r="L285" s="153"/>
      <c r="M285" s="153"/>
      <c r="N285" s="153"/>
      <c r="O285" s="153"/>
      <c r="P285" s="153"/>
    </row>
    <row r="286" spans="1:16" s="196" customFormat="1" ht="12.75">
      <c r="A286" s="154" t="s">
        <v>899</v>
      </c>
      <c r="C286" s="154"/>
      <c r="D286" s="181"/>
      <c r="E286" s="178"/>
      <c r="G286" s="154"/>
      <c r="I286" s="154"/>
      <c r="J286" s="154"/>
      <c r="K286" s="154"/>
      <c r="L286" s="154"/>
      <c r="M286" s="154"/>
      <c r="N286" s="154"/>
      <c r="O286" s="154"/>
      <c r="P286" s="154"/>
    </row>
    <row r="287" spans="1:16" s="152" customFormat="1" ht="12.75">
      <c r="A287" s="153" t="s">
        <v>900</v>
      </c>
      <c r="B287" s="152">
        <v>66.5</v>
      </c>
      <c r="C287" s="153"/>
      <c r="D287" s="160">
        <f t="shared" ref="D287:D292" si="74">B287*$F$2</f>
        <v>0.31003281987347409</v>
      </c>
      <c r="E287" s="215"/>
      <c r="F287" s="152">
        <f>+B287+D287</f>
        <v>66.81003281987347</v>
      </c>
      <c r="G287" s="153"/>
      <c r="I287" s="153"/>
      <c r="J287" s="153"/>
      <c r="K287" s="153"/>
      <c r="L287" s="153"/>
      <c r="M287" s="153"/>
      <c r="N287" s="153"/>
      <c r="O287" s="153"/>
      <c r="P287" s="153"/>
    </row>
    <row r="288" spans="1:16" s="196" customFormat="1" ht="12.75">
      <c r="A288" s="153" t="s">
        <v>901</v>
      </c>
      <c r="B288" s="152">
        <v>76.73</v>
      </c>
      <c r="C288" s="153"/>
      <c r="D288" s="160">
        <f t="shared" si="74"/>
        <v>0.35772659050964911</v>
      </c>
      <c r="E288" s="215"/>
      <c r="F288" s="152">
        <f>F289</f>
        <v>77.087726590509646</v>
      </c>
      <c r="G288" s="153"/>
      <c r="I288" s="154"/>
      <c r="J288" s="154"/>
      <c r="K288" s="154"/>
      <c r="L288" s="154"/>
      <c r="M288" s="154"/>
      <c r="N288" s="154"/>
      <c r="O288" s="154"/>
      <c r="P288" s="154"/>
    </row>
    <row r="289" spans="1:16" s="152" customFormat="1" ht="12.75">
      <c r="A289" s="153" t="s">
        <v>902</v>
      </c>
      <c r="B289" s="152">
        <v>76.73</v>
      </c>
      <c r="C289" s="153"/>
      <c r="D289" s="160">
        <f t="shared" si="74"/>
        <v>0.35772659050964911</v>
      </c>
      <c r="E289" s="215"/>
      <c r="F289" s="152">
        <f t="shared" ref="F289:F292" si="75">+B289+D289</f>
        <v>77.087726590509646</v>
      </c>
      <c r="G289" s="153"/>
      <c r="I289" s="153"/>
      <c r="J289" s="153"/>
      <c r="K289" s="153"/>
      <c r="L289" s="153"/>
      <c r="M289" s="153"/>
      <c r="N289" s="153"/>
      <c r="O289" s="153"/>
      <c r="P289" s="153"/>
    </row>
    <row r="290" spans="1:16" s="152" customFormat="1" ht="12.75">
      <c r="A290" s="153" t="s">
        <v>903</v>
      </c>
      <c r="B290" s="152">
        <v>86.96</v>
      </c>
      <c r="C290" s="153"/>
      <c r="D290" s="160">
        <f t="shared" si="74"/>
        <v>0.40542036114582414</v>
      </c>
      <c r="E290" s="215"/>
      <c r="F290" s="152">
        <f t="shared" si="75"/>
        <v>87.365420361145823</v>
      </c>
      <c r="G290" s="153"/>
      <c r="I290" s="153"/>
      <c r="J290" s="153"/>
      <c r="K290" s="153"/>
      <c r="L290" s="153"/>
      <c r="M290" s="153"/>
      <c r="N290" s="153"/>
      <c r="O290" s="153"/>
      <c r="P290" s="153"/>
    </row>
    <row r="291" spans="1:16" s="152" customFormat="1" ht="12.75">
      <c r="A291" s="153" t="s">
        <v>904</v>
      </c>
      <c r="B291" s="152">
        <v>97.19</v>
      </c>
      <c r="C291" s="153"/>
      <c r="D291" s="160">
        <f t="shared" si="74"/>
        <v>0.45311413178199916</v>
      </c>
      <c r="E291" s="215"/>
      <c r="F291" s="152">
        <f t="shared" si="75"/>
        <v>97.643114131781999</v>
      </c>
      <c r="G291" s="153"/>
      <c r="I291" s="153"/>
      <c r="J291" s="153"/>
      <c r="K291" s="153"/>
      <c r="L291" s="153"/>
      <c r="M291" s="153"/>
      <c r="N291" s="153"/>
      <c r="O291" s="153"/>
      <c r="P291" s="153"/>
    </row>
    <row r="292" spans="1:16" s="152" customFormat="1" ht="12.75">
      <c r="A292" s="198" t="s">
        <v>905</v>
      </c>
      <c r="B292" s="202">
        <v>172.89</v>
      </c>
      <c r="C292" s="198"/>
      <c r="D292" s="160">
        <f t="shared" si="74"/>
        <v>0.8060387101943598</v>
      </c>
      <c r="E292" s="216"/>
      <c r="F292" s="202">
        <f t="shared" si="75"/>
        <v>173.69603871019436</v>
      </c>
      <c r="G292" s="153" t="s">
        <v>791</v>
      </c>
      <c r="I292" s="153"/>
      <c r="J292" s="153"/>
      <c r="K292" s="153"/>
      <c r="L292" s="153"/>
      <c r="M292" s="153"/>
      <c r="N292" s="153"/>
      <c r="O292" s="153"/>
      <c r="P292" s="153"/>
    </row>
    <row r="293" spans="1:16" s="152" customFormat="1" ht="12.75">
      <c r="A293" s="154"/>
      <c r="C293" s="153"/>
      <c r="D293" s="160"/>
      <c r="E293" s="215"/>
      <c r="G293" s="153"/>
      <c r="I293" s="153"/>
      <c r="J293" s="153"/>
      <c r="K293" s="153"/>
      <c r="L293" s="153"/>
      <c r="M293" s="153"/>
      <c r="N293" s="153"/>
      <c r="O293" s="153"/>
      <c r="P293" s="153"/>
    </row>
    <row r="294" spans="1:16" s="196" customFormat="1" ht="12.75">
      <c r="A294" s="154" t="s">
        <v>906</v>
      </c>
      <c r="C294" s="154"/>
      <c r="D294" s="181"/>
      <c r="E294" s="178"/>
      <c r="G294" s="154"/>
      <c r="I294" s="154"/>
      <c r="J294" s="154"/>
      <c r="K294" s="154"/>
      <c r="L294" s="154"/>
      <c r="M294" s="154"/>
      <c r="N294" s="154"/>
      <c r="O294" s="154"/>
      <c r="P294" s="154"/>
    </row>
    <row r="295" spans="1:16" s="196" customFormat="1" ht="12.75">
      <c r="A295" s="154" t="s">
        <v>907</v>
      </c>
      <c r="C295" s="154"/>
      <c r="D295" s="181"/>
      <c r="E295" s="178"/>
      <c r="G295" s="154"/>
      <c r="I295" s="154"/>
      <c r="J295" s="154"/>
      <c r="K295" s="154"/>
      <c r="L295" s="154"/>
      <c r="M295" s="154"/>
      <c r="N295" s="154"/>
      <c r="O295" s="154"/>
      <c r="P295" s="154"/>
    </row>
    <row r="296" spans="1:16" s="152" customFormat="1" ht="12.75">
      <c r="A296" s="153" t="s">
        <v>900</v>
      </c>
      <c r="B296" s="152">
        <v>106.68</v>
      </c>
      <c r="C296" s="153"/>
      <c r="D296" s="160">
        <f t="shared" ref="D296:D301" si="76">B296*$F$2</f>
        <v>0.49735791314439426</v>
      </c>
      <c r="E296" s="215"/>
      <c r="F296" s="152">
        <f>+B296+D296</f>
        <v>107.17735791314441</v>
      </c>
      <c r="G296" s="153"/>
      <c r="I296" s="153"/>
      <c r="J296" s="153"/>
      <c r="K296" s="153"/>
      <c r="L296" s="153"/>
      <c r="M296" s="153"/>
      <c r="N296" s="153"/>
      <c r="O296" s="153"/>
      <c r="P296" s="153"/>
    </row>
    <row r="297" spans="1:16" s="196" customFormat="1" ht="12.75">
      <c r="A297" s="153" t="s">
        <v>901</v>
      </c>
      <c r="B297" s="152">
        <v>111.82</v>
      </c>
      <c r="C297" s="153"/>
      <c r="D297" s="160">
        <f t="shared" si="76"/>
        <v>0.52132135215416342</v>
      </c>
      <c r="E297" s="215"/>
      <c r="F297" s="152">
        <f>F298</f>
        <v>112.34132135215415</v>
      </c>
      <c r="G297" s="153"/>
      <c r="I297" s="154"/>
      <c r="J297" s="154"/>
      <c r="K297" s="154"/>
      <c r="L297" s="154"/>
      <c r="M297" s="154"/>
      <c r="N297" s="154"/>
      <c r="O297" s="154"/>
      <c r="P297" s="154"/>
    </row>
    <row r="298" spans="1:16" s="152" customFormat="1" ht="12.75">
      <c r="A298" s="153" t="s">
        <v>902</v>
      </c>
      <c r="B298" s="152">
        <v>111.82</v>
      </c>
      <c r="C298" s="153"/>
      <c r="D298" s="160">
        <f t="shared" si="76"/>
        <v>0.52132135215416342</v>
      </c>
      <c r="E298" s="215"/>
      <c r="F298" s="152">
        <f t="shared" ref="F298:F301" si="77">+B298+D298</f>
        <v>112.34132135215415</v>
      </c>
      <c r="G298" s="153"/>
      <c r="I298" s="153"/>
      <c r="J298" s="153"/>
      <c r="K298" s="153"/>
      <c r="L298" s="153"/>
      <c r="M298" s="153"/>
      <c r="N298" s="153"/>
      <c r="O298" s="153"/>
      <c r="P298" s="153"/>
    </row>
    <row r="299" spans="1:16" s="152" customFormat="1" ht="12.75">
      <c r="A299" s="153" t="s">
        <v>903</v>
      </c>
      <c r="B299" s="152">
        <v>120.02</v>
      </c>
      <c r="C299" s="153"/>
      <c r="D299" s="160">
        <f t="shared" si="76"/>
        <v>0.55955096302577978</v>
      </c>
      <c r="E299" s="215"/>
      <c r="F299" s="152">
        <f t="shared" si="77"/>
        <v>120.57955096302578</v>
      </c>
      <c r="G299" s="153"/>
      <c r="I299" s="153"/>
      <c r="J299" s="153"/>
      <c r="K299" s="153"/>
      <c r="L299" s="153"/>
      <c r="M299" s="153"/>
      <c r="N299" s="153"/>
      <c r="O299" s="153"/>
      <c r="P299" s="153"/>
    </row>
    <row r="300" spans="1:16" s="152" customFormat="1" ht="12.75">
      <c r="A300" s="153" t="s">
        <v>904</v>
      </c>
      <c r="B300" s="152">
        <v>131.30000000000001</v>
      </c>
      <c r="C300" s="153"/>
      <c r="D300" s="160">
        <f t="shared" si="76"/>
        <v>0.61213998871258868</v>
      </c>
      <c r="E300" s="215"/>
      <c r="F300" s="152">
        <f t="shared" si="77"/>
        <v>131.9121399887126</v>
      </c>
      <c r="G300" s="153"/>
      <c r="I300" s="153"/>
      <c r="J300" s="153"/>
      <c r="K300" s="153"/>
      <c r="L300" s="153"/>
      <c r="M300" s="153"/>
      <c r="N300" s="153"/>
      <c r="O300" s="153"/>
      <c r="P300" s="153"/>
    </row>
    <row r="301" spans="1:16" s="152" customFormat="1" ht="12.75">
      <c r="A301" s="198" t="s">
        <v>905</v>
      </c>
      <c r="B301" s="202">
        <v>150.79</v>
      </c>
      <c r="C301" s="198"/>
      <c r="D301" s="160">
        <f t="shared" si="76"/>
        <v>0.7030052467476865</v>
      </c>
      <c r="E301" s="216"/>
      <c r="F301" s="202">
        <f t="shared" si="77"/>
        <v>151.49300524674769</v>
      </c>
      <c r="G301" s="153" t="s">
        <v>791</v>
      </c>
      <c r="I301" s="153"/>
      <c r="J301" s="153"/>
      <c r="K301" s="153"/>
      <c r="L301" s="153"/>
      <c r="M301" s="153"/>
      <c r="N301" s="153"/>
      <c r="O301" s="153"/>
      <c r="P301" s="153"/>
    </row>
    <row r="302" spans="1:16" s="152" customFormat="1" ht="12.75">
      <c r="A302" s="153"/>
      <c r="C302" s="153"/>
      <c r="D302" s="160"/>
      <c r="E302" s="215"/>
      <c r="G302" s="153"/>
      <c r="I302" s="153"/>
      <c r="J302" s="153"/>
      <c r="K302" s="153"/>
      <c r="L302" s="153"/>
      <c r="M302" s="153"/>
      <c r="N302" s="153"/>
      <c r="O302" s="153"/>
      <c r="P302" s="153"/>
    </row>
    <row r="303" spans="1:16" s="196" customFormat="1" ht="12.75">
      <c r="A303" s="154" t="s">
        <v>908</v>
      </c>
      <c r="C303" s="154"/>
      <c r="D303" s="181"/>
      <c r="E303" s="178"/>
      <c r="G303" s="154"/>
      <c r="I303" s="154"/>
      <c r="J303" s="154"/>
      <c r="K303" s="154"/>
      <c r="L303" s="154"/>
      <c r="M303" s="154"/>
      <c r="N303" s="154"/>
      <c r="O303" s="154"/>
      <c r="P303" s="154"/>
    </row>
    <row r="304" spans="1:16" s="196" customFormat="1" ht="12.75">
      <c r="A304" s="153" t="s">
        <v>909</v>
      </c>
      <c r="B304" s="152">
        <v>76.94</v>
      </c>
      <c r="C304" s="153"/>
      <c r="D304" s="160">
        <f>B304*$F$2</f>
        <v>0.35870564151977585</v>
      </c>
      <c r="E304" s="215"/>
      <c r="F304" s="152">
        <f>B304+D304</f>
        <v>77.298705641519774</v>
      </c>
      <c r="G304" s="153"/>
      <c r="I304" s="154"/>
      <c r="J304" s="154"/>
      <c r="K304" s="154"/>
      <c r="L304" s="154"/>
      <c r="M304" s="154"/>
      <c r="N304" s="154"/>
      <c r="O304" s="154"/>
      <c r="P304" s="154"/>
    </row>
    <row r="305" spans="1:16" s="152" customFormat="1" ht="12.75">
      <c r="A305" s="154"/>
      <c r="B305" s="155"/>
      <c r="C305" s="153"/>
      <c r="D305" s="160"/>
      <c r="E305" s="155"/>
      <c r="G305" s="153"/>
      <c r="I305" s="153"/>
      <c r="J305" s="153"/>
      <c r="K305" s="153"/>
      <c r="L305" s="153"/>
      <c r="M305" s="153"/>
      <c r="N305" s="153"/>
      <c r="O305" s="153"/>
      <c r="P305" s="153"/>
    </row>
    <row r="306" spans="1:16" s="196" customFormat="1" ht="12.75">
      <c r="A306" s="154" t="s">
        <v>910</v>
      </c>
      <c r="B306" s="209"/>
      <c r="C306" s="154"/>
      <c r="D306" s="181"/>
      <c r="E306" s="209"/>
      <c r="G306" s="154"/>
      <c r="I306" s="154"/>
      <c r="J306" s="154"/>
      <c r="K306" s="154"/>
      <c r="L306" s="154"/>
      <c r="M306" s="154"/>
      <c r="N306" s="154"/>
      <c r="O306" s="154"/>
      <c r="P306" s="154"/>
    </row>
    <row r="307" spans="1:16" s="152" customFormat="1" ht="12.75">
      <c r="A307" s="153" t="s">
        <v>900</v>
      </c>
      <c r="B307" s="152">
        <v>106.68</v>
      </c>
      <c r="C307" s="153"/>
      <c r="D307" s="160">
        <f t="shared" ref="D307:D312" si="78">B307*$F$2</f>
        <v>0.49735791314439426</v>
      </c>
      <c r="E307" s="155"/>
      <c r="F307" s="152">
        <f>+B307+D307</f>
        <v>107.17735791314441</v>
      </c>
      <c r="G307" s="153"/>
      <c r="I307" s="153"/>
      <c r="J307" s="153"/>
      <c r="K307" s="153"/>
      <c r="L307" s="153"/>
      <c r="M307" s="153"/>
      <c r="N307" s="153"/>
      <c r="O307" s="153"/>
      <c r="P307" s="153"/>
    </row>
    <row r="308" spans="1:16" s="196" customFormat="1" ht="12.75">
      <c r="A308" s="153" t="s">
        <v>901</v>
      </c>
      <c r="B308" s="152">
        <v>111.82</v>
      </c>
      <c r="C308" s="153"/>
      <c r="D308" s="160">
        <f t="shared" si="78"/>
        <v>0.52132135215416342</v>
      </c>
      <c r="E308" s="215"/>
      <c r="F308" s="152">
        <f>+B308+D308</f>
        <v>112.34132135215415</v>
      </c>
      <c r="G308" s="153"/>
      <c r="I308" s="154"/>
      <c r="J308" s="154"/>
      <c r="K308" s="154"/>
      <c r="L308" s="154"/>
      <c r="M308" s="154"/>
      <c r="N308" s="154"/>
      <c r="O308" s="154"/>
      <c r="P308" s="154"/>
    </row>
    <row r="309" spans="1:16" s="152" customFormat="1" ht="12.75">
      <c r="A309" s="153" t="s">
        <v>902</v>
      </c>
      <c r="B309" s="152">
        <v>111.82</v>
      </c>
      <c r="C309" s="153"/>
      <c r="D309" s="160">
        <f t="shared" si="78"/>
        <v>0.52132135215416342</v>
      </c>
      <c r="E309" s="155"/>
      <c r="F309" s="152">
        <f t="shared" ref="F309:F312" si="79">+B309+D309</f>
        <v>112.34132135215415</v>
      </c>
      <c r="G309" s="153"/>
      <c r="I309" s="153"/>
      <c r="J309" s="153"/>
      <c r="K309" s="153"/>
      <c r="L309" s="153"/>
      <c r="M309" s="153"/>
      <c r="N309" s="153"/>
      <c r="O309" s="153"/>
      <c r="P309" s="153"/>
    </row>
    <row r="310" spans="1:16" s="152" customFormat="1" ht="12.75">
      <c r="A310" s="153" t="s">
        <v>903</v>
      </c>
      <c r="B310" s="152">
        <v>120.02</v>
      </c>
      <c r="C310" s="153"/>
      <c r="D310" s="160">
        <f t="shared" si="78"/>
        <v>0.55955096302577978</v>
      </c>
      <c r="E310" s="155"/>
      <c r="F310" s="152">
        <f t="shared" si="79"/>
        <v>120.57955096302578</v>
      </c>
      <c r="G310" s="153"/>
      <c r="I310" s="153"/>
      <c r="J310" s="153"/>
      <c r="K310" s="153"/>
      <c r="L310" s="153"/>
      <c r="M310" s="153"/>
      <c r="N310" s="153"/>
      <c r="O310" s="153"/>
      <c r="P310" s="153"/>
    </row>
    <row r="311" spans="1:16" s="152" customFormat="1" ht="12.75">
      <c r="A311" s="153" t="s">
        <v>904</v>
      </c>
      <c r="B311" s="152">
        <v>131.30000000000001</v>
      </c>
      <c r="C311" s="153"/>
      <c r="D311" s="160">
        <f t="shared" si="78"/>
        <v>0.61213998871258868</v>
      </c>
      <c r="E311" s="155"/>
      <c r="F311" s="152">
        <f t="shared" si="79"/>
        <v>131.9121399887126</v>
      </c>
      <c r="G311" s="153"/>
      <c r="I311" s="153"/>
      <c r="J311" s="153"/>
      <c r="K311" s="153"/>
      <c r="L311" s="153"/>
      <c r="M311" s="153"/>
      <c r="N311" s="153"/>
      <c r="O311" s="153"/>
      <c r="P311" s="153"/>
    </row>
    <row r="312" spans="1:16" s="152" customFormat="1" ht="12.75">
      <c r="A312" s="198" t="s">
        <v>905</v>
      </c>
      <c r="B312" s="202">
        <v>150.79</v>
      </c>
      <c r="C312" s="198"/>
      <c r="D312" s="160">
        <f t="shared" si="78"/>
        <v>0.7030052467476865</v>
      </c>
      <c r="E312" s="216"/>
      <c r="F312" s="202">
        <f t="shared" si="79"/>
        <v>151.49300524674769</v>
      </c>
      <c r="G312" s="153" t="s">
        <v>791</v>
      </c>
      <c r="I312" s="153"/>
      <c r="J312" s="153"/>
      <c r="K312" s="153"/>
      <c r="L312" s="153"/>
      <c r="M312" s="153"/>
      <c r="N312" s="153"/>
      <c r="O312" s="153"/>
      <c r="P312" s="153"/>
    </row>
    <row r="313" spans="1:16" s="152" customFormat="1" ht="12.75">
      <c r="A313" s="153"/>
      <c r="B313" s="155"/>
      <c r="C313" s="153"/>
      <c r="D313" s="160"/>
      <c r="E313" s="155"/>
      <c r="G313" s="153"/>
      <c r="I313" s="153"/>
      <c r="J313" s="153"/>
      <c r="K313" s="153"/>
      <c r="L313" s="153"/>
      <c r="M313" s="153"/>
      <c r="N313" s="153"/>
      <c r="O313" s="153"/>
      <c r="P313" s="153"/>
    </row>
    <row r="314" spans="1:16" s="196" customFormat="1" ht="12.75">
      <c r="A314" s="154" t="s">
        <v>911</v>
      </c>
      <c r="B314" s="209"/>
      <c r="C314" s="154"/>
      <c r="D314" s="181"/>
      <c r="E314" s="209"/>
      <c r="G314" s="154"/>
      <c r="I314" s="154"/>
      <c r="J314" s="154"/>
      <c r="K314" s="154"/>
      <c r="L314" s="154"/>
      <c r="M314" s="154"/>
      <c r="N314" s="154"/>
      <c r="O314" s="154"/>
      <c r="P314" s="154"/>
    </row>
    <row r="315" spans="1:16" s="152" customFormat="1" ht="12.75">
      <c r="A315" s="153" t="s">
        <v>900</v>
      </c>
      <c r="B315" s="155">
        <v>3.79</v>
      </c>
      <c r="C315" s="153"/>
      <c r="D315" s="160">
        <f t="shared" ref="D315:D320" si="80">B315*$F$2</f>
        <v>1.7669539658954389E-2</v>
      </c>
      <c r="E315" s="155"/>
      <c r="F315" s="152">
        <f>+B315+D315</f>
        <v>3.8076695396589546</v>
      </c>
      <c r="G315" s="153"/>
      <c r="I315" s="153"/>
      <c r="J315" s="153"/>
      <c r="K315" s="153"/>
      <c r="L315" s="153"/>
      <c r="M315" s="153"/>
      <c r="N315" s="153"/>
      <c r="O315" s="153"/>
      <c r="P315" s="153"/>
    </row>
    <row r="316" spans="1:16" s="196" customFormat="1" ht="12.75">
      <c r="A316" s="153" t="s">
        <v>901</v>
      </c>
      <c r="B316" s="152">
        <v>3.89</v>
      </c>
      <c r="C316" s="153"/>
      <c r="D316" s="160">
        <f t="shared" si="80"/>
        <v>1.8135754425681418E-2</v>
      </c>
      <c r="E316" s="215"/>
      <c r="F316" s="152">
        <f>+B316+D316</f>
        <v>3.9081357544256816</v>
      </c>
      <c r="G316" s="153"/>
      <c r="I316" s="154"/>
      <c r="J316" s="154"/>
      <c r="K316" s="154"/>
      <c r="L316" s="154"/>
      <c r="M316" s="154"/>
      <c r="N316" s="154"/>
      <c r="O316" s="154"/>
      <c r="P316" s="154"/>
    </row>
    <row r="317" spans="1:16" s="152" customFormat="1" ht="12.75">
      <c r="A317" s="153" t="s">
        <v>902</v>
      </c>
      <c r="B317" s="155">
        <v>3.89</v>
      </c>
      <c r="C317" s="153"/>
      <c r="D317" s="160">
        <f t="shared" si="80"/>
        <v>1.8135754425681418E-2</v>
      </c>
      <c r="E317" s="155"/>
      <c r="F317" s="152">
        <f t="shared" ref="F317:F320" si="81">+B317+D317</f>
        <v>3.9081357544256816</v>
      </c>
      <c r="G317" s="153"/>
      <c r="I317" s="153"/>
      <c r="J317" s="153"/>
      <c r="K317" s="153"/>
      <c r="L317" s="153"/>
      <c r="M317" s="153"/>
      <c r="N317" s="153"/>
      <c r="O317" s="153"/>
      <c r="P317" s="153"/>
    </row>
    <row r="318" spans="1:16" s="152" customFormat="1" ht="12.75">
      <c r="A318" s="153" t="s">
        <v>903</v>
      </c>
      <c r="B318" s="155">
        <v>4.1900000000000004</v>
      </c>
      <c r="C318" s="153"/>
      <c r="D318" s="160">
        <f t="shared" si="80"/>
        <v>1.9534398725862503E-2</v>
      </c>
      <c r="E318" s="155"/>
      <c r="F318" s="152">
        <f t="shared" si="81"/>
        <v>4.2095343987258627</v>
      </c>
      <c r="G318" s="153"/>
      <c r="I318" s="153"/>
      <c r="J318" s="153"/>
      <c r="K318" s="153"/>
      <c r="L318" s="153"/>
      <c r="M318" s="153"/>
      <c r="N318" s="153"/>
      <c r="O318" s="153"/>
      <c r="P318" s="153"/>
    </row>
    <row r="319" spans="1:16" s="152" customFormat="1" ht="12.75">
      <c r="A319" s="153" t="s">
        <v>904</v>
      </c>
      <c r="B319" s="155">
        <v>4.5999999999999996</v>
      </c>
      <c r="C319" s="153"/>
      <c r="D319" s="160">
        <f t="shared" si="80"/>
        <v>2.1445879269443319E-2</v>
      </c>
      <c r="E319" s="155"/>
      <c r="F319" s="152">
        <f t="shared" si="81"/>
        <v>4.6214458792694426</v>
      </c>
      <c r="G319" s="153"/>
      <c r="I319" s="153"/>
      <c r="J319" s="153"/>
      <c r="K319" s="153"/>
      <c r="L319" s="153"/>
      <c r="M319" s="153"/>
      <c r="N319" s="153"/>
      <c r="O319" s="153"/>
      <c r="P319" s="153"/>
    </row>
    <row r="320" spans="1:16" s="152" customFormat="1" ht="12.75">
      <c r="A320" s="198" t="s">
        <v>905</v>
      </c>
      <c r="B320" s="202">
        <v>10.51</v>
      </c>
      <c r="C320" s="198"/>
      <c r="D320" s="160">
        <f t="shared" si="80"/>
        <v>4.8999171983010716E-2</v>
      </c>
      <c r="E320" s="216"/>
      <c r="F320" s="202">
        <f t="shared" si="81"/>
        <v>10.558999171983011</v>
      </c>
      <c r="G320" s="153" t="s">
        <v>791</v>
      </c>
      <c r="I320" s="153"/>
      <c r="J320" s="153"/>
      <c r="K320" s="153"/>
      <c r="L320" s="153"/>
      <c r="M320" s="153"/>
      <c r="N320" s="153"/>
      <c r="O320" s="153"/>
      <c r="P320" s="153"/>
    </row>
    <row r="321" spans="1:16" s="152" customFormat="1" ht="12.75">
      <c r="A321" s="153"/>
      <c r="B321" s="155"/>
      <c r="C321" s="153"/>
      <c r="D321" s="160"/>
      <c r="E321" s="155"/>
      <c r="G321" s="153"/>
      <c r="I321" s="153"/>
      <c r="J321" s="153"/>
      <c r="K321" s="153"/>
      <c r="L321" s="153"/>
      <c r="M321" s="153"/>
      <c r="N321" s="153"/>
      <c r="O321" s="153"/>
      <c r="P321" s="153"/>
    </row>
    <row r="322" spans="1:16" s="196" customFormat="1" ht="12.75">
      <c r="A322" s="153" t="s">
        <v>912</v>
      </c>
      <c r="B322" s="155">
        <v>3.39</v>
      </c>
      <c r="C322" s="153"/>
      <c r="D322" s="160">
        <f t="shared" ref="D322:D325" si="82">B322*$F$2</f>
        <v>1.5804680592046275E-2</v>
      </c>
      <c r="E322" s="155"/>
      <c r="F322" s="152">
        <f t="shared" ref="F322:F325" si="83">+B322+D322</f>
        <v>3.4058046805920466</v>
      </c>
      <c r="G322" s="154"/>
      <c r="I322" s="154"/>
      <c r="J322" s="154"/>
      <c r="K322" s="154"/>
      <c r="L322" s="154"/>
      <c r="M322" s="154"/>
      <c r="N322" s="154"/>
      <c r="O322" s="154"/>
      <c r="P322" s="154"/>
    </row>
    <row r="323" spans="1:16" s="196" customFormat="1" ht="12.75">
      <c r="A323" s="153" t="s">
        <v>913</v>
      </c>
      <c r="B323" s="152">
        <v>2.85</v>
      </c>
      <c r="C323" s="153"/>
      <c r="D323" s="160">
        <f t="shared" si="82"/>
        <v>1.3287120851720319E-2</v>
      </c>
      <c r="E323" s="155"/>
      <c r="F323" s="152">
        <f t="shared" si="83"/>
        <v>2.8632871208517203</v>
      </c>
      <c r="G323" s="154"/>
      <c r="I323" s="154"/>
      <c r="J323" s="154"/>
      <c r="K323" s="154"/>
      <c r="L323" s="154"/>
      <c r="M323" s="154"/>
      <c r="N323" s="154"/>
      <c r="O323" s="154"/>
      <c r="P323" s="154"/>
    </row>
    <row r="324" spans="1:16" s="152" customFormat="1" ht="12.75">
      <c r="A324" s="153" t="s">
        <v>914</v>
      </c>
      <c r="B324" s="155">
        <v>2.06</v>
      </c>
      <c r="C324" s="153"/>
      <c r="D324" s="160">
        <f t="shared" si="82"/>
        <v>9.6040241945767914E-3</v>
      </c>
      <c r="E324" s="155"/>
      <c r="F324" s="152">
        <f t="shared" si="83"/>
        <v>2.069604024194577</v>
      </c>
      <c r="G324" s="153"/>
      <c r="I324" s="153"/>
      <c r="J324" s="153"/>
      <c r="K324" s="153"/>
      <c r="L324" s="153"/>
      <c r="M324" s="153"/>
      <c r="N324" s="153"/>
      <c r="O324" s="153"/>
      <c r="P324" s="153"/>
    </row>
    <row r="325" spans="1:16" s="152" customFormat="1" ht="12.75">
      <c r="A325" s="198" t="s">
        <v>915</v>
      </c>
      <c r="B325" s="207">
        <v>4.22</v>
      </c>
      <c r="C325" s="198"/>
      <c r="D325" s="160">
        <f t="shared" si="82"/>
        <v>1.9674263155880611E-2</v>
      </c>
      <c r="E325" s="207"/>
      <c r="F325" s="202">
        <f t="shared" si="83"/>
        <v>4.2396742631558801</v>
      </c>
      <c r="G325" s="153" t="s">
        <v>791</v>
      </c>
      <c r="I325" s="153"/>
      <c r="J325" s="153"/>
      <c r="K325" s="153"/>
      <c r="L325" s="153"/>
      <c r="M325" s="153"/>
      <c r="N325" s="153"/>
      <c r="O325" s="153"/>
      <c r="P325" s="153"/>
    </row>
    <row r="326" spans="1:16" s="152" customFormat="1" ht="12.75">
      <c r="A326" s="153"/>
      <c r="B326" s="155"/>
      <c r="C326" s="153"/>
      <c r="D326" s="160"/>
      <c r="E326" s="155"/>
      <c r="G326" s="153"/>
      <c r="I326" s="153"/>
      <c r="J326" s="153"/>
      <c r="K326" s="153"/>
      <c r="L326" s="153"/>
      <c r="M326" s="153"/>
      <c r="N326" s="153"/>
      <c r="O326" s="153"/>
      <c r="P326" s="153"/>
    </row>
    <row r="327" spans="1:16" s="152" customFormat="1" ht="12.75">
      <c r="A327" s="153"/>
      <c r="B327" s="155"/>
      <c r="C327" s="153"/>
      <c r="D327" s="160"/>
      <c r="E327" s="155"/>
      <c r="G327" s="153"/>
      <c r="I327" s="153"/>
      <c r="J327" s="153"/>
      <c r="K327" s="153"/>
      <c r="L327" s="153"/>
      <c r="M327" s="153"/>
      <c r="N327" s="153"/>
      <c r="O327" s="153"/>
      <c r="P327" s="153"/>
    </row>
    <row r="328" spans="1:16" s="152" customFormat="1" ht="12.75">
      <c r="A328" s="172" t="s">
        <v>916</v>
      </c>
      <c r="B328" s="206"/>
      <c r="C328" s="205"/>
      <c r="D328" s="193"/>
      <c r="E328" s="206"/>
      <c r="F328" s="175"/>
      <c r="G328" s="153"/>
      <c r="I328" s="153"/>
      <c r="J328" s="153"/>
      <c r="K328" s="153"/>
      <c r="L328" s="153"/>
      <c r="M328" s="153"/>
      <c r="N328" s="153"/>
      <c r="O328" s="153"/>
      <c r="P328" s="153"/>
    </row>
    <row r="329" spans="1:16" s="196" customFormat="1" ht="12.75">
      <c r="A329" s="154" t="s">
        <v>917</v>
      </c>
      <c r="B329" s="209"/>
      <c r="C329" s="154"/>
      <c r="D329" s="181"/>
      <c r="E329" s="209"/>
      <c r="G329" s="154"/>
      <c r="I329" s="154"/>
      <c r="J329" s="154"/>
      <c r="K329" s="154"/>
      <c r="L329" s="154"/>
      <c r="M329" s="154"/>
      <c r="N329" s="154"/>
      <c r="O329" s="154"/>
      <c r="P329" s="154"/>
    </row>
    <row r="330" spans="1:16" s="196" customFormat="1" ht="12.75">
      <c r="A330" s="154" t="s">
        <v>907</v>
      </c>
      <c r="B330" s="209"/>
      <c r="C330" s="154"/>
      <c r="D330" s="181"/>
      <c r="E330" s="209"/>
      <c r="G330" s="154"/>
      <c r="I330" s="154"/>
      <c r="J330" s="154"/>
      <c r="K330" s="154"/>
      <c r="L330" s="154"/>
      <c r="M330" s="154"/>
      <c r="N330" s="154"/>
      <c r="O330" s="154"/>
      <c r="P330" s="154"/>
    </row>
    <row r="331" spans="1:16" s="196" customFormat="1" ht="12.75">
      <c r="A331" s="153" t="s">
        <v>900</v>
      </c>
      <c r="B331" s="155">
        <v>117.97</v>
      </c>
      <c r="C331" s="154"/>
      <c r="D331" s="160">
        <f t="shared" ref="D331:D336" si="84">B331*$F$2</f>
        <v>0.54999356030787572</v>
      </c>
      <c r="E331" s="209"/>
      <c r="F331" s="152">
        <f t="shared" ref="F331:F336" si="85">+B331+D331</f>
        <v>118.51999356030788</v>
      </c>
      <c r="G331" s="154"/>
      <c r="I331" s="154"/>
      <c r="J331" s="154"/>
      <c r="K331" s="154"/>
      <c r="L331" s="154"/>
      <c r="M331" s="154"/>
      <c r="N331" s="154"/>
      <c r="O331" s="154"/>
      <c r="P331" s="154"/>
    </row>
    <row r="332" spans="1:16" s="196" customFormat="1" ht="12.75">
      <c r="A332" s="153" t="s">
        <v>918</v>
      </c>
      <c r="B332" s="155">
        <v>129.25</v>
      </c>
      <c r="C332" s="154"/>
      <c r="D332" s="160">
        <f t="shared" si="84"/>
        <v>0.60258258599468462</v>
      </c>
      <c r="E332" s="209"/>
      <c r="F332" s="152">
        <f t="shared" si="85"/>
        <v>129.8525825859947</v>
      </c>
      <c r="G332" s="154"/>
      <c r="I332" s="154"/>
      <c r="J332" s="154"/>
      <c r="K332" s="154"/>
      <c r="L332" s="154"/>
      <c r="M332" s="154"/>
      <c r="N332" s="154"/>
      <c r="O332" s="154"/>
      <c r="P332" s="154"/>
    </row>
    <row r="333" spans="1:16" s="196" customFormat="1" ht="12.75">
      <c r="A333" s="153" t="s">
        <v>919</v>
      </c>
      <c r="B333" s="155">
        <v>129.25</v>
      </c>
      <c r="C333" s="154"/>
      <c r="D333" s="160">
        <f t="shared" si="84"/>
        <v>0.60258258599468462</v>
      </c>
      <c r="E333" s="209"/>
      <c r="F333" s="152">
        <f t="shared" si="85"/>
        <v>129.8525825859947</v>
      </c>
      <c r="G333" s="154"/>
      <c r="I333" s="154"/>
      <c r="J333" s="154"/>
      <c r="K333" s="154"/>
      <c r="L333" s="154"/>
      <c r="M333" s="154"/>
      <c r="N333" s="154"/>
      <c r="O333" s="154"/>
      <c r="P333" s="154"/>
    </row>
    <row r="334" spans="1:16" s="196" customFormat="1" ht="12.75">
      <c r="A334" s="153" t="s">
        <v>902</v>
      </c>
      <c r="B334" s="155">
        <v>148.75</v>
      </c>
      <c r="C334" s="154"/>
      <c r="D334" s="160">
        <f t="shared" si="84"/>
        <v>0.69349446550645522</v>
      </c>
      <c r="E334" s="209"/>
      <c r="F334" s="152">
        <f t="shared" si="85"/>
        <v>149.44349446550646</v>
      </c>
      <c r="G334" s="154"/>
      <c r="I334" s="154"/>
      <c r="J334" s="154"/>
      <c r="K334" s="154"/>
      <c r="L334" s="154"/>
      <c r="M334" s="154"/>
      <c r="N334" s="154"/>
      <c r="O334" s="154"/>
      <c r="P334" s="154"/>
    </row>
    <row r="335" spans="1:16" s="152" customFormat="1" ht="12.75">
      <c r="A335" s="153" t="s">
        <v>920</v>
      </c>
      <c r="B335" s="155">
        <v>169.26</v>
      </c>
      <c r="C335" s="153"/>
      <c r="D335" s="160">
        <f t="shared" si="84"/>
        <v>0.78911511416216873</v>
      </c>
      <c r="E335" s="155"/>
      <c r="F335" s="152">
        <f t="shared" si="85"/>
        <v>170.04911511416216</v>
      </c>
      <c r="G335" s="153"/>
      <c r="I335" s="153"/>
      <c r="J335" s="153"/>
      <c r="K335" s="153"/>
      <c r="L335" s="153"/>
      <c r="M335" s="153"/>
      <c r="N335" s="153"/>
      <c r="O335" s="153"/>
      <c r="P335" s="153"/>
    </row>
    <row r="336" spans="1:16" s="152" customFormat="1" ht="12.75">
      <c r="A336" s="153" t="s">
        <v>903</v>
      </c>
      <c r="B336" s="155">
        <v>184.64</v>
      </c>
      <c r="C336" s="153"/>
      <c r="D336" s="160">
        <f t="shared" si="84"/>
        <v>0.86081894528478575</v>
      </c>
      <c r="E336" s="155"/>
      <c r="F336" s="152">
        <f t="shared" si="85"/>
        <v>185.50081894528478</v>
      </c>
      <c r="G336" s="153"/>
      <c r="I336" s="153"/>
      <c r="J336" s="153"/>
      <c r="K336" s="153"/>
      <c r="L336" s="153"/>
      <c r="M336" s="153"/>
      <c r="N336" s="153"/>
      <c r="O336" s="153"/>
      <c r="P336" s="153"/>
    </row>
    <row r="337" spans="1:1322" s="152" customFormat="1" ht="12.75">
      <c r="A337" s="153"/>
      <c r="B337" s="155"/>
      <c r="C337" s="153"/>
      <c r="D337" s="160"/>
      <c r="E337" s="155"/>
      <c r="G337" s="153"/>
      <c r="I337" s="153"/>
      <c r="J337" s="153"/>
      <c r="K337" s="153"/>
      <c r="L337" s="153"/>
      <c r="M337" s="153"/>
      <c r="N337" s="153"/>
      <c r="O337" s="153"/>
      <c r="P337" s="153"/>
    </row>
    <row r="338" spans="1:1322" s="196" customFormat="1" ht="12.75">
      <c r="A338" s="153" t="s">
        <v>912</v>
      </c>
      <c r="B338" s="155">
        <v>3.39</v>
      </c>
      <c r="C338" s="153"/>
      <c r="D338" s="160">
        <f t="shared" ref="D338:D341" si="86">B338*$F$2</f>
        <v>1.5804680592046275E-2</v>
      </c>
      <c r="E338" s="155"/>
      <c r="F338" s="152">
        <f t="shared" ref="F338:F341" si="87">+B338+D338</f>
        <v>3.4058046805920466</v>
      </c>
      <c r="G338" s="154"/>
      <c r="I338" s="154"/>
      <c r="J338" s="154"/>
      <c r="K338" s="154"/>
      <c r="L338" s="154"/>
      <c r="M338" s="154"/>
      <c r="N338" s="154"/>
      <c r="O338" s="154"/>
      <c r="P338" s="154"/>
    </row>
    <row r="339" spans="1:1322" s="152" customFormat="1" ht="12.75">
      <c r="A339" s="153" t="s">
        <v>914</v>
      </c>
      <c r="B339" s="152">
        <v>2.85</v>
      </c>
      <c r="C339" s="153"/>
      <c r="D339" s="160">
        <f t="shared" si="86"/>
        <v>1.3287120851720319E-2</v>
      </c>
      <c r="E339" s="155"/>
      <c r="F339" s="152">
        <f t="shared" si="87"/>
        <v>2.8632871208517203</v>
      </c>
      <c r="G339" s="153"/>
      <c r="I339" s="153"/>
      <c r="J339" s="153"/>
      <c r="K339" s="153"/>
      <c r="L339" s="153"/>
      <c r="M339" s="153"/>
      <c r="N339" s="153"/>
      <c r="O339" s="153"/>
      <c r="P339" s="153"/>
    </row>
    <row r="340" spans="1:1322" s="152" customFormat="1" ht="12.75">
      <c r="A340" s="153" t="s">
        <v>913</v>
      </c>
      <c r="B340" s="152">
        <v>2.85</v>
      </c>
      <c r="C340" s="153"/>
      <c r="D340" s="160">
        <f t="shared" si="86"/>
        <v>1.3287120851720319E-2</v>
      </c>
      <c r="E340" s="155"/>
      <c r="F340" s="152">
        <f t="shared" si="87"/>
        <v>2.8632871208517203</v>
      </c>
      <c r="G340" s="153"/>
      <c r="I340" s="153"/>
      <c r="J340" s="153"/>
      <c r="K340" s="153"/>
      <c r="L340" s="153"/>
      <c r="M340" s="153"/>
      <c r="N340" s="153"/>
      <c r="O340" s="153"/>
      <c r="P340" s="153"/>
    </row>
    <row r="341" spans="1:1322" s="152" customFormat="1" ht="12.75">
      <c r="A341" s="153" t="s">
        <v>921</v>
      </c>
      <c r="B341" s="152">
        <v>2.85</v>
      </c>
      <c r="C341" s="153"/>
      <c r="D341" s="160">
        <f t="shared" si="86"/>
        <v>1.3287120851720319E-2</v>
      </c>
      <c r="E341" s="155"/>
      <c r="F341" s="152">
        <f t="shared" si="87"/>
        <v>2.8632871208517203</v>
      </c>
      <c r="G341" s="153"/>
      <c r="I341" s="153"/>
      <c r="J341" s="153"/>
      <c r="K341" s="153"/>
      <c r="L341" s="153"/>
      <c r="M341" s="153"/>
      <c r="N341" s="153"/>
      <c r="O341" s="153"/>
      <c r="P341" s="153"/>
    </row>
    <row r="342" spans="1:1322" s="152" customFormat="1" ht="12.75">
      <c r="A342" s="153"/>
      <c r="B342" s="155"/>
      <c r="C342" s="153"/>
      <c r="D342" s="160"/>
      <c r="E342" s="155"/>
      <c r="F342" s="155"/>
      <c r="I342" s="153"/>
      <c r="K342" s="153"/>
      <c r="L342" s="153"/>
      <c r="M342" s="153"/>
      <c r="N342" s="153"/>
      <c r="O342" s="153"/>
      <c r="P342" s="153"/>
      <c r="Q342" s="153"/>
      <c r="R342" s="153"/>
    </row>
    <row r="343" spans="1:1322" s="152" customFormat="1" ht="12.75">
      <c r="A343" s="172" t="s">
        <v>922</v>
      </c>
      <c r="B343" s="206"/>
      <c r="C343" s="205"/>
      <c r="D343" s="193"/>
      <c r="E343" s="206"/>
      <c r="F343" s="175"/>
      <c r="I343" s="153"/>
      <c r="K343" s="153"/>
      <c r="L343" s="153"/>
      <c r="M343" s="153"/>
      <c r="N343" s="153"/>
      <c r="O343" s="153"/>
      <c r="P343" s="153"/>
      <c r="Q343" s="153"/>
      <c r="R343" s="153"/>
    </row>
    <row r="344" spans="1:1322" s="152" customFormat="1" ht="12.75">
      <c r="A344" s="154" t="s">
        <v>917</v>
      </c>
      <c r="B344" s="155"/>
      <c r="C344" s="153"/>
      <c r="D344" s="160"/>
      <c r="E344" s="155"/>
      <c r="F344" s="155"/>
      <c r="I344" s="153"/>
      <c r="K344" s="153"/>
      <c r="L344" s="153"/>
      <c r="M344" s="153"/>
      <c r="N344" s="153"/>
      <c r="O344" s="153"/>
      <c r="P344" s="153"/>
      <c r="Q344" s="153"/>
      <c r="R344" s="153"/>
    </row>
    <row r="345" spans="1:1322" s="152" customFormat="1" ht="12.75">
      <c r="A345" s="154" t="s">
        <v>907</v>
      </c>
      <c r="B345" s="155"/>
      <c r="C345" s="153"/>
      <c r="D345" s="160"/>
      <c r="E345" s="155"/>
      <c r="F345" s="155"/>
      <c r="I345" s="153"/>
      <c r="K345" s="153"/>
      <c r="L345" s="153"/>
      <c r="M345" s="153"/>
      <c r="N345" s="153"/>
      <c r="O345" s="153"/>
      <c r="P345" s="153"/>
      <c r="Q345" s="153"/>
      <c r="R345" s="153"/>
    </row>
    <row r="346" spans="1:1322" s="152" customFormat="1" ht="12.75">
      <c r="A346" s="153" t="s">
        <v>923</v>
      </c>
      <c r="B346" s="155">
        <v>194.9</v>
      </c>
      <c r="C346" s="153"/>
      <c r="D346" s="160">
        <f t="shared" ref="D346:D347" si="88">B346*$F$2</f>
        <v>0.90865258035097896</v>
      </c>
      <c r="E346" s="155"/>
      <c r="F346" s="152">
        <f t="shared" ref="F346:F347" si="89">+B346+D346</f>
        <v>195.80865258035098</v>
      </c>
      <c r="I346" s="153"/>
      <c r="K346" s="153"/>
      <c r="L346" s="153"/>
      <c r="M346" s="153"/>
      <c r="N346" s="153"/>
      <c r="O346" s="153"/>
      <c r="P346" s="153"/>
      <c r="Q346" s="153"/>
      <c r="R346" s="153"/>
    </row>
    <row r="347" spans="1:1322" s="152" customFormat="1" ht="12.75">
      <c r="A347" s="153" t="s">
        <v>904</v>
      </c>
      <c r="B347" s="155">
        <v>205.16</v>
      </c>
      <c r="C347" s="153"/>
      <c r="D347" s="160">
        <f t="shared" si="88"/>
        <v>0.95648621541717205</v>
      </c>
      <c r="E347" s="155"/>
      <c r="F347" s="152">
        <f t="shared" si="89"/>
        <v>206.11648621541718</v>
      </c>
      <c r="I347" s="153"/>
      <c r="K347" s="153"/>
      <c r="L347" s="153"/>
      <c r="M347" s="153"/>
      <c r="N347" s="153"/>
      <c r="O347" s="153"/>
      <c r="P347" s="153"/>
      <c r="Q347" s="153"/>
      <c r="R347" s="153"/>
    </row>
    <row r="348" spans="1:1322" s="152" customFormat="1" ht="12.75">
      <c r="A348" s="153"/>
      <c r="B348" s="155"/>
      <c r="C348" s="153"/>
      <c r="D348" s="160"/>
      <c r="E348" s="155"/>
      <c r="I348" s="153"/>
      <c r="K348" s="153"/>
      <c r="L348" s="153"/>
      <c r="M348" s="153"/>
      <c r="N348" s="153"/>
      <c r="O348" s="153"/>
      <c r="P348" s="153"/>
      <c r="Q348" s="153"/>
      <c r="R348" s="153"/>
    </row>
    <row r="349" spans="1:1322" s="152" customFormat="1" ht="12.75">
      <c r="A349" s="153" t="s">
        <v>912</v>
      </c>
      <c r="B349" s="155">
        <v>3.39</v>
      </c>
      <c r="C349" s="153"/>
      <c r="D349" s="160">
        <f t="shared" ref="D349:D352" si="90">B349*$F$2</f>
        <v>1.5804680592046275E-2</v>
      </c>
      <c r="E349" s="155"/>
      <c r="F349" s="152">
        <f t="shared" ref="F349:F352" si="91">+B349+D349</f>
        <v>3.4058046805920466</v>
      </c>
      <c r="I349" s="153"/>
      <c r="K349" s="153"/>
      <c r="L349" s="153"/>
      <c r="M349" s="153"/>
      <c r="N349" s="153"/>
      <c r="O349" s="153"/>
      <c r="P349" s="153"/>
      <c r="Q349" s="153"/>
      <c r="R349" s="153"/>
    </row>
    <row r="350" spans="1:1322" s="217" customFormat="1" ht="12.75">
      <c r="A350" s="153" t="s">
        <v>914</v>
      </c>
      <c r="B350" s="152">
        <v>2.85</v>
      </c>
      <c r="C350" s="153"/>
      <c r="D350" s="160">
        <f t="shared" si="90"/>
        <v>1.3287120851720319E-2</v>
      </c>
      <c r="E350" s="155"/>
      <c r="F350" s="152">
        <f t="shared" si="91"/>
        <v>2.8632871208517203</v>
      </c>
      <c r="G350" s="152"/>
      <c r="H350" s="152"/>
      <c r="I350" s="153"/>
      <c r="J350" s="152"/>
      <c r="K350" s="153"/>
      <c r="L350" s="153"/>
      <c r="M350" s="153"/>
      <c r="N350" s="153"/>
      <c r="O350" s="153"/>
      <c r="P350" s="153"/>
      <c r="Q350" s="153"/>
      <c r="R350" s="153"/>
      <c r="S350" s="152"/>
      <c r="T350" s="152"/>
      <c r="U350" s="152"/>
      <c r="V350" s="152"/>
      <c r="W350" s="152"/>
      <c r="X350" s="152"/>
      <c r="Y350" s="152"/>
      <c r="Z350" s="152"/>
      <c r="AA350" s="152"/>
      <c r="AB350" s="152"/>
      <c r="AC350" s="152"/>
      <c r="AD350" s="152"/>
      <c r="AE350" s="152"/>
      <c r="AF350" s="152"/>
      <c r="AG350" s="152"/>
      <c r="AH350" s="152"/>
      <c r="AI350" s="152"/>
      <c r="AJ350" s="152"/>
      <c r="AK350" s="152"/>
      <c r="AL350" s="152"/>
      <c r="AM350" s="152"/>
      <c r="AN350" s="152"/>
      <c r="AO350" s="152"/>
      <c r="AP350" s="152"/>
      <c r="AQ350" s="152"/>
      <c r="AR350" s="152"/>
      <c r="AS350" s="152"/>
      <c r="AT350" s="152"/>
      <c r="AU350" s="152"/>
      <c r="AV350" s="152"/>
      <c r="AW350" s="152"/>
      <c r="AX350" s="152"/>
      <c r="AY350" s="152"/>
      <c r="AZ350" s="152"/>
      <c r="BA350" s="152"/>
      <c r="BB350" s="152"/>
      <c r="BC350" s="152"/>
      <c r="BD350" s="152"/>
      <c r="BE350" s="152"/>
      <c r="BF350" s="152"/>
      <c r="BG350" s="152"/>
      <c r="BH350" s="152"/>
      <c r="BI350" s="152"/>
      <c r="BJ350" s="152"/>
      <c r="BK350" s="152"/>
      <c r="BL350" s="152"/>
      <c r="BM350" s="152"/>
      <c r="BN350" s="152"/>
      <c r="BO350" s="152"/>
      <c r="BP350" s="152"/>
      <c r="BQ350" s="152"/>
      <c r="BR350" s="152"/>
      <c r="BS350" s="152"/>
      <c r="BT350" s="152"/>
      <c r="BU350" s="152"/>
      <c r="BV350" s="152"/>
      <c r="BW350" s="152"/>
      <c r="BX350" s="152"/>
      <c r="BY350" s="152"/>
      <c r="BZ350" s="152"/>
      <c r="CA350" s="152"/>
      <c r="CB350" s="152"/>
      <c r="CC350" s="152"/>
      <c r="CD350" s="152"/>
      <c r="CE350" s="152"/>
      <c r="CF350" s="152"/>
      <c r="CG350" s="152"/>
      <c r="CH350" s="152"/>
      <c r="CI350" s="152"/>
      <c r="CJ350" s="152"/>
      <c r="CK350" s="152"/>
      <c r="CL350" s="152"/>
      <c r="CM350" s="152"/>
      <c r="CN350" s="152"/>
      <c r="CO350" s="152"/>
      <c r="CP350" s="152"/>
      <c r="CQ350" s="152"/>
      <c r="CR350" s="152"/>
      <c r="CS350" s="152"/>
      <c r="CT350" s="152"/>
      <c r="CU350" s="152"/>
      <c r="CV350" s="152"/>
      <c r="CW350" s="152"/>
      <c r="CX350" s="152"/>
      <c r="CY350" s="152"/>
      <c r="CZ350" s="152"/>
      <c r="DA350" s="152"/>
      <c r="DB350" s="152"/>
      <c r="DC350" s="152"/>
      <c r="DD350" s="152"/>
      <c r="DE350" s="152"/>
      <c r="DF350" s="152"/>
      <c r="DG350" s="152"/>
      <c r="DH350" s="152"/>
      <c r="DI350" s="152"/>
      <c r="DJ350" s="152"/>
      <c r="DK350" s="152"/>
      <c r="DL350" s="152"/>
      <c r="DM350" s="152"/>
      <c r="DN350" s="152"/>
      <c r="DO350" s="152"/>
      <c r="DP350" s="152"/>
      <c r="DQ350" s="152"/>
      <c r="DR350" s="152"/>
      <c r="DS350" s="152"/>
      <c r="DT350" s="152"/>
      <c r="DU350" s="152"/>
      <c r="DV350" s="152"/>
      <c r="DW350" s="152"/>
      <c r="DX350" s="152"/>
      <c r="DY350" s="152"/>
      <c r="DZ350" s="152"/>
      <c r="EA350" s="152"/>
      <c r="EB350" s="152"/>
      <c r="EC350" s="152"/>
      <c r="ED350" s="152"/>
      <c r="EE350" s="152"/>
      <c r="EF350" s="152"/>
      <c r="EG350" s="152"/>
      <c r="EH350" s="152"/>
      <c r="EI350" s="152"/>
      <c r="EJ350" s="152"/>
      <c r="EK350" s="152"/>
      <c r="EL350" s="152"/>
      <c r="EM350" s="152"/>
      <c r="EN350" s="152"/>
      <c r="EO350" s="152"/>
      <c r="EP350" s="152"/>
      <c r="EQ350" s="152"/>
      <c r="ER350" s="152"/>
      <c r="ES350" s="152"/>
      <c r="ET350" s="152"/>
      <c r="EU350" s="152"/>
      <c r="EV350" s="152"/>
      <c r="EW350" s="152"/>
      <c r="EX350" s="152"/>
      <c r="EY350" s="152"/>
      <c r="EZ350" s="152"/>
      <c r="FA350" s="152"/>
      <c r="FB350" s="152"/>
      <c r="FC350" s="152"/>
      <c r="FD350" s="152"/>
      <c r="FE350" s="152"/>
      <c r="FF350" s="152"/>
      <c r="FG350" s="152"/>
      <c r="FH350" s="152"/>
      <c r="FI350" s="152"/>
      <c r="FJ350" s="152"/>
      <c r="FK350" s="152"/>
      <c r="FL350" s="152"/>
      <c r="FM350" s="152"/>
      <c r="FN350" s="152"/>
      <c r="FO350" s="152"/>
      <c r="FP350" s="152"/>
      <c r="FQ350" s="152"/>
      <c r="FR350" s="152"/>
      <c r="FS350" s="152"/>
      <c r="FT350" s="152"/>
      <c r="FU350" s="152"/>
      <c r="FV350" s="152"/>
      <c r="FW350" s="152"/>
      <c r="FX350" s="152"/>
      <c r="FY350" s="152"/>
      <c r="FZ350" s="152"/>
      <c r="GA350" s="152"/>
      <c r="GB350" s="152"/>
      <c r="GC350" s="152"/>
      <c r="GD350" s="152"/>
      <c r="GE350" s="152"/>
      <c r="GF350" s="152"/>
      <c r="GG350" s="152"/>
      <c r="GH350" s="152"/>
      <c r="GI350" s="152"/>
      <c r="GJ350" s="152"/>
      <c r="GK350" s="152"/>
      <c r="GL350" s="152"/>
      <c r="GM350" s="152"/>
      <c r="GN350" s="152"/>
      <c r="GO350" s="152"/>
      <c r="GP350" s="152"/>
      <c r="GQ350" s="152"/>
      <c r="GR350" s="152"/>
      <c r="GS350" s="152"/>
      <c r="GT350" s="152"/>
      <c r="GU350" s="152"/>
      <c r="GV350" s="152"/>
      <c r="GW350" s="152"/>
      <c r="GX350" s="152"/>
      <c r="GY350" s="152"/>
      <c r="GZ350" s="152"/>
      <c r="HA350" s="152"/>
      <c r="HB350" s="152"/>
      <c r="HC350" s="152"/>
      <c r="HD350" s="152"/>
      <c r="HE350" s="152"/>
      <c r="HF350" s="152"/>
      <c r="HG350" s="152"/>
      <c r="HH350" s="152"/>
      <c r="HI350" s="152"/>
      <c r="HJ350" s="152"/>
      <c r="HK350" s="152"/>
      <c r="HL350" s="152"/>
      <c r="HM350" s="152"/>
      <c r="HN350" s="152"/>
      <c r="HO350" s="152"/>
      <c r="HP350" s="152"/>
      <c r="HQ350" s="152"/>
      <c r="HR350" s="152"/>
      <c r="HS350" s="152"/>
      <c r="HT350" s="152"/>
      <c r="HU350" s="152"/>
      <c r="HV350" s="152"/>
      <c r="HW350" s="152"/>
      <c r="HX350" s="152"/>
      <c r="HY350" s="152"/>
      <c r="HZ350" s="152"/>
      <c r="IA350" s="152"/>
      <c r="IB350" s="152"/>
      <c r="IC350" s="152"/>
      <c r="ID350" s="152"/>
      <c r="IE350" s="152"/>
      <c r="IF350" s="152"/>
      <c r="IG350" s="152"/>
      <c r="IH350" s="152"/>
      <c r="II350" s="152"/>
      <c r="IJ350" s="152"/>
      <c r="IK350" s="152"/>
      <c r="IL350" s="152"/>
      <c r="IM350" s="152"/>
      <c r="IN350" s="152"/>
      <c r="IO350" s="152"/>
      <c r="IP350" s="152"/>
      <c r="IQ350" s="152"/>
      <c r="IR350" s="152"/>
      <c r="IS350" s="152"/>
      <c r="IT350" s="152"/>
      <c r="IU350" s="152"/>
      <c r="IV350" s="152"/>
      <c r="IW350" s="152"/>
      <c r="IX350" s="152"/>
      <c r="IY350" s="152"/>
      <c r="IZ350" s="152"/>
      <c r="JA350" s="152"/>
      <c r="JB350" s="152"/>
      <c r="JC350" s="152"/>
      <c r="JD350" s="152"/>
      <c r="JE350" s="152"/>
      <c r="JF350" s="152"/>
      <c r="JG350" s="152"/>
      <c r="JH350" s="152"/>
      <c r="JI350" s="152"/>
      <c r="JJ350" s="152"/>
      <c r="JK350" s="152"/>
      <c r="JL350" s="152"/>
      <c r="JM350" s="152"/>
      <c r="JN350" s="152"/>
      <c r="JO350" s="152"/>
      <c r="JP350" s="152"/>
      <c r="JQ350" s="152"/>
      <c r="JR350" s="152"/>
      <c r="JS350" s="152"/>
      <c r="JT350" s="152"/>
      <c r="JU350" s="152"/>
      <c r="JV350" s="152"/>
      <c r="JW350" s="152"/>
      <c r="JX350" s="152"/>
      <c r="JY350" s="152"/>
      <c r="JZ350" s="152"/>
      <c r="KA350" s="152"/>
      <c r="KB350" s="152"/>
      <c r="KC350" s="152"/>
      <c r="KD350" s="152"/>
      <c r="KE350" s="152"/>
      <c r="KF350" s="152"/>
      <c r="KG350" s="152"/>
      <c r="KH350" s="152"/>
      <c r="KI350" s="152"/>
      <c r="KJ350" s="152"/>
      <c r="KK350" s="152"/>
      <c r="KL350" s="152"/>
      <c r="KM350" s="152"/>
      <c r="KN350" s="152"/>
      <c r="KO350" s="152"/>
      <c r="KP350" s="152"/>
      <c r="KQ350" s="152"/>
      <c r="KR350" s="152"/>
      <c r="KS350" s="152"/>
      <c r="KT350" s="152"/>
      <c r="KU350" s="152"/>
      <c r="KV350" s="152"/>
      <c r="KW350" s="152"/>
      <c r="KX350" s="152"/>
      <c r="KY350" s="152"/>
      <c r="KZ350" s="152"/>
      <c r="LA350" s="152"/>
      <c r="LB350" s="152"/>
      <c r="LC350" s="152"/>
      <c r="LD350" s="152"/>
      <c r="LE350" s="152"/>
      <c r="LF350" s="152"/>
      <c r="LG350" s="152"/>
      <c r="LH350" s="152"/>
      <c r="LI350" s="152"/>
      <c r="LJ350" s="152"/>
      <c r="LK350" s="152"/>
      <c r="LL350" s="152"/>
      <c r="LM350" s="152"/>
      <c r="LN350" s="152"/>
      <c r="LO350" s="152"/>
      <c r="LP350" s="152"/>
      <c r="LQ350" s="152"/>
      <c r="LR350" s="152"/>
      <c r="LS350" s="152"/>
      <c r="LT350" s="152"/>
      <c r="LU350" s="152"/>
      <c r="LV350" s="152"/>
      <c r="LW350" s="152"/>
      <c r="LX350" s="152"/>
      <c r="LY350" s="152"/>
      <c r="LZ350" s="152"/>
      <c r="MA350" s="152"/>
      <c r="MB350" s="152"/>
      <c r="MC350" s="152"/>
      <c r="MD350" s="152"/>
      <c r="ME350" s="152"/>
      <c r="MF350" s="152"/>
      <c r="MG350" s="152"/>
      <c r="MH350" s="152"/>
      <c r="MI350" s="152"/>
      <c r="MJ350" s="152"/>
      <c r="MK350" s="152"/>
      <c r="ML350" s="152"/>
      <c r="MM350" s="152"/>
      <c r="MN350" s="152"/>
      <c r="MO350" s="152"/>
      <c r="MP350" s="152"/>
      <c r="MQ350" s="152"/>
      <c r="MR350" s="152"/>
      <c r="MS350" s="152"/>
      <c r="MT350" s="152"/>
      <c r="MU350" s="152"/>
      <c r="MV350" s="152"/>
      <c r="MW350" s="152"/>
      <c r="MX350" s="152"/>
      <c r="MY350" s="152"/>
      <c r="MZ350" s="152"/>
      <c r="NA350" s="152"/>
      <c r="NB350" s="152"/>
      <c r="NC350" s="152"/>
      <c r="ND350" s="152"/>
      <c r="NE350" s="152"/>
      <c r="NF350" s="152"/>
      <c r="NG350" s="152"/>
      <c r="NH350" s="152"/>
      <c r="NI350" s="152"/>
      <c r="NJ350" s="152"/>
      <c r="NK350" s="152"/>
      <c r="NL350" s="152"/>
      <c r="NM350" s="152"/>
      <c r="NN350" s="152"/>
      <c r="NO350" s="152"/>
      <c r="NP350" s="152"/>
      <c r="NQ350" s="152"/>
      <c r="NR350" s="152"/>
      <c r="NS350" s="152"/>
      <c r="NT350" s="152"/>
      <c r="NU350" s="152"/>
      <c r="NV350" s="152"/>
      <c r="NW350" s="152"/>
      <c r="NX350" s="152"/>
      <c r="NY350" s="152"/>
      <c r="NZ350" s="152"/>
      <c r="OA350" s="152"/>
      <c r="OB350" s="152"/>
      <c r="OC350" s="152"/>
      <c r="OD350" s="152"/>
      <c r="OE350" s="152"/>
      <c r="OF350" s="152"/>
      <c r="OG350" s="152"/>
      <c r="OH350" s="152"/>
      <c r="OI350" s="152"/>
      <c r="OJ350" s="152"/>
      <c r="OK350" s="152"/>
      <c r="OL350" s="152"/>
      <c r="OM350" s="152"/>
      <c r="ON350" s="152"/>
      <c r="OO350" s="152"/>
      <c r="OP350" s="152"/>
      <c r="OQ350" s="152"/>
      <c r="OR350" s="152"/>
      <c r="OS350" s="152"/>
      <c r="OT350" s="152"/>
      <c r="OU350" s="152"/>
      <c r="OV350" s="152"/>
      <c r="OW350" s="152"/>
      <c r="OX350" s="152"/>
      <c r="OY350" s="152"/>
      <c r="OZ350" s="152"/>
      <c r="PA350" s="152"/>
      <c r="PB350" s="152"/>
      <c r="PC350" s="152"/>
      <c r="PD350" s="152"/>
      <c r="PE350" s="152"/>
      <c r="PF350" s="152"/>
      <c r="PG350" s="152"/>
      <c r="PH350" s="152"/>
      <c r="PI350" s="152"/>
      <c r="PJ350" s="152"/>
      <c r="PK350" s="152"/>
      <c r="PL350" s="152"/>
      <c r="PM350" s="152"/>
      <c r="PN350" s="152"/>
      <c r="PO350" s="152"/>
      <c r="PP350" s="152"/>
      <c r="PQ350" s="152"/>
      <c r="PR350" s="152"/>
      <c r="PS350" s="152"/>
      <c r="PT350" s="152"/>
      <c r="PU350" s="152"/>
      <c r="PV350" s="152"/>
      <c r="PW350" s="152"/>
      <c r="PX350" s="152"/>
      <c r="PY350" s="152"/>
      <c r="PZ350" s="152"/>
      <c r="QA350" s="152"/>
      <c r="QB350" s="152"/>
      <c r="QC350" s="152"/>
      <c r="QD350" s="152"/>
      <c r="QE350" s="152"/>
      <c r="QF350" s="152"/>
      <c r="QG350" s="152"/>
      <c r="QH350" s="152"/>
      <c r="QI350" s="152"/>
      <c r="QJ350" s="152"/>
      <c r="QK350" s="152"/>
      <c r="QL350" s="152"/>
      <c r="QM350" s="152"/>
      <c r="QN350" s="152"/>
      <c r="QO350" s="152"/>
      <c r="QP350" s="152"/>
      <c r="QQ350" s="152"/>
      <c r="QR350" s="152"/>
      <c r="QS350" s="152"/>
      <c r="QT350" s="152"/>
      <c r="QU350" s="152"/>
      <c r="QV350" s="152"/>
      <c r="QW350" s="152"/>
      <c r="QX350" s="152"/>
      <c r="QY350" s="152"/>
      <c r="QZ350" s="152"/>
      <c r="RA350" s="152"/>
      <c r="RB350" s="152"/>
      <c r="RC350" s="152"/>
      <c r="RD350" s="152"/>
      <c r="RE350" s="152"/>
      <c r="RF350" s="152"/>
      <c r="RG350" s="152"/>
      <c r="RH350" s="152"/>
      <c r="RI350" s="152"/>
      <c r="RJ350" s="152"/>
      <c r="RK350" s="152"/>
      <c r="RL350" s="152"/>
      <c r="RM350" s="152"/>
      <c r="RN350" s="152"/>
      <c r="RO350" s="152"/>
      <c r="RP350" s="152"/>
      <c r="RQ350" s="152"/>
      <c r="RR350" s="152"/>
      <c r="RS350" s="152"/>
      <c r="RT350" s="152"/>
      <c r="RU350" s="152"/>
      <c r="RV350" s="152"/>
      <c r="RW350" s="152"/>
      <c r="RX350" s="152"/>
      <c r="RY350" s="152"/>
      <c r="RZ350" s="152"/>
      <c r="SA350" s="152"/>
      <c r="SB350" s="152"/>
      <c r="SC350" s="152"/>
      <c r="SD350" s="152"/>
      <c r="SE350" s="152"/>
      <c r="SF350" s="152"/>
      <c r="SG350" s="152"/>
      <c r="SH350" s="152"/>
      <c r="SI350" s="152"/>
      <c r="SJ350" s="152"/>
      <c r="SK350" s="152"/>
      <c r="SL350" s="152"/>
      <c r="SM350" s="152"/>
      <c r="SN350" s="152"/>
      <c r="SO350" s="152"/>
      <c r="SP350" s="152"/>
      <c r="SQ350" s="152"/>
      <c r="SR350" s="152"/>
      <c r="SS350" s="152"/>
      <c r="ST350" s="152"/>
      <c r="SU350" s="152"/>
      <c r="SV350" s="152"/>
      <c r="SW350" s="152"/>
      <c r="SX350" s="152"/>
      <c r="SY350" s="152"/>
      <c r="SZ350" s="152"/>
      <c r="TA350" s="152"/>
      <c r="TB350" s="152"/>
      <c r="TC350" s="152"/>
      <c r="TD350" s="152"/>
      <c r="TE350" s="152"/>
      <c r="TF350" s="152"/>
      <c r="TG350" s="152"/>
      <c r="TH350" s="152"/>
      <c r="TI350" s="152"/>
      <c r="TJ350" s="152"/>
      <c r="TK350" s="152"/>
      <c r="TL350" s="152"/>
      <c r="TM350" s="152"/>
      <c r="TN350" s="152"/>
      <c r="TO350" s="152"/>
      <c r="TP350" s="152"/>
      <c r="TQ350" s="152"/>
      <c r="TR350" s="152"/>
      <c r="TS350" s="152"/>
      <c r="TT350" s="152"/>
      <c r="TU350" s="152"/>
      <c r="TV350" s="152"/>
      <c r="TW350" s="152"/>
      <c r="TX350" s="152"/>
      <c r="TY350" s="152"/>
      <c r="TZ350" s="152"/>
      <c r="UA350" s="152"/>
      <c r="UB350" s="152"/>
      <c r="UC350" s="152"/>
      <c r="UD350" s="152"/>
      <c r="UE350" s="152"/>
      <c r="UF350" s="152"/>
      <c r="UG350" s="152"/>
      <c r="UH350" s="152"/>
      <c r="UI350" s="152"/>
      <c r="UJ350" s="152"/>
      <c r="UK350" s="152"/>
      <c r="UL350" s="152"/>
      <c r="UM350" s="152"/>
      <c r="UN350" s="152"/>
      <c r="UO350" s="152"/>
      <c r="UP350" s="152"/>
      <c r="UQ350" s="152"/>
      <c r="UR350" s="152"/>
      <c r="US350" s="152"/>
      <c r="UT350" s="152"/>
      <c r="UU350" s="152"/>
      <c r="UV350" s="152"/>
      <c r="UW350" s="152"/>
      <c r="UX350" s="152"/>
      <c r="UY350" s="152"/>
      <c r="UZ350" s="152"/>
      <c r="VA350" s="152"/>
      <c r="VB350" s="152"/>
      <c r="VC350" s="152"/>
      <c r="VD350" s="152"/>
      <c r="VE350" s="152"/>
      <c r="VF350" s="152"/>
      <c r="VG350" s="152"/>
      <c r="VH350" s="152"/>
      <c r="VI350" s="152"/>
      <c r="VJ350" s="152"/>
      <c r="VK350" s="152"/>
      <c r="VL350" s="152"/>
      <c r="VM350" s="152"/>
      <c r="VN350" s="152"/>
      <c r="VO350" s="152"/>
      <c r="VP350" s="152"/>
      <c r="VQ350" s="152"/>
      <c r="VR350" s="152"/>
      <c r="VS350" s="152"/>
      <c r="VT350" s="152"/>
      <c r="VU350" s="152"/>
      <c r="VV350" s="152"/>
      <c r="VW350" s="152"/>
      <c r="VX350" s="152"/>
      <c r="VY350" s="152"/>
      <c r="VZ350" s="152"/>
      <c r="WA350" s="152"/>
      <c r="WB350" s="152"/>
      <c r="WC350" s="152"/>
      <c r="WD350" s="152"/>
      <c r="WE350" s="152"/>
      <c r="WF350" s="152"/>
      <c r="WG350" s="152"/>
      <c r="WH350" s="152"/>
      <c r="WI350" s="152"/>
      <c r="WJ350" s="152"/>
      <c r="WK350" s="152"/>
      <c r="WL350" s="152"/>
      <c r="WM350" s="152"/>
      <c r="WN350" s="152"/>
      <c r="WO350" s="152"/>
      <c r="WP350" s="152"/>
      <c r="WQ350" s="152"/>
      <c r="WR350" s="152"/>
      <c r="WS350" s="152"/>
      <c r="WT350" s="152"/>
      <c r="WU350" s="152"/>
      <c r="WV350" s="152"/>
      <c r="WW350" s="152"/>
      <c r="WX350" s="152"/>
      <c r="WY350" s="152"/>
      <c r="WZ350" s="152"/>
      <c r="XA350" s="152"/>
      <c r="XB350" s="152"/>
      <c r="XC350" s="152"/>
      <c r="XD350" s="152"/>
      <c r="XE350" s="152"/>
      <c r="XF350" s="152"/>
      <c r="XG350" s="152"/>
      <c r="XH350" s="152"/>
      <c r="XI350" s="152"/>
      <c r="XJ350" s="152"/>
      <c r="XK350" s="152"/>
      <c r="XL350" s="152"/>
      <c r="XM350" s="152"/>
      <c r="XN350" s="152"/>
      <c r="XO350" s="152"/>
      <c r="XP350" s="152"/>
      <c r="XQ350" s="152"/>
      <c r="XR350" s="152"/>
      <c r="XS350" s="152"/>
      <c r="XT350" s="152"/>
      <c r="XU350" s="152"/>
      <c r="XV350" s="152"/>
      <c r="XW350" s="152"/>
      <c r="XX350" s="152"/>
      <c r="XY350" s="152"/>
      <c r="XZ350" s="152"/>
      <c r="YA350" s="152"/>
      <c r="YB350" s="152"/>
      <c r="YC350" s="152"/>
      <c r="YD350" s="152"/>
      <c r="YE350" s="152"/>
      <c r="YF350" s="152"/>
      <c r="YG350" s="152"/>
      <c r="YH350" s="152"/>
      <c r="YI350" s="152"/>
      <c r="YJ350" s="152"/>
      <c r="YK350" s="152"/>
      <c r="YL350" s="152"/>
      <c r="YM350" s="152"/>
      <c r="YN350" s="152"/>
      <c r="YO350" s="152"/>
      <c r="YP350" s="152"/>
      <c r="YQ350" s="152"/>
      <c r="YR350" s="152"/>
      <c r="YS350" s="152"/>
      <c r="YT350" s="152"/>
      <c r="YU350" s="152"/>
      <c r="YV350" s="152"/>
      <c r="YW350" s="152"/>
      <c r="YX350" s="152"/>
      <c r="YY350" s="152"/>
      <c r="YZ350" s="152"/>
      <c r="ZA350" s="152"/>
      <c r="ZB350" s="152"/>
      <c r="ZC350" s="152"/>
      <c r="ZD350" s="152"/>
      <c r="ZE350" s="152"/>
      <c r="ZF350" s="152"/>
      <c r="ZG350" s="152"/>
      <c r="ZH350" s="152"/>
      <c r="ZI350" s="152"/>
      <c r="ZJ350" s="152"/>
      <c r="ZK350" s="152"/>
      <c r="ZL350" s="152"/>
      <c r="ZM350" s="152"/>
      <c r="ZN350" s="152"/>
      <c r="ZO350" s="152"/>
      <c r="ZP350" s="152"/>
      <c r="ZQ350" s="152"/>
      <c r="ZR350" s="152"/>
      <c r="ZS350" s="152"/>
      <c r="ZT350" s="152"/>
      <c r="ZU350" s="152"/>
      <c r="ZV350" s="152"/>
      <c r="ZW350" s="152"/>
      <c r="ZX350" s="152"/>
      <c r="ZY350" s="152"/>
      <c r="ZZ350" s="152"/>
      <c r="AAA350" s="152"/>
      <c r="AAB350" s="152"/>
      <c r="AAC350" s="152"/>
      <c r="AAD350" s="152"/>
      <c r="AAE350" s="152"/>
      <c r="AAF350" s="152"/>
      <c r="AAG350" s="152"/>
      <c r="AAH350" s="152"/>
      <c r="AAI350" s="152"/>
      <c r="AAJ350" s="152"/>
      <c r="AAK350" s="152"/>
      <c r="AAL350" s="152"/>
      <c r="AAM350" s="152"/>
      <c r="AAN350" s="152"/>
      <c r="AAO350" s="152"/>
      <c r="AAP350" s="152"/>
      <c r="AAQ350" s="152"/>
      <c r="AAR350" s="152"/>
      <c r="AAS350" s="152"/>
      <c r="AAT350" s="152"/>
      <c r="AAU350" s="152"/>
      <c r="AAV350" s="152"/>
      <c r="AAW350" s="152"/>
      <c r="AAX350" s="152"/>
      <c r="AAY350" s="152"/>
      <c r="AAZ350" s="152"/>
      <c r="ABA350" s="152"/>
      <c r="ABB350" s="152"/>
      <c r="ABC350" s="152"/>
      <c r="ABD350" s="152"/>
      <c r="ABE350" s="152"/>
      <c r="ABF350" s="152"/>
      <c r="ABG350" s="152"/>
      <c r="ABH350" s="152"/>
      <c r="ABI350" s="152"/>
      <c r="ABJ350" s="152"/>
      <c r="ABK350" s="152"/>
      <c r="ABL350" s="152"/>
      <c r="ABM350" s="152"/>
      <c r="ABN350" s="152"/>
      <c r="ABO350" s="152"/>
      <c r="ABP350" s="152"/>
      <c r="ABQ350" s="152"/>
      <c r="ABR350" s="152"/>
      <c r="ABS350" s="152"/>
      <c r="ABT350" s="152"/>
      <c r="ABU350" s="152"/>
      <c r="ABV350" s="152"/>
      <c r="ABW350" s="152"/>
      <c r="ABX350" s="152"/>
      <c r="ABY350" s="152"/>
      <c r="ABZ350" s="152"/>
      <c r="ACA350" s="152"/>
      <c r="ACB350" s="152"/>
      <c r="ACC350" s="152"/>
      <c r="ACD350" s="152"/>
      <c r="ACE350" s="152"/>
      <c r="ACF350" s="152"/>
      <c r="ACG350" s="152"/>
      <c r="ACH350" s="152"/>
      <c r="ACI350" s="152"/>
      <c r="ACJ350" s="152"/>
      <c r="ACK350" s="152"/>
      <c r="ACL350" s="152"/>
      <c r="ACM350" s="152"/>
      <c r="ACN350" s="152"/>
      <c r="ACO350" s="152"/>
      <c r="ACP350" s="152"/>
      <c r="ACQ350" s="152"/>
      <c r="ACR350" s="152"/>
      <c r="ACS350" s="152"/>
      <c r="ACT350" s="152"/>
      <c r="ACU350" s="152"/>
      <c r="ACV350" s="152"/>
      <c r="ACW350" s="152"/>
      <c r="ACX350" s="152"/>
      <c r="ACY350" s="152"/>
      <c r="ACZ350" s="152"/>
      <c r="ADA350" s="152"/>
      <c r="ADB350" s="152"/>
      <c r="ADC350" s="152"/>
      <c r="ADD350" s="152"/>
      <c r="ADE350" s="152"/>
      <c r="ADF350" s="152"/>
      <c r="ADG350" s="152"/>
      <c r="ADH350" s="152"/>
      <c r="ADI350" s="152"/>
      <c r="ADJ350" s="152"/>
      <c r="ADK350" s="152"/>
      <c r="ADL350" s="152"/>
      <c r="ADM350" s="152"/>
      <c r="ADN350" s="152"/>
      <c r="ADO350" s="152"/>
      <c r="ADP350" s="152"/>
      <c r="ADQ350" s="152"/>
      <c r="ADR350" s="152"/>
      <c r="ADS350" s="152"/>
      <c r="ADT350" s="152"/>
      <c r="ADU350" s="152"/>
      <c r="ADV350" s="152"/>
      <c r="ADW350" s="152"/>
      <c r="ADX350" s="152"/>
      <c r="ADY350" s="152"/>
      <c r="ADZ350" s="152"/>
      <c r="AEA350" s="152"/>
      <c r="AEB350" s="152"/>
      <c r="AEC350" s="152"/>
      <c r="AED350" s="152"/>
      <c r="AEE350" s="152"/>
      <c r="AEF350" s="152"/>
      <c r="AEG350" s="152"/>
      <c r="AEH350" s="152"/>
      <c r="AEI350" s="152"/>
      <c r="AEJ350" s="152"/>
      <c r="AEK350" s="152"/>
      <c r="AEL350" s="152"/>
      <c r="AEM350" s="152"/>
      <c r="AEN350" s="152"/>
      <c r="AEO350" s="152"/>
      <c r="AEP350" s="152"/>
      <c r="AEQ350" s="152"/>
      <c r="AER350" s="152"/>
      <c r="AES350" s="152"/>
      <c r="AET350" s="152"/>
      <c r="AEU350" s="152"/>
      <c r="AEV350" s="152"/>
      <c r="AEW350" s="152"/>
      <c r="AEX350" s="152"/>
      <c r="AEY350" s="152"/>
      <c r="AEZ350" s="152"/>
      <c r="AFA350" s="152"/>
      <c r="AFB350" s="152"/>
      <c r="AFC350" s="152"/>
      <c r="AFD350" s="152"/>
      <c r="AFE350" s="152"/>
      <c r="AFF350" s="152"/>
      <c r="AFG350" s="152"/>
      <c r="AFH350" s="152"/>
      <c r="AFI350" s="152"/>
      <c r="AFJ350" s="152"/>
      <c r="AFK350" s="152"/>
      <c r="AFL350" s="152"/>
      <c r="AFM350" s="152"/>
      <c r="AFN350" s="152"/>
      <c r="AFO350" s="152"/>
      <c r="AFP350" s="152"/>
      <c r="AFQ350" s="152"/>
      <c r="AFR350" s="152"/>
      <c r="AFS350" s="152"/>
      <c r="AFT350" s="152"/>
      <c r="AFU350" s="152"/>
      <c r="AFV350" s="152"/>
      <c r="AFW350" s="152"/>
      <c r="AFX350" s="152"/>
      <c r="AFY350" s="152"/>
      <c r="AFZ350" s="152"/>
      <c r="AGA350" s="152"/>
      <c r="AGB350" s="152"/>
      <c r="AGC350" s="152"/>
      <c r="AGD350" s="152"/>
      <c r="AGE350" s="152"/>
      <c r="AGF350" s="152"/>
      <c r="AGG350" s="152"/>
      <c r="AGH350" s="152"/>
      <c r="AGI350" s="152"/>
      <c r="AGJ350" s="152"/>
      <c r="AGK350" s="152"/>
      <c r="AGL350" s="152"/>
      <c r="AGM350" s="152"/>
      <c r="AGN350" s="152"/>
      <c r="AGO350" s="152"/>
      <c r="AGP350" s="152"/>
      <c r="AGQ350" s="152"/>
      <c r="AGR350" s="152"/>
      <c r="AGS350" s="152"/>
      <c r="AGT350" s="152"/>
      <c r="AGU350" s="152"/>
      <c r="AGV350" s="152"/>
      <c r="AGW350" s="152"/>
      <c r="AGX350" s="152"/>
      <c r="AGY350" s="152"/>
      <c r="AGZ350" s="152"/>
      <c r="AHA350" s="152"/>
      <c r="AHB350" s="152"/>
      <c r="AHC350" s="152"/>
      <c r="AHD350" s="152"/>
      <c r="AHE350" s="152"/>
      <c r="AHF350" s="152"/>
      <c r="AHG350" s="152"/>
      <c r="AHH350" s="152"/>
      <c r="AHI350" s="152"/>
      <c r="AHJ350" s="152"/>
      <c r="AHK350" s="152"/>
      <c r="AHL350" s="152"/>
      <c r="AHM350" s="152"/>
      <c r="AHN350" s="152"/>
      <c r="AHO350" s="152"/>
      <c r="AHP350" s="152"/>
      <c r="AHQ350" s="152"/>
      <c r="AHR350" s="152"/>
      <c r="AHS350" s="152"/>
      <c r="AHT350" s="152"/>
      <c r="AHU350" s="152"/>
      <c r="AHV350" s="152"/>
      <c r="AHW350" s="152"/>
      <c r="AHX350" s="152"/>
      <c r="AHY350" s="152"/>
      <c r="AHZ350" s="152"/>
      <c r="AIA350" s="152"/>
      <c r="AIB350" s="152"/>
      <c r="AIC350" s="152"/>
      <c r="AID350" s="152"/>
      <c r="AIE350" s="152"/>
      <c r="AIF350" s="152"/>
      <c r="AIG350" s="152"/>
      <c r="AIH350" s="152"/>
      <c r="AII350" s="152"/>
      <c r="AIJ350" s="152"/>
      <c r="AIK350" s="152"/>
      <c r="AIL350" s="152"/>
      <c r="AIM350" s="152"/>
      <c r="AIN350" s="152"/>
      <c r="AIO350" s="152"/>
      <c r="AIP350" s="152"/>
      <c r="AIQ350" s="152"/>
      <c r="AIR350" s="152"/>
      <c r="AIS350" s="152"/>
      <c r="AIT350" s="152"/>
      <c r="AIU350" s="152"/>
      <c r="AIV350" s="152"/>
      <c r="AIW350" s="152"/>
      <c r="AIX350" s="152"/>
      <c r="AIY350" s="152"/>
      <c r="AIZ350" s="152"/>
      <c r="AJA350" s="152"/>
      <c r="AJB350" s="152"/>
      <c r="AJC350" s="152"/>
      <c r="AJD350" s="152"/>
      <c r="AJE350" s="152"/>
      <c r="AJF350" s="152"/>
      <c r="AJG350" s="152"/>
      <c r="AJH350" s="152"/>
      <c r="AJI350" s="152"/>
      <c r="AJJ350" s="152"/>
      <c r="AJK350" s="152"/>
      <c r="AJL350" s="152"/>
      <c r="AJM350" s="152"/>
      <c r="AJN350" s="152"/>
      <c r="AJO350" s="152"/>
      <c r="AJP350" s="152"/>
      <c r="AJQ350" s="152"/>
      <c r="AJR350" s="152"/>
      <c r="AJS350" s="152"/>
      <c r="AJT350" s="152"/>
      <c r="AJU350" s="152"/>
      <c r="AJV350" s="152"/>
      <c r="AJW350" s="152"/>
      <c r="AJX350" s="152"/>
      <c r="AJY350" s="152"/>
      <c r="AJZ350" s="152"/>
      <c r="AKA350" s="152"/>
      <c r="AKB350" s="152"/>
      <c r="AKC350" s="152"/>
      <c r="AKD350" s="152"/>
      <c r="AKE350" s="152"/>
      <c r="AKF350" s="152"/>
      <c r="AKG350" s="152"/>
      <c r="AKH350" s="152"/>
      <c r="AKI350" s="152"/>
      <c r="AKJ350" s="152"/>
      <c r="AKK350" s="152"/>
      <c r="AKL350" s="152"/>
      <c r="AKM350" s="152"/>
      <c r="AKN350" s="152"/>
      <c r="AKO350" s="152"/>
      <c r="AKP350" s="152"/>
      <c r="AKQ350" s="152"/>
      <c r="AKR350" s="152"/>
      <c r="AKS350" s="152"/>
      <c r="AKT350" s="152"/>
      <c r="AKU350" s="152"/>
      <c r="AKV350" s="152"/>
      <c r="AKW350" s="152"/>
      <c r="AKX350" s="152"/>
      <c r="AKY350" s="152"/>
      <c r="AKZ350" s="152"/>
      <c r="ALA350" s="152"/>
      <c r="ALB350" s="152"/>
      <c r="ALC350" s="152"/>
      <c r="ALD350" s="152"/>
      <c r="ALE350" s="152"/>
      <c r="ALF350" s="152"/>
      <c r="ALG350" s="152"/>
      <c r="ALH350" s="152"/>
      <c r="ALI350" s="152"/>
      <c r="ALJ350" s="152"/>
      <c r="ALK350" s="152"/>
      <c r="ALL350" s="152"/>
      <c r="ALM350" s="152"/>
      <c r="ALN350" s="152"/>
      <c r="ALO350" s="152"/>
      <c r="ALP350" s="152"/>
      <c r="ALQ350" s="152"/>
      <c r="ALR350" s="152"/>
      <c r="ALS350" s="152"/>
      <c r="ALT350" s="152"/>
      <c r="ALU350" s="152"/>
      <c r="ALV350" s="152"/>
      <c r="ALW350" s="152"/>
      <c r="ALX350" s="152"/>
      <c r="ALY350" s="152"/>
      <c r="ALZ350" s="152"/>
      <c r="AMA350" s="152"/>
      <c r="AMB350" s="152"/>
      <c r="AMC350" s="152"/>
      <c r="AMD350" s="152"/>
      <c r="AME350" s="152"/>
      <c r="AMF350" s="152"/>
      <c r="AMG350" s="152"/>
      <c r="AMH350" s="152"/>
      <c r="AMI350" s="152"/>
      <c r="AMJ350" s="152"/>
      <c r="AMK350" s="152"/>
      <c r="AML350" s="152"/>
      <c r="AMM350" s="152"/>
      <c r="AMN350" s="152"/>
      <c r="AMO350" s="152"/>
      <c r="AMP350" s="152"/>
      <c r="AMQ350" s="152"/>
      <c r="AMR350" s="152"/>
      <c r="AMS350" s="152"/>
      <c r="AMT350" s="152"/>
      <c r="AMU350" s="152"/>
      <c r="AMV350" s="152"/>
      <c r="AMW350" s="152"/>
      <c r="AMX350" s="152"/>
      <c r="AMY350" s="152"/>
      <c r="AMZ350" s="152"/>
      <c r="ANA350" s="152"/>
      <c r="ANB350" s="152"/>
      <c r="ANC350" s="152"/>
      <c r="AND350" s="152"/>
      <c r="ANE350" s="152"/>
      <c r="ANF350" s="152"/>
      <c r="ANG350" s="152"/>
      <c r="ANH350" s="152"/>
      <c r="ANI350" s="152"/>
      <c r="ANJ350" s="152"/>
      <c r="ANK350" s="152"/>
      <c r="ANL350" s="152"/>
      <c r="ANM350" s="152"/>
      <c r="ANN350" s="152"/>
      <c r="ANO350" s="152"/>
      <c r="ANP350" s="152"/>
      <c r="ANQ350" s="152"/>
      <c r="ANR350" s="152"/>
      <c r="ANS350" s="152"/>
      <c r="ANT350" s="152"/>
      <c r="ANU350" s="152"/>
      <c r="ANV350" s="152"/>
      <c r="ANW350" s="152"/>
      <c r="ANX350" s="152"/>
      <c r="ANY350" s="152"/>
      <c r="ANZ350" s="152"/>
      <c r="AOA350" s="152"/>
      <c r="AOB350" s="152"/>
      <c r="AOC350" s="152"/>
      <c r="AOD350" s="152"/>
      <c r="AOE350" s="152"/>
      <c r="AOF350" s="152"/>
      <c r="AOG350" s="152"/>
      <c r="AOH350" s="152"/>
      <c r="AOI350" s="152"/>
      <c r="AOJ350" s="152"/>
      <c r="AOK350" s="152"/>
      <c r="AOL350" s="152"/>
      <c r="AOM350" s="152"/>
      <c r="AON350" s="152"/>
      <c r="AOO350" s="152"/>
      <c r="AOP350" s="152"/>
      <c r="AOQ350" s="152"/>
      <c r="AOR350" s="152"/>
      <c r="AOS350" s="152"/>
      <c r="AOT350" s="152"/>
      <c r="AOU350" s="152"/>
      <c r="AOV350" s="152"/>
      <c r="AOW350" s="152"/>
      <c r="AOX350" s="152"/>
      <c r="AOY350" s="152"/>
      <c r="AOZ350" s="152"/>
      <c r="APA350" s="152"/>
      <c r="APB350" s="152"/>
      <c r="APC350" s="152"/>
      <c r="APD350" s="152"/>
      <c r="APE350" s="152"/>
      <c r="APF350" s="152"/>
      <c r="APG350" s="152"/>
      <c r="APH350" s="152"/>
      <c r="API350" s="152"/>
      <c r="APJ350" s="152"/>
      <c r="APK350" s="152"/>
      <c r="APL350" s="152"/>
      <c r="APM350" s="152"/>
      <c r="APN350" s="152"/>
      <c r="APO350" s="152"/>
      <c r="APP350" s="152"/>
      <c r="APQ350" s="152"/>
      <c r="APR350" s="152"/>
      <c r="APS350" s="152"/>
      <c r="APT350" s="152"/>
      <c r="APU350" s="152"/>
      <c r="APV350" s="152"/>
      <c r="APW350" s="152"/>
      <c r="APX350" s="152"/>
      <c r="APY350" s="152"/>
      <c r="APZ350" s="152"/>
      <c r="AQA350" s="152"/>
      <c r="AQB350" s="152"/>
      <c r="AQC350" s="152"/>
      <c r="AQD350" s="152"/>
      <c r="AQE350" s="152"/>
      <c r="AQF350" s="152"/>
      <c r="AQG350" s="152"/>
      <c r="AQH350" s="152"/>
      <c r="AQI350" s="152"/>
      <c r="AQJ350" s="152"/>
      <c r="AQK350" s="152"/>
      <c r="AQL350" s="152"/>
      <c r="AQM350" s="152"/>
      <c r="AQN350" s="152"/>
      <c r="AQO350" s="152"/>
      <c r="AQP350" s="152"/>
      <c r="AQQ350" s="152"/>
      <c r="AQR350" s="152"/>
      <c r="AQS350" s="152"/>
      <c r="AQT350" s="152"/>
      <c r="AQU350" s="152"/>
      <c r="AQV350" s="152"/>
      <c r="AQW350" s="152"/>
      <c r="AQX350" s="152"/>
      <c r="AQY350" s="152"/>
      <c r="AQZ350" s="152"/>
      <c r="ARA350" s="152"/>
      <c r="ARB350" s="152"/>
      <c r="ARC350" s="152"/>
      <c r="ARD350" s="152"/>
      <c r="ARE350" s="152"/>
      <c r="ARF350" s="152"/>
      <c r="ARG350" s="152"/>
      <c r="ARH350" s="152"/>
      <c r="ARI350" s="152"/>
      <c r="ARJ350" s="152"/>
      <c r="ARK350" s="152"/>
      <c r="ARL350" s="152"/>
      <c r="ARM350" s="152"/>
      <c r="ARN350" s="152"/>
      <c r="ARO350" s="152"/>
      <c r="ARP350" s="152"/>
      <c r="ARQ350" s="152"/>
      <c r="ARR350" s="152"/>
      <c r="ARS350" s="152"/>
      <c r="ART350" s="152"/>
      <c r="ARU350" s="152"/>
      <c r="ARV350" s="152"/>
      <c r="ARW350" s="152"/>
      <c r="ARX350" s="152"/>
      <c r="ARY350" s="152"/>
      <c r="ARZ350" s="152"/>
      <c r="ASA350" s="152"/>
      <c r="ASB350" s="152"/>
      <c r="ASC350" s="152"/>
      <c r="ASD350" s="152"/>
      <c r="ASE350" s="152"/>
      <c r="ASF350" s="152"/>
      <c r="ASG350" s="152"/>
      <c r="ASH350" s="152"/>
      <c r="ASI350" s="152"/>
      <c r="ASJ350" s="152"/>
      <c r="ASK350" s="152"/>
      <c r="ASL350" s="152"/>
      <c r="ASM350" s="152"/>
      <c r="ASN350" s="152"/>
      <c r="ASO350" s="152"/>
      <c r="ASP350" s="152"/>
      <c r="ASQ350" s="152"/>
      <c r="ASR350" s="152"/>
      <c r="ASS350" s="152"/>
      <c r="AST350" s="152"/>
      <c r="ASU350" s="152"/>
      <c r="ASV350" s="152"/>
      <c r="ASW350" s="152"/>
      <c r="ASX350" s="152"/>
      <c r="ASY350" s="152"/>
      <c r="ASZ350" s="152"/>
      <c r="ATA350" s="152"/>
      <c r="ATB350" s="152"/>
      <c r="ATC350" s="152"/>
      <c r="ATD350" s="152"/>
      <c r="ATE350" s="152"/>
      <c r="ATF350" s="152"/>
      <c r="ATG350" s="152"/>
      <c r="ATH350" s="152"/>
      <c r="ATI350" s="152"/>
      <c r="ATJ350" s="152"/>
      <c r="ATK350" s="152"/>
      <c r="ATL350" s="152"/>
      <c r="ATM350" s="152"/>
      <c r="ATN350" s="152"/>
      <c r="ATO350" s="152"/>
      <c r="ATP350" s="152"/>
      <c r="ATQ350" s="152"/>
      <c r="ATR350" s="152"/>
      <c r="ATS350" s="152"/>
      <c r="ATT350" s="152"/>
      <c r="ATU350" s="152"/>
      <c r="ATV350" s="152"/>
      <c r="ATW350" s="152"/>
      <c r="ATX350" s="152"/>
      <c r="ATY350" s="152"/>
      <c r="ATZ350" s="152"/>
      <c r="AUA350" s="152"/>
      <c r="AUB350" s="152"/>
      <c r="AUC350" s="152"/>
      <c r="AUD350" s="152"/>
      <c r="AUE350" s="152"/>
      <c r="AUF350" s="152"/>
      <c r="AUG350" s="152"/>
      <c r="AUH350" s="152"/>
      <c r="AUI350" s="152"/>
      <c r="AUJ350" s="152"/>
      <c r="AUK350" s="152"/>
      <c r="AUL350" s="152"/>
      <c r="AUM350" s="152"/>
      <c r="AUN350" s="152"/>
      <c r="AUO350" s="152"/>
      <c r="AUP350" s="152"/>
      <c r="AUQ350" s="152"/>
      <c r="AUR350" s="152"/>
      <c r="AUS350" s="152"/>
      <c r="AUT350" s="152"/>
      <c r="AUU350" s="152"/>
      <c r="AUV350" s="152"/>
      <c r="AUW350" s="152"/>
      <c r="AUX350" s="152"/>
      <c r="AUY350" s="152"/>
      <c r="AUZ350" s="152"/>
      <c r="AVA350" s="152"/>
      <c r="AVB350" s="152"/>
      <c r="AVC350" s="152"/>
      <c r="AVD350" s="152"/>
      <c r="AVE350" s="152"/>
      <c r="AVF350" s="152"/>
      <c r="AVG350" s="152"/>
      <c r="AVH350" s="152"/>
      <c r="AVI350" s="152"/>
      <c r="AVJ350" s="152"/>
      <c r="AVK350" s="152"/>
      <c r="AVL350" s="152"/>
      <c r="AVM350" s="152"/>
      <c r="AVN350" s="152"/>
      <c r="AVO350" s="152"/>
      <c r="AVP350" s="152"/>
      <c r="AVQ350" s="152"/>
      <c r="AVR350" s="152"/>
      <c r="AVS350" s="152"/>
      <c r="AVT350" s="152"/>
      <c r="AVU350" s="152"/>
      <c r="AVV350" s="152"/>
      <c r="AVW350" s="152"/>
      <c r="AVX350" s="152"/>
      <c r="AVY350" s="152"/>
      <c r="AVZ350" s="152"/>
      <c r="AWA350" s="152"/>
      <c r="AWB350" s="152"/>
      <c r="AWC350" s="152"/>
      <c r="AWD350" s="152"/>
      <c r="AWE350" s="152"/>
      <c r="AWF350" s="152"/>
      <c r="AWG350" s="152"/>
      <c r="AWH350" s="152"/>
      <c r="AWI350" s="152"/>
      <c r="AWJ350" s="152"/>
      <c r="AWK350" s="152"/>
      <c r="AWL350" s="152"/>
      <c r="AWM350" s="152"/>
      <c r="AWN350" s="152"/>
      <c r="AWO350" s="152"/>
      <c r="AWP350" s="152"/>
      <c r="AWQ350" s="152"/>
      <c r="AWR350" s="152"/>
      <c r="AWS350" s="152"/>
      <c r="AWT350" s="152"/>
      <c r="AWU350" s="152"/>
      <c r="AWV350" s="152"/>
      <c r="AWW350" s="152"/>
      <c r="AWX350" s="152"/>
      <c r="AWY350" s="152"/>
      <c r="AWZ350" s="152"/>
      <c r="AXA350" s="152"/>
      <c r="AXB350" s="152"/>
      <c r="AXC350" s="152"/>
      <c r="AXD350" s="152"/>
      <c r="AXE350" s="152"/>
      <c r="AXF350" s="152"/>
      <c r="AXG350" s="152"/>
      <c r="AXH350" s="152"/>
      <c r="AXI350" s="152"/>
      <c r="AXJ350" s="152"/>
      <c r="AXK350" s="152"/>
      <c r="AXL350" s="152"/>
      <c r="AXM350" s="152"/>
      <c r="AXN350" s="152"/>
      <c r="AXO350" s="152"/>
      <c r="AXP350" s="152"/>
      <c r="AXQ350" s="152"/>
      <c r="AXR350" s="152"/>
      <c r="AXS350" s="152"/>
      <c r="AXT350" s="152"/>
      <c r="AXU350" s="152"/>
      <c r="AXV350" s="152"/>
    </row>
    <row r="351" spans="1:1322" s="217" customFormat="1" ht="12.75">
      <c r="A351" s="153" t="s">
        <v>913</v>
      </c>
      <c r="B351" s="152">
        <v>2.85</v>
      </c>
      <c r="C351" s="153"/>
      <c r="D351" s="160">
        <f t="shared" si="90"/>
        <v>1.3287120851720319E-2</v>
      </c>
      <c r="E351" s="155"/>
      <c r="F351" s="152">
        <f t="shared" si="91"/>
        <v>2.8632871208517203</v>
      </c>
      <c r="I351" s="218"/>
      <c r="K351" s="218"/>
      <c r="L351" s="218"/>
      <c r="M351" s="218"/>
      <c r="N351" s="218"/>
      <c r="O351" s="218"/>
      <c r="P351" s="218"/>
      <c r="Q351" s="218"/>
      <c r="R351" s="218"/>
    </row>
    <row r="352" spans="1:1322" s="218" customFormat="1" ht="12.75">
      <c r="A352" s="153" t="s">
        <v>921</v>
      </c>
      <c r="B352" s="152">
        <v>2.85</v>
      </c>
      <c r="C352" s="153"/>
      <c r="D352" s="160">
        <f t="shared" si="90"/>
        <v>1.3287120851720319E-2</v>
      </c>
      <c r="E352" s="155"/>
      <c r="F352" s="152">
        <f t="shared" si="91"/>
        <v>2.8632871208517203</v>
      </c>
      <c r="G352" s="217"/>
      <c r="H352" s="217"/>
      <c r="J352" s="217"/>
    </row>
    <row r="353" spans="1:18" s="217" customFormat="1" ht="12.75">
      <c r="A353" s="218"/>
      <c r="C353" s="218"/>
      <c r="D353" s="219"/>
      <c r="E353" s="220"/>
      <c r="F353" s="220"/>
      <c r="I353" s="218"/>
      <c r="K353" s="218"/>
      <c r="L353" s="218"/>
      <c r="M353" s="218"/>
      <c r="N353" s="218"/>
      <c r="O353" s="218"/>
      <c r="P353" s="218"/>
      <c r="Q353" s="218"/>
      <c r="R353" s="218"/>
    </row>
    <row r="354" spans="1:18" s="217" customFormat="1" ht="12.75">
      <c r="A354" s="218"/>
      <c r="C354" s="218"/>
      <c r="D354" s="219"/>
      <c r="E354" s="220"/>
      <c r="F354" s="220"/>
      <c r="I354" s="218"/>
      <c r="K354" s="218"/>
      <c r="L354" s="218"/>
      <c r="M354" s="218"/>
      <c r="N354" s="218"/>
      <c r="O354" s="218"/>
      <c r="P354" s="218"/>
      <c r="Q354" s="218"/>
      <c r="R354" s="218"/>
    </row>
    <row r="355" spans="1:18" s="218" customFormat="1" ht="12.75">
      <c r="A355" s="221"/>
      <c r="B355" s="217"/>
      <c r="D355" s="219"/>
      <c r="E355" s="220"/>
      <c r="F355" s="220"/>
      <c r="G355" s="217"/>
      <c r="H355" s="217"/>
      <c r="J355" s="217"/>
    </row>
    <row r="357" spans="1:18" s="218" customFormat="1" ht="12.75">
      <c r="B357" s="217" t="s">
        <v>660</v>
      </c>
      <c r="D357" s="219"/>
      <c r="E357" s="220"/>
      <c r="F357" s="220"/>
      <c r="G357" s="217"/>
      <c r="H357" s="217"/>
      <c r="J357" s="217"/>
    </row>
    <row r="358" spans="1:18" s="218" customFormat="1" ht="12.75">
      <c r="A358" s="222"/>
      <c r="B358" s="217"/>
      <c r="D358" s="219"/>
      <c r="E358" s="220"/>
      <c r="F358" s="220"/>
      <c r="G358" s="217"/>
      <c r="H358" s="217"/>
      <c r="J358" s="217"/>
    </row>
    <row r="359" spans="1:18" s="218" customFormat="1" ht="12.75">
      <c r="A359" s="222"/>
      <c r="B359" s="217"/>
      <c r="D359" s="219"/>
      <c r="E359" s="220"/>
      <c r="F359" s="220"/>
      <c r="G359" s="217"/>
      <c r="H359" s="217"/>
      <c r="J359" s="217"/>
    </row>
    <row r="360" spans="1:18" s="218" customFormat="1" ht="12.75">
      <c r="A360" s="222"/>
      <c r="B360" s="217"/>
      <c r="D360" s="219"/>
      <c r="E360" s="220"/>
      <c r="F360" s="220"/>
      <c r="G360" s="217"/>
      <c r="H360" s="217"/>
      <c r="J360" s="217"/>
    </row>
    <row r="361" spans="1:18" s="218" customFormat="1" ht="12.75">
      <c r="A361" s="222"/>
      <c r="B361" s="217"/>
      <c r="D361" s="219"/>
      <c r="E361" s="220"/>
      <c r="F361" s="220"/>
      <c r="G361" s="217"/>
      <c r="H361" s="217"/>
      <c r="J361" s="217"/>
    </row>
    <row r="362" spans="1:18" s="218" customFormat="1" ht="12.75">
      <c r="A362" s="222"/>
      <c r="B362" s="217"/>
      <c r="D362" s="219"/>
      <c r="E362" s="220"/>
      <c r="F362" s="220"/>
      <c r="G362" s="217"/>
      <c r="H362" s="217"/>
      <c r="J362" s="217"/>
    </row>
    <row r="363" spans="1:18" s="218" customFormat="1" ht="12.75">
      <c r="A363" s="222"/>
      <c r="B363" s="217"/>
      <c r="D363" s="219"/>
      <c r="E363" s="220"/>
      <c r="F363" s="220"/>
      <c r="G363" s="217"/>
      <c r="H363" s="217"/>
      <c r="J363" s="217"/>
    </row>
    <row r="364" spans="1:18" s="218" customFormat="1" ht="12.75">
      <c r="A364" s="222"/>
      <c r="B364" s="217"/>
      <c r="D364" s="219"/>
      <c r="E364" s="220"/>
      <c r="F364" s="220"/>
      <c r="G364" s="217"/>
      <c r="H364" s="217"/>
      <c r="J364" s="217"/>
    </row>
    <row r="365" spans="1:18" s="218" customFormat="1" ht="12.75">
      <c r="A365" s="222"/>
      <c r="B365" s="217"/>
      <c r="D365" s="219"/>
      <c r="E365" s="220"/>
      <c r="F365" s="220"/>
      <c r="G365" s="217"/>
      <c r="H365" s="217"/>
      <c r="J365" s="217"/>
    </row>
    <row r="366" spans="1:18" s="218" customFormat="1" ht="12.75">
      <c r="A366" s="222"/>
      <c r="B366" s="217"/>
      <c r="D366" s="219"/>
      <c r="E366" s="220"/>
      <c r="F366" s="220"/>
      <c r="G366" s="217"/>
      <c r="H366" s="217"/>
      <c r="J366" s="217"/>
    </row>
    <row r="367" spans="1:18" s="218" customFormat="1" ht="12.75">
      <c r="A367" s="222"/>
      <c r="B367" s="217"/>
      <c r="D367" s="219"/>
      <c r="E367" s="220"/>
      <c r="F367" s="220"/>
      <c r="G367" s="217"/>
      <c r="H367" s="217"/>
      <c r="J367" s="217"/>
    </row>
    <row r="368" spans="1:18" s="218" customFormat="1" ht="12.75">
      <c r="A368" s="222"/>
      <c r="B368" s="217"/>
      <c r="D368" s="219"/>
      <c r="E368" s="220"/>
      <c r="F368" s="220"/>
      <c r="G368" s="217"/>
      <c r="H368" s="217"/>
      <c r="J368" s="217"/>
    </row>
    <row r="369" spans="1:18" s="218" customFormat="1" ht="12.75">
      <c r="A369" s="222"/>
      <c r="B369" s="217"/>
      <c r="D369" s="219"/>
      <c r="E369" s="220"/>
      <c r="F369" s="220"/>
      <c r="G369" s="217"/>
      <c r="H369" s="217"/>
      <c r="J369" s="217"/>
    </row>
    <row r="370" spans="1:18" s="218" customFormat="1" ht="12.75">
      <c r="A370" s="222"/>
      <c r="B370" s="217"/>
      <c r="D370" s="219"/>
      <c r="E370" s="220"/>
      <c r="F370" s="220"/>
      <c r="G370" s="217"/>
      <c r="H370" s="217"/>
      <c r="J370" s="217"/>
    </row>
    <row r="371" spans="1:18" s="218" customFormat="1" ht="12.75">
      <c r="A371" s="222"/>
      <c r="B371" s="217"/>
      <c r="D371" s="219"/>
      <c r="E371" s="220"/>
      <c r="F371" s="220"/>
      <c r="G371" s="217"/>
      <c r="H371" s="217"/>
      <c r="J371" s="217"/>
    </row>
    <row r="372" spans="1:18" s="217" customFormat="1" ht="12.75">
      <c r="A372" s="222"/>
      <c r="C372" s="218"/>
      <c r="D372" s="219"/>
      <c r="E372" s="220"/>
      <c r="F372" s="220"/>
      <c r="I372" s="218"/>
      <c r="K372" s="218"/>
      <c r="L372" s="218"/>
      <c r="M372" s="218"/>
      <c r="N372" s="218"/>
      <c r="O372" s="218"/>
      <c r="P372" s="218"/>
      <c r="Q372" s="218"/>
      <c r="R372" s="218"/>
    </row>
    <row r="373" spans="1:18" s="217" customFormat="1" ht="12.75">
      <c r="A373" s="223"/>
      <c r="C373" s="218"/>
      <c r="D373" s="219"/>
      <c r="E373" s="220"/>
      <c r="F373" s="220"/>
      <c r="I373" s="218"/>
      <c r="K373" s="218"/>
      <c r="L373" s="218"/>
      <c r="M373" s="218"/>
      <c r="N373" s="218"/>
      <c r="O373" s="218"/>
      <c r="P373" s="218"/>
      <c r="Q373" s="218"/>
      <c r="R373" s="218"/>
    </row>
    <row r="374" spans="1:18" s="217" customFormat="1" ht="12.75">
      <c r="A374" s="222"/>
      <c r="C374" s="218"/>
      <c r="D374" s="219"/>
      <c r="E374" s="220"/>
      <c r="F374" s="220"/>
      <c r="I374" s="218"/>
      <c r="K374" s="218"/>
      <c r="L374" s="218"/>
      <c r="M374" s="218"/>
      <c r="N374" s="218"/>
      <c r="O374" s="218"/>
      <c r="P374" s="218"/>
      <c r="Q374" s="218"/>
      <c r="R374" s="218"/>
    </row>
    <row r="375" spans="1:18" s="217" customFormat="1" ht="12.75">
      <c r="A375" s="222"/>
      <c r="C375" s="218"/>
      <c r="D375" s="219"/>
      <c r="E375" s="220"/>
      <c r="F375" s="220"/>
      <c r="I375" s="218"/>
      <c r="K375" s="218"/>
      <c r="L375" s="218"/>
      <c r="M375" s="218"/>
      <c r="N375" s="218"/>
      <c r="O375" s="218"/>
      <c r="P375" s="218"/>
      <c r="Q375" s="218"/>
      <c r="R375" s="218"/>
    </row>
    <row r="376" spans="1:18" s="217" customFormat="1" ht="12.75">
      <c r="A376" s="223"/>
      <c r="C376" s="218"/>
      <c r="D376" s="219"/>
      <c r="E376" s="220"/>
      <c r="F376" s="220"/>
      <c r="I376" s="218"/>
      <c r="K376" s="218"/>
      <c r="L376" s="218"/>
      <c r="M376" s="218"/>
      <c r="N376" s="218"/>
      <c r="O376" s="218"/>
      <c r="P376" s="218"/>
      <c r="Q376" s="218"/>
      <c r="R376" s="218"/>
    </row>
    <row r="377" spans="1:18" s="217" customFormat="1" ht="12.75">
      <c r="A377" s="223"/>
      <c r="C377" s="218"/>
      <c r="D377" s="219"/>
      <c r="E377" s="220"/>
      <c r="F377" s="220"/>
      <c r="I377" s="218"/>
      <c r="K377" s="218"/>
      <c r="L377" s="218"/>
      <c r="M377" s="218"/>
      <c r="N377" s="218"/>
      <c r="O377" s="218"/>
      <c r="P377" s="218"/>
      <c r="Q377" s="218"/>
      <c r="R377" s="218"/>
    </row>
    <row r="378" spans="1:18" s="217" customFormat="1" ht="12.75">
      <c r="A378" s="222"/>
      <c r="C378" s="218"/>
      <c r="D378" s="219"/>
      <c r="E378" s="220"/>
      <c r="F378" s="220"/>
      <c r="I378" s="218"/>
      <c r="K378" s="218"/>
      <c r="L378" s="218"/>
      <c r="M378" s="218"/>
      <c r="N378" s="218"/>
      <c r="O378" s="218"/>
      <c r="P378" s="218"/>
      <c r="Q378" s="218"/>
      <c r="R378" s="218"/>
    </row>
    <row r="379" spans="1:18" s="217" customFormat="1" ht="12.75">
      <c r="A379" s="222"/>
      <c r="C379" s="218"/>
      <c r="D379" s="219"/>
      <c r="E379" s="220"/>
      <c r="F379" s="220"/>
      <c r="I379" s="218"/>
      <c r="K379" s="218"/>
      <c r="L379" s="218"/>
      <c r="M379" s="218"/>
      <c r="N379" s="218"/>
      <c r="O379" s="218"/>
      <c r="P379" s="218"/>
      <c r="Q379" s="218"/>
      <c r="R379" s="218"/>
    </row>
    <row r="380" spans="1:18" s="217" customFormat="1" ht="12.75">
      <c r="A380" s="222"/>
      <c r="C380" s="218"/>
      <c r="D380" s="219"/>
      <c r="E380" s="220"/>
      <c r="F380" s="220"/>
      <c r="I380" s="218"/>
      <c r="K380" s="218"/>
      <c r="L380" s="218"/>
      <c r="M380" s="218"/>
      <c r="N380" s="218"/>
      <c r="O380" s="218"/>
      <c r="P380" s="218"/>
      <c r="Q380" s="218"/>
      <c r="R380" s="218"/>
    </row>
    <row r="381" spans="1:18" s="217" customFormat="1" ht="12.75">
      <c r="A381" s="222"/>
      <c r="C381" s="218"/>
      <c r="D381" s="219"/>
      <c r="E381" s="220"/>
      <c r="F381" s="220"/>
      <c r="I381" s="218"/>
      <c r="K381" s="218"/>
      <c r="L381" s="218"/>
      <c r="M381" s="218"/>
      <c r="N381" s="218"/>
      <c r="O381" s="218"/>
      <c r="P381" s="218"/>
      <c r="Q381" s="218"/>
      <c r="R381" s="218"/>
    </row>
    <row r="382" spans="1:18" s="217" customFormat="1" ht="12.75">
      <c r="A382" s="224"/>
      <c r="C382" s="218"/>
      <c r="D382" s="219"/>
      <c r="E382" s="220"/>
      <c r="F382" s="220"/>
      <c r="I382" s="218"/>
      <c r="K382" s="218"/>
      <c r="L382" s="218"/>
      <c r="M382" s="218"/>
      <c r="N382" s="218"/>
      <c r="O382" s="218"/>
      <c r="P382" s="218"/>
      <c r="Q382" s="218"/>
      <c r="R382" s="218"/>
    </row>
    <row r="383" spans="1:18" s="217" customFormat="1" ht="12.75">
      <c r="A383" s="222"/>
      <c r="C383" s="218"/>
      <c r="D383" s="219"/>
      <c r="E383" s="220"/>
      <c r="F383" s="220"/>
      <c r="I383" s="218"/>
      <c r="K383" s="218"/>
      <c r="L383" s="218"/>
      <c r="M383" s="218"/>
      <c r="N383" s="218"/>
      <c r="O383" s="218"/>
      <c r="P383" s="218"/>
      <c r="Q383" s="218"/>
      <c r="R383" s="218"/>
    </row>
    <row r="384" spans="1:18" s="217" customFormat="1" ht="12.75">
      <c r="A384" s="225"/>
      <c r="C384" s="218"/>
      <c r="D384" s="219"/>
      <c r="E384" s="220"/>
      <c r="F384" s="220"/>
      <c r="I384" s="218"/>
      <c r="K384" s="218"/>
      <c r="L384" s="218"/>
      <c r="M384" s="218"/>
      <c r="N384" s="218"/>
      <c r="O384" s="218"/>
      <c r="P384" s="218"/>
      <c r="Q384" s="218"/>
      <c r="R384" s="218"/>
    </row>
    <row r="385" spans="1:1760" s="211" customFormat="1" ht="12.75">
      <c r="A385" s="225"/>
      <c r="B385" s="217"/>
      <c r="C385" s="218"/>
      <c r="D385" s="219"/>
      <c r="E385" s="220"/>
      <c r="F385" s="220"/>
      <c r="G385" s="217"/>
      <c r="H385" s="217"/>
      <c r="I385" s="218"/>
      <c r="J385" s="217"/>
      <c r="K385" s="218"/>
      <c r="L385" s="218"/>
      <c r="M385" s="218"/>
      <c r="N385" s="218"/>
      <c r="O385" s="218"/>
      <c r="P385" s="218"/>
      <c r="Q385" s="218"/>
      <c r="R385" s="218"/>
      <c r="S385" s="217"/>
      <c r="T385" s="217"/>
      <c r="U385" s="217"/>
      <c r="V385" s="217"/>
      <c r="W385" s="217"/>
      <c r="X385" s="217"/>
      <c r="Y385" s="217"/>
      <c r="Z385" s="217"/>
      <c r="AA385" s="217"/>
      <c r="AB385" s="217"/>
      <c r="AC385" s="217"/>
      <c r="AD385" s="217"/>
      <c r="AE385" s="217"/>
      <c r="AF385" s="217"/>
      <c r="AG385" s="217"/>
      <c r="AH385" s="217"/>
      <c r="AI385" s="217"/>
      <c r="AJ385" s="217"/>
      <c r="AK385" s="217"/>
      <c r="AL385" s="217"/>
      <c r="AM385" s="217"/>
      <c r="AN385" s="217"/>
      <c r="AO385" s="217"/>
      <c r="AP385" s="217"/>
      <c r="AQ385" s="217"/>
      <c r="AR385" s="217"/>
      <c r="AS385" s="217"/>
      <c r="AT385" s="217"/>
      <c r="AU385" s="217"/>
      <c r="AV385" s="217"/>
      <c r="AW385" s="217"/>
      <c r="AX385" s="217"/>
      <c r="AY385" s="217"/>
      <c r="AZ385" s="217"/>
      <c r="BA385" s="217"/>
      <c r="BB385" s="217"/>
      <c r="BC385" s="217"/>
      <c r="BD385" s="217"/>
      <c r="BE385" s="217"/>
      <c r="BF385" s="217"/>
      <c r="BG385" s="217"/>
      <c r="BH385" s="217"/>
      <c r="BI385" s="217"/>
      <c r="BJ385" s="217"/>
      <c r="BK385" s="217"/>
      <c r="BL385" s="217"/>
      <c r="BM385" s="217"/>
      <c r="BN385" s="217"/>
      <c r="BO385" s="217"/>
      <c r="BP385" s="217"/>
      <c r="BQ385" s="217"/>
      <c r="BR385" s="217"/>
      <c r="BS385" s="217"/>
      <c r="BT385" s="217"/>
      <c r="BU385" s="217"/>
      <c r="BV385" s="217"/>
      <c r="BW385" s="217"/>
      <c r="BX385" s="217"/>
      <c r="BY385" s="217"/>
      <c r="BZ385" s="217"/>
      <c r="CA385" s="217"/>
      <c r="CB385" s="217"/>
      <c r="CC385" s="217"/>
      <c r="CD385" s="217"/>
      <c r="CE385" s="217"/>
      <c r="CF385" s="217"/>
      <c r="CG385" s="217"/>
      <c r="CH385" s="217"/>
      <c r="CI385" s="217"/>
      <c r="CJ385" s="217"/>
      <c r="CK385" s="217"/>
      <c r="CL385" s="217"/>
      <c r="CM385" s="217"/>
      <c r="CN385" s="217"/>
      <c r="CO385" s="217"/>
      <c r="CP385" s="217"/>
      <c r="CQ385" s="217"/>
      <c r="CR385" s="217"/>
      <c r="CS385" s="217"/>
      <c r="CT385" s="217"/>
      <c r="CU385" s="217"/>
      <c r="CV385" s="217"/>
      <c r="CW385" s="217"/>
      <c r="CX385" s="217"/>
      <c r="CY385" s="217"/>
      <c r="CZ385" s="217"/>
      <c r="DA385" s="217"/>
      <c r="DB385" s="217"/>
      <c r="DC385" s="217"/>
      <c r="DD385" s="217"/>
      <c r="DE385" s="217"/>
      <c r="DF385" s="217"/>
      <c r="DG385" s="217"/>
      <c r="DH385" s="217"/>
      <c r="DI385" s="217"/>
      <c r="DJ385" s="217"/>
      <c r="DK385" s="217"/>
      <c r="DL385" s="217"/>
      <c r="DM385" s="217"/>
      <c r="DN385" s="217"/>
      <c r="DO385" s="217"/>
      <c r="DP385" s="217"/>
      <c r="DQ385" s="217"/>
      <c r="DR385" s="217"/>
      <c r="DS385" s="217"/>
      <c r="DT385" s="217"/>
      <c r="DU385" s="217"/>
      <c r="DV385" s="217"/>
      <c r="DW385" s="217"/>
      <c r="DX385" s="217"/>
      <c r="DY385" s="217"/>
      <c r="DZ385" s="217"/>
      <c r="EA385" s="217"/>
      <c r="EB385" s="217"/>
      <c r="EC385" s="217"/>
      <c r="ED385" s="217"/>
      <c r="EE385" s="217"/>
      <c r="EF385" s="217"/>
      <c r="EG385" s="217"/>
      <c r="EH385" s="217"/>
      <c r="EI385" s="217"/>
      <c r="EJ385" s="217"/>
      <c r="EK385" s="217"/>
      <c r="EL385" s="217"/>
      <c r="EM385" s="217"/>
      <c r="EN385" s="217"/>
      <c r="EO385" s="217"/>
      <c r="EP385" s="217"/>
      <c r="EQ385" s="217"/>
      <c r="ER385" s="217"/>
      <c r="ES385" s="217"/>
      <c r="ET385" s="217"/>
      <c r="EU385" s="217"/>
      <c r="EV385" s="217"/>
      <c r="EW385" s="217"/>
      <c r="EX385" s="217"/>
      <c r="EY385" s="217"/>
      <c r="EZ385" s="217"/>
      <c r="FA385" s="217"/>
      <c r="FB385" s="217"/>
      <c r="FC385" s="217"/>
      <c r="FD385" s="217"/>
      <c r="FE385" s="217"/>
      <c r="FF385" s="217"/>
      <c r="FG385" s="217"/>
      <c r="FH385" s="217"/>
      <c r="FI385" s="217"/>
      <c r="FJ385" s="217"/>
      <c r="FK385" s="217"/>
      <c r="FL385" s="217"/>
      <c r="FM385" s="217"/>
      <c r="FN385" s="217"/>
      <c r="FO385" s="217"/>
      <c r="FP385" s="217"/>
      <c r="FQ385" s="217"/>
      <c r="FR385" s="217"/>
      <c r="FS385" s="217"/>
      <c r="FT385" s="217"/>
      <c r="FU385" s="217"/>
      <c r="FV385" s="217"/>
      <c r="FW385" s="217"/>
      <c r="FX385" s="217"/>
      <c r="FY385" s="217"/>
      <c r="FZ385" s="217"/>
      <c r="GA385" s="217"/>
      <c r="GB385" s="217"/>
      <c r="GC385" s="217"/>
      <c r="GD385" s="217"/>
      <c r="GE385" s="217"/>
      <c r="GF385" s="217"/>
      <c r="GG385" s="217"/>
      <c r="GH385" s="217"/>
      <c r="GI385" s="217"/>
      <c r="GJ385" s="217"/>
      <c r="GK385" s="217"/>
      <c r="GL385" s="217"/>
      <c r="GM385" s="217"/>
      <c r="GN385" s="217"/>
      <c r="GO385" s="217"/>
      <c r="GP385" s="217"/>
      <c r="GQ385" s="217"/>
      <c r="GR385" s="217"/>
      <c r="GS385" s="217"/>
      <c r="GT385" s="217"/>
      <c r="GU385" s="217"/>
      <c r="GV385" s="217"/>
      <c r="GW385" s="217"/>
      <c r="GX385" s="217"/>
      <c r="GY385" s="217"/>
      <c r="GZ385" s="217"/>
      <c r="HA385" s="217"/>
      <c r="HB385" s="217"/>
      <c r="HC385" s="217"/>
      <c r="HD385" s="217"/>
      <c r="HE385" s="217"/>
      <c r="HF385" s="217"/>
      <c r="HG385" s="217"/>
      <c r="HH385" s="217"/>
      <c r="HI385" s="217"/>
      <c r="HJ385" s="217"/>
      <c r="HK385" s="217"/>
      <c r="HL385" s="217"/>
      <c r="HM385" s="217"/>
      <c r="HN385" s="217"/>
      <c r="HO385" s="217"/>
      <c r="HP385" s="217"/>
      <c r="HQ385" s="217"/>
      <c r="HR385" s="217"/>
      <c r="HS385" s="217"/>
      <c r="HT385" s="217"/>
      <c r="HU385" s="217"/>
      <c r="HV385" s="217"/>
      <c r="HW385" s="217"/>
      <c r="HX385" s="217"/>
      <c r="HY385" s="217"/>
      <c r="HZ385" s="217"/>
      <c r="IA385" s="217"/>
      <c r="IB385" s="217"/>
      <c r="IC385" s="217"/>
      <c r="ID385" s="217"/>
      <c r="IE385" s="217"/>
      <c r="IF385" s="217"/>
      <c r="IG385" s="217"/>
      <c r="IH385" s="217"/>
      <c r="II385" s="217"/>
      <c r="IJ385" s="217"/>
      <c r="IK385" s="217"/>
      <c r="IL385" s="217"/>
      <c r="IM385" s="217"/>
      <c r="IN385" s="217"/>
      <c r="IO385" s="217"/>
      <c r="IP385" s="217"/>
      <c r="IQ385" s="217"/>
      <c r="IR385" s="217"/>
      <c r="IS385" s="217"/>
      <c r="IT385" s="217"/>
      <c r="IU385" s="217"/>
      <c r="IV385" s="217"/>
      <c r="IW385" s="217"/>
      <c r="IX385" s="217"/>
      <c r="IY385" s="217"/>
      <c r="IZ385" s="217"/>
      <c r="JA385" s="217"/>
      <c r="JB385" s="217"/>
      <c r="JC385" s="217"/>
      <c r="JD385" s="217"/>
      <c r="JE385" s="217"/>
      <c r="JF385" s="217"/>
      <c r="JG385" s="217"/>
      <c r="JH385" s="217"/>
      <c r="JI385" s="217"/>
      <c r="JJ385" s="217"/>
      <c r="JK385" s="217"/>
      <c r="JL385" s="217"/>
      <c r="JM385" s="217"/>
      <c r="JN385" s="217"/>
      <c r="JO385" s="217"/>
      <c r="JP385" s="217"/>
      <c r="JQ385" s="217"/>
      <c r="JR385" s="217"/>
      <c r="JS385" s="217"/>
      <c r="JT385" s="217"/>
      <c r="JU385" s="217"/>
      <c r="JV385" s="217"/>
      <c r="JW385" s="217"/>
      <c r="JX385" s="217"/>
      <c r="JY385" s="217"/>
      <c r="JZ385" s="217"/>
      <c r="KA385" s="217"/>
      <c r="KB385" s="217"/>
      <c r="KC385" s="217"/>
      <c r="KD385" s="217"/>
      <c r="KE385" s="217"/>
      <c r="KF385" s="217"/>
      <c r="KG385" s="217"/>
      <c r="KH385" s="217"/>
      <c r="KI385" s="217"/>
      <c r="KJ385" s="217"/>
      <c r="KK385" s="217"/>
      <c r="KL385" s="217"/>
      <c r="KM385" s="217"/>
      <c r="KN385" s="217"/>
      <c r="KO385" s="217"/>
      <c r="KP385" s="217"/>
      <c r="KQ385" s="217"/>
      <c r="KR385" s="217"/>
      <c r="KS385" s="217"/>
      <c r="KT385" s="217"/>
      <c r="KU385" s="217"/>
      <c r="KV385" s="217"/>
      <c r="KW385" s="217"/>
      <c r="KX385" s="217"/>
      <c r="KY385" s="217"/>
      <c r="KZ385" s="217"/>
      <c r="LA385" s="217"/>
      <c r="LB385" s="217"/>
      <c r="LC385" s="217"/>
      <c r="LD385" s="217"/>
      <c r="LE385" s="217"/>
      <c r="LF385" s="217"/>
      <c r="LG385" s="217"/>
      <c r="LH385" s="217"/>
      <c r="LI385" s="217"/>
      <c r="LJ385" s="217"/>
      <c r="LK385" s="217"/>
      <c r="LL385" s="217"/>
      <c r="LM385" s="217"/>
      <c r="LN385" s="217"/>
      <c r="LO385" s="217"/>
      <c r="LP385" s="217"/>
      <c r="LQ385" s="217"/>
      <c r="LR385" s="217"/>
      <c r="LS385" s="217"/>
      <c r="LT385" s="217"/>
      <c r="LU385" s="217"/>
      <c r="LV385" s="217"/>
      <c r="LW385" s="217"/>
      <c r="LX385" s="217"/>
      <c r="LY385" s="217"/>
      <c r="LZ385" s="217"/>
      <c r="MA385" s="217"/>
      <c r="MB385" s="217"/>
      <c r="MC385" s="217"/>
      <c r="MD385" s="217"/>
      <c r="ME385" s="217"/>
      <c r="MF385" s="217"/>
      <c r="MG385" s="217"/>
      <c r="MH385" s="217"/>
      <c r="MI385" s="217"/>
      <c r="MJ385" s="217"/>
      <c r="MK385" s="217"/>
      <c r="ML385" s="217"/>
      <c r="MM385" s="217"/>
      <c r="MN385" s="217"/>
      <c r="MO385" s="217"/>
      <c r="MP385" s="217"/>
      <c r="MQ385" s="217"/>
      <c r="MR385" s="217"/>
      <c r="MS385" s="217"/>
      <c r="MT385" s="217"/>
      <c r="MU385" s="217"/>
      <c r="MV385" s="217"/>
      <c r="MW385" s="217"/>
      <c r="MX385" s="217"/>
      <c r="MY385" s="217"/>
      <c r="MZ385" s="217"/>
      <c r="NA385" s="217"/>
      <c r="NB385" s="217"/>
      <c r="NC385" s="217"/>
      <c r="ND385" s="217"/>
      <c r="NE385" s="217"/>
      <c r="NF385" s="217"/>
      <c r="NG385" s="217"/>
      <c r="NH385" s="217"/>
      <c r="NI385" s="217"/>
      <c r="NJ385" s="217"/>
      <c r="NK385" s="217"/>
      <c r="NL385" s="217"/>
      <c r="NM385" s="217"/>
      <c r="NN385" s="217"/>
      <c r="NO385" s="217"/>
      <c r="NP385" s="217"/>
      <c r="NQ385" s="217"/>
      <c r="NR385" s="217"/>
      <c r="NS385" s="217"/>
      <c r="NT385" s="217"/>
      <c r="NU385" s="217"/>
      <c r="NV385" s="217"/>
      <c r="NW385" s="217"/>
      <c r="NX385" s="217"/>
      <c r="NY385" s="217"/>
      <c r="NZ385" s="217"/>
      <c r="OA385" s="217"/>
      <c r="OB385" s="217"/>
      <c r="OC385" s="217"/>
      <c r="OD385" s="217"/>
      <c r="OE385" s="217"/>
      <c r="OF385" s="217"/>
      <c r="OG385" s="217"/>
      <c r="OH385" s="217"/>
      <c r="OI385" s="217"/>
      <c r="OJ385" s="217"/>
      <c r="OK385" s="217"/>
      <c r="OL385" s="217"/>
      <c r="OM385" s="217"/>
      <c r="ON385" s="217"/>
      <c r="OO385" s="217"/>
      <c r="OP385" s="217"/>
      <c r="OQ385" s="217"/>
      <c r="OR385" s="217"/>
      <c r="OS385" s="217"/>
      <c r="OT385" s="217"/>
      <c r="OU385" s="217"/>
      <c r="OV385" s="217"/>
      <c r="OW385" s="217"/>
      <c r="OX385" s="217"/>
      <c r="OY385" s="217"/>
      <c r="OZ385" s="217"/>
      <c r="PA385" s="217"/>
      <c r="PB385" s="217"/>
      <c r="PC385" s="217"/>
      <c r="PD385" s="217"/>
      <c r="PE385" s="217"/>
      <c r="PF385" s="217"/>
      <c r="PG385" s="217"/>
      <c r="PH385" s="217"/>
      <c r="PI385" s="217"/>
      <c r="PJ385" s="217"/>
      <c r="PK385" s="217"/>
      <c r="PL385" s="217"/>
      <c r="PM385" s="217"/>
      <c r="PN385" s="217"/>
      <c r="PO385" s="217"/>
      <c r="PP385" s="217"/>
      <c r="PQ385" s="217"/>
      <c r="PR385" s="217"/>
      <c r="PS385" s="217"/>
      <c r="PT385" s="217"/>
      <c r="PU385" s="217"/>
      <c r="PV385" s="217"/>
      <c r="PW385" s="217"/>
      <c r="PX385" s="217"/>
      <c r="PY385" s="217"/>
      <c r="PZ385" s="217"/>
      <c r="QA385" s="217"/>
      <c r="QB385" s="217"/>
      <c r="QC385" s="217"/>
      <c r="QD385" s="217"/>
      <c r="QE385" s="217"/>
      <c r="QF385" s="217"/>
      <c r="QG385" s="217"/>
      <c r="QH385" s="217"/>
      <c r="QI385" s="217"/>
      <c r="QJ385" s="217"/>
      <c r="QK385" s="217"/>
      <c r="QL385" s="217"/>
      <c r="QM385" s="217"/>
      <c r="QN385" s="217"/>
      <c r="QO385" s="217"/>
      <c r="QP385" s="217"/>
      <c r="QQ385" s="217"/>
      <c r="QR385" s="217"/>
      <c r="QS385" s="217"/>
      <c r="QT385" s="217"/>
      <c r="QU385" s="217"/>
      <c r="QV385" s="217"/>
      <c r="QW385" s="217"/>
      <c r="QX385" s="217"/>
      <c r="QY385" s="217"/>
      <c r="QZ385" s="217"/>
      <c r="RA385" s="217"/>
      <c r="RB385" s="217"/>
      <c r="RC385" s="217"/>
      <c r="RD385" s="217"/>
      <c r="RE385" s="217"/>
      <c r="RF385" s="217"/>
      <c r="RG385" s="217"/>
      <c r="RH385" s="217"/>
      <c r="RI385" s="217"/>
      <c r="RJ385" s="217"/>
      <c r="RK385" s="217"/>
      <c r="RL385" s="217"/>
      <c r="RM385" s="217"/>
      <c r="RN385" s="217"/>
      <c r="RO385" s="217"/>
      <c r="RP385" s="217"/>
      <c r="RQ385" s="217"/>
      <c r="RR385" s="217"/>
      <c r="RS385" s="217"/>
      <c r="RT385" s="217"/>
      <c r="RU385" s="217"/>
      <c r="RV385" s="217"/>
      <c r="RW385" s="217"/>
      <c r="RX385" s="217"/>
      <c r="RY385" s="217"/>
      <c r="RZ385" s="217"/>
      <c r="SA385" s="217"/>
      <c r="SB385" s="217"/>
      <c r="SC385" s="217"/>
      <c r="SD385" s="217"/>
      <c r="SE385" s="217"/>
      <c r="SF385" s="217"/>
      <c r="SG385" s="217"/>
      <c r="SH385" s="217"/>
      <c r="SI385" s="217"/>
      <c r="SJ385" s="217"/>
      <c r="SK385" s="217"/>
      <c r="SL385" s="217"/>
      <c r="SM385" s="217"/>
      <c r="SN385" s="217"/>
      <c r="SO385" s="217"/>
      <c r="SP385" s="217"/>
      <c r="SQ385" s="217"/>
      <c r="SR385" s="217"/>
      <c r="SS385" s="217"/>
      <c r="ST385" s="217"/>
      <c r="SU385" s="217"/>
      <c r="SV385" s="217"/>
      <c r="SW385" s="217"/>
      <c r="SX385" s="217"/>
      <c r="SY385" s="217"/>
      <c r="SZ385" s="217"/>
      <c r="TA385" s="217"/>
      <c r="TB385" s="217"/>
      <c r="TC385" s="217"/>
      <c r="TD385" s="217"/>
      <c r="TE385" s="217"/>
      <c r="TF385" s="217"/>
      <c r="TG385" s="217"/>
      <c r="TH385" s="217"/>
      <c r="TI385" s="217"/>
      <c r="TJ385" s="217"/>
      <c r="TK385" s="217"/>
      <c r="TL385" s="217"/>
      <c r="TM385" s="217"/>
      <c r="TN385" s="217"/>
      <c r="TO385" s="217"/>
      <c r="TP385" s="217"/>
      <c r="TQ385" s="217"/>
      <c r="TR385" s="217"/>
      <c r="TS385" s="217"/>
      <c r="TT385" s="217"/>
      <c r="TU385" s="217"/>
      <c r="TV385" s="217"/>
      <c r="TW385" s="217"/>
      <c r="TX385" s="217"/>
      <c r="TY385" s="217"/>
      <c r="TZ385" s="217"/>
      <c r="UA385" s="217"/>
      <c r="UB385" s="217"/>
      <c r="UC385" s="217"/>
      <c r="UD385" s="217"/>
      <c r="UE385" s="217"/>
      <c r="UF385" s="217"/>
      <c r="UG385" s="217"/>
      <c r="UH385" s="217"/>
      <c r="UI385" s="217"/>
      <c r="UJ385" s="217"/>
      <c r="UK385" s="217"/>
      <c r="UL385" s="217"/>
      <c r="UM385" s="217"/>
      <c r="UN385" s="217"/>
      <c r="UO385" s="217"/>
      <c r="UP385" s="217"/>
      <c r="UQ385" s="217"/>
      <c r="UR385" s="217"/>
      <c r="US385" s="217"/>
      <c r="UT385" s="217"/>
      <c r="UU385" s="217"/>
      <c r="UV385" s="217"/>
      <c r="UW385" s="217"/>
      <c r="UX385" s="217"/>
      <c r="UY385" s="217"/>
      <c r="UZ385" s="217"/>
      <c r="VA385" s="217"/>
      <c r="VB385" s="217"/>
      <c r="VC385" s="217"/>
      <c r="VD385" s="217"/>
      <c r="VE385" s="217"/>
      <c r="VF385" s="217"/>
      <c r="VG385" s="217"/>
      <c r="VH385" s="217"/>
      <c r="VI385" s="217"/>
      <c r="VJ385" s="217"/>
      <c r="VK385" s="217"/>
      <c r="VL385" s="217"/>
      <c r="VM385" s="217"/>
      <c r="VN385" s="217"/>
      <c r="VO385" s="217"/>
      <c r="VP385" s="217"/>
      <c r="VQ385" s="217"/>
      <c r="VR385" s="217"/>
      <c r="VS385" s="217"/>
      <c r="VT385" s="217"/>
      <c r="VU385" s="217"/>
      <c r="VV385" s="217"/>
      <c r="VW385" s="217"/>
      <c r="VX385" s="217"/>
      <c r="VY385" s="217"/>
      <c r="VZ385" s="217"/>
      <c r="WA385" s="217"/>
      <c r="WB385" s="217"/>
      <c r="WC385" s="217"/>
      <c r="WD385" s="217"/>
      <c r="WE385" s="217"/>
      <c r="WF385" s="217"/>
      <c r="WG385" s="217"/>
      <c r="WH385" s="217"/>
      <c r="WI385" s="217"/>
      <c r="WJ385" s="217"/>
      <c r="WK385" s="217"/>
      <c r="WL385" s="217"/>
      <c r="WM385" s="217"/>
      <c r="WN385" s="217"/>
      <c r="WO385" s="217"/>
      <c r="WP385" s="217"/>
      <c r="WQ385" s="217"/>
      <c r="WR385" s="217"/>
      <c r="WS385" s="217"/>
      <c r="WT385" s="217"/>
      <c r="WU385" s="217"/>
      <c r="WV385" s="217"/>
      <c r="WW385" s="217"/>
      <c r="WX385" s="217"/>
      <c r="WY385" s="217"/>
      <c r="WZ385" s="217"/>
      <c r="XA385" s="217"/>
      <c r="XB385" s="217"/>
      <c r="XC385" s="217"/>
      <c r="XD385" s="217"/>
      <c r="XE385" s="217"/>
      <c r="XF385" s="217"/>
      <c r="XG385" s="217"/>
      <c r="XH385" s="217"/>
      <c r="XI385" s="217"/>
      <c r="XJ385" s="217"/>
      <c r="XK385" s="217"/>
      <c r="XL385" s="217"/>
      <c r="XM385" s="217"/>
      <c r="XN385" s="217"/>
      <c r="XO385" s="217"/>
      <c r="XP385" s="217"/>
      <c r="XQ385" s="217"/>
      <c r="XR385" s="217"/>
      <c r="XS385" s="217"/>
      <c r="XT385" s="217"/>
      <c r="XU385" s="217"/>
      <c r="XV385" s="217"/>
      <c r="XW385" s="217"/>
      <c r="XX385" s="217"/>
      <c r="XY385" s="217"/>
      <c r="XZ385" s="217"/>
      <c r="YA385" s="217"/>
      <c r="YB385" s="217"/>
      <c r="YC385" s="217"/>
      <c r="YD385" s="217"/>
      <c r="YE385" s="217"/>
      <c r="YF385" s="217"/>
      <c r="YG385" s="217"/>
      <c r="YH385" s="217"/>
      <c r="YI385" s="217"/>
      <c r="YJ385" s="217"/>
      <c r="YK385" s="217"/>
      <c r="YL385" s="217"/>
      <c r="YM385" s="217"/>
      <c r="YN385" s="217"/>
      <c r="YO385" s="217"/>
      <c r="YP385" s="217"/>
      <c r="YQ385" s="217"/>
      <c r="YR385" s="217"/>
      <c r="YS385" s="217"/>
      <c r="YT385" s="217"/>
      <c r="YU385" s="217"/>
      <c r="YV385" s="217"/>
      <c r="YW385" s="217"/>
      <c r="YX385" s="217"/>
      <c r="YY385" s="217"/>
      <c r="YZ385" s="217"/>
      <c r="ZA385" s="217"/>
      <c r="ZB385" s="217"/>
      <c r="ZC385" s="217"/>
      <c r="ZD385" s="217"/>
      <c r="ZE385" s="217"/>
      <c r="ZF385" s="217"/>
      <c r="ZG385" s="217"/>
      <c r="ZH385" s="217"/>
      <c r="ZI385" s="217"/>
      <c r="ZJ385" s="217"/>
      <c r="ZK385" s="217"/>
      <c r="ZL385" s="217"/>
      <c r="ZM385" s="217"/>
      <c r="ZN385" s="217"/>
      <c r="ZO385" s="217"/>
      <c r="ZP385" s="217"/>
      <c r="ZQ385" s="217"/>
      <c r="ZR385" s="217"/>
      <c r="ZS385" s="217"/>
      <c r="ZT385" s="217"/>
      <c r="ZU385" s="217"/>
      <c r="ZV385" s="217"/>
      <c r="ZW385" s="217"/>
      <c r="ZX385" s="217"/>
      <c r="ZY385" s="217"/>
      <c r="ZZ385" s="217"/>
      <c r="AAA385" s="217"/>
      <c r="AAB385" s="217"/>
      <c r="AAC385" s="217"/>
      <c r="AAD385" s="217"/>
      <c r="AAE385" s="217"/>
      <c r="AAF385" s="217"/>
      <c r="AAG385" s="217"/>
      <c r="AAH385" s="217"/>
      <c r="AAI385" s="217"/>
      <c r="AAJ385" s="217"/>
      <c r="AAK385" s="217"/>
      <c r="AAL385" s="217"/>
      <c r="AAM385" s="217"/>
      <c r="AAN385" s="217"/>
      <c r="AAO385" s="217"/>
      <c r="AAP385" s="217"/>
      <c r="AAQ385" s="217"/>
      <c r="AAR385" s="217"/>
      <c r="AAS385" s="217"/>
      <c r="AAT385" s="217"/>
      <c r="AAU385" s="217"/>
      <c r="AAV385" s="217"/>
      <c r="AAW385" s="217"/>
      <c r="AAX385" s="217"/>
      <c r="AAY385" s="217"/>
      <c r="AAZ385" s="217"/>
      <c r="ABA385" s="217"/>
      <c r="ABB385" s="217"/>
      <c r="ABC385" s="217"/>
      <c r="ABD385" s="217"/>
      <c r="ABE385" s="217"/>
      <c r="ABF385" s="217"/>
      <c r="ABG385" s="217"/>
      <c r="ABH385" s="217"/>
      <c r="ABI385" s="217"/>
      <c r="ABJ385" s="217"/>
      <c r="ABK385" s="217"/>
      <c r="ABL385" s="217"/>
      <c r="ABM385" s="217"/>
      <c r="ABN385" s="217"/>
      <c r="ABO385" s="217"/>
      <c r="ABP385" s="217"/>
      <c r="ABQ385" s="217"/>
      <c r="ABR385" s="217"/>
      <c r="ABS385" s="217"/>
      <c r="ABT385" s="217"/>
      <c r="ABU385" s="217"/>
      <c r="ABV385" s="217"/>
      <c r="ABW385" s="217"/>
      <c r="ABX385" s="217"/>
      <c r="ABY385" s="217"/>
      <c r="ABZ385" s="217"/>
      <c r="ACA385" s="217"/>
      <c r="ACB385" s="217"/>
      <c r="ACC385" s="217"/>
      <c r="ACD385" s="217"/>
      <c r="ACE385" s="217"/>
      <c r="ACF385" s="217"/>
      <c r="ACG385" s="217"/>
      <c r="ACH385" s="217"/>
      <c r="ACI385" s="217"/>
      <c r="ACJ385" s="217"/>
      <c r="ACK385" s="217"/>
      <c r="ACL385" s="217"/>
      <c r="ACM385" s="217"/>
      <c r="ACN385" s="217"/>
      <c r="ACO385" s="217"/>
      <c r="ACP385" s="217"/>
      <c r="ACQ385" s="217"/>
      <c r="ACR385" s="217"/>
      <c r="ACS385" s="217"/>
      <c r="ACT385" s="217"/>
      <c r="ACU385" s="217"/>
      <c r="ACV385" s="217"/>
      <c r="ACW385" s="217"/>
      <c r="ACX385" s="217"/>
      <c r="ACY385" s="217"/>
      <c r="ACZ385" s="217"/>
      <c r="ADA385" s="217"/>
      <c r="ADB385" s="217"/>
      <c r="ADC385" s="217"/>
      <c r="ADD385" s="217"/>
      <c r="ADE385" s="217"/>
      <c r="ADF385" s="217"/>
      <c r="ADG385" s="217"/>
      <c r="ADH385" s="217"/>
      <c r="ADI385" s="217"/>
      <c r="ADJ385" s="217"/>
      <c r="ADK385" s="217"/>
      <c r="ADL385" s="217"/>
      <c r="ADM385" s="217"/>
      <c r="ADN385" s="217"/>
      <c r="ADO385" s="217"/>
      <c r="ADP385" s="217"/>
      <c r="ADQ385" s="217"/>
      <c r="ADR385" s="217"/>
      <c r="ADS385" s="217"/>
      <c r="ADT385" s="217"/>
      <c r="ADU385" s="217"/>
      <c r="ADV385" s="217"/>
      <c r="ADW385" s="217"/>
      <c r="ADX385" s="217"/>
      <c r="ADY385" s="217"/>
      <c r="ADZ385" s="217"/>
      <c r="AEA385" s="217"/>
      <c r="AEB385" s="217"/>
      <c r="AEC385" s="217"/>
      <c r="AED385" s="217"/>
      <c r="AEE385" s="217"/>
      <c r="AEF385" s="217"/>
      <c r="AEG385" s="217"/>
      <c r="AEH385" s="217"/>
      <c r="AEI385" s="217"/>
      <c r="AEJ385" s="217"/>
      <c r="AEK385" s="217"/>
      <c r="AEL385" s="217"/>
      <c r="AEM385" s="217"/>
      <c r="AEN385" s="217"/>
      <c r="AEO385" s="217"/>
      <c r="AEP385" s="217"/>
      <c r="AEQ385" s="217"/>
      <c r="AER385" s="217"/>
      <c r="AES385" s="217"/>
      <c r="AET385" s="217"/>
      <c r="AEU385" s="217"/>
      <c r="AEV385" s="217"/>
      <c r="AEW385" s="217"/>
      <c r="AEX385" s="217"/>
      <c r="AEY385" s="217"/>
      <c r="AEZ385" s="217"/>
      <c r="AFA385" s="217"/>
      <c r="AFB385" s="217"/>
      <c r="AFC385" s="217"/>
      <c r="AFD385" s="217"/>
      <c r="AFE385" s="217"/>
      <c r="AFF385" s="217"/>
      <c r="AFG385" s="217"/>
      <c r="AFH385" s="217"/>
      <c r="AFI385" s="217"/>
      <c r="AFJ385" s="217"/>
      <c r="AFK385" s="217"/>
      <c r="AFL385" s="217"/>
      <c r="AFM385" s="217"/>
      <c r="AFN385" s="217"/>
      <c r="AFO385" s="217"/>
      <c r="AFP385" s="217"/>
      <c r="AFQ385" s="217"/>
      <c r="AFR385" s="217"/>
      <c r="AFS385" s="217"/>
      <c r="AFT385" s="217"/>
      <c r="AFU385" s="217"/>
      <c r="AFV385" s="217"/>
      <c r="AFW385" s="217"/>
      <c r="AFX385" s="217"/>
      <c r="AFY385" s="217"/>
      <c r="AFZ385" s="217"/>
      <c r="AGA385" s="217"/>
      <c r="AGB385" s="217"/>
      <c r="AGC385" s="217"/>
      <c r="AGD385" s="217"/>
      <c r="AGE385" s="217"/>
      <c r="AGF385" s="217"/>
      <c r="AGG385" s="217"/>
      <c r="AGH385" s="217"/>
      <c r="AGI385" s="217"/>
      <c r="AGJ385" s="217"/>
      <c r="AGK385" s="217"/>
      <c r="AGL385" s="217"/>
      <c r="AGM385" s="217"/>
      <c r="AGN385" s="217"/>
      <c r="AGO385" s="217"/>
      <c r="AGP385" s="217"/>
      <c r="AGQ385" s="217"/>
      <c r="AGR385" s="217"/>
      <c r="AGS385" s="217"/>
      <c r="AGT385" s="217"/>
      <c r="AGU385" s="217"/>
      <c r="AGV385" s="217"/>
      <c r="AGW385" s="217"/>
      <c r="AGX385" s="217"/>
      <c r="AGY385" s="217"/>
      <c r="AGZ385" s="217"/>
      <c r="AHA385" s="217"/>
      <c r="AHB385" s="217"/>
      <c r="AHC385" s="217"/>
      <c r="AHD385" s="217"/>
      <c r="AHE385" s="217"/>
      <c r="AHF385" s="217"/>
      <c r="AHG385" s="217"/>
      <c r="AHH385" s="217"/>
      <c r="AHI385" s="217"/>
      <c r="AHJ385" s="217"/>
      <c r="AHK385" s="217"/>
      <c r="AHL385" s="217"/>
      <c r="AHM385" s="217"/>
      <c r="AHN385" s="217"/>
      <c r="AHO385" s="217"/>
      <c r="AHP385" s="217"/>
      <c r="AHQ385" s="217"/>
      <c r="AHR385" s="217"/>
      <c r="AHS385" s="217"/>
      <c r="AHT385" s="217"/>
      <c r="AHU385" s="217"/>
      <c r="AHV385" s="217"/>
      <c r="AHW385" s="217"/>
      <c r="AHX385" s="217"/>
      <c r="AHY385" s="217"/>
      <c r="AHZ385" s="217"/>
      <c r="AIA385" s="217"/>
      <c r="AIB385" s="217"/>
      <c r="AIC385" s="217"/>
      <c r="AID385" s="217"/>
      <c r="AIE385" s="217"/>
      <c r="AIF385" s="217"/>
      <c r="AIG385" s="217"/>
      <c r="AIH385" s="217"/>
      <c r="AII385" s="217"/>
      <c r="AIJ385" s="217"/>
      <c r="AIK385" s="217"/>
      <c r="AIL385" s="217"/>
      <c r="AIM385" s="217"/>
      <c r="AIN385" s="217"/>
      <c r="AIO385" s="217"/>
      <c r="AIP385" s="217"/>
      <c r="AIQ385" s="217"/>
      <c r="AIR385" s="217"/>
      <c r="AIS385" s="217"/>
      <c r="AIT385" s="217"/>
      <c r="AIU385" s="217"/>
      <c r="AIV385" s="217"/>
      <c r="AIW385" s="217"/>
      <c r="AIX385" s="217"/>
      <c r="AIY385" s="217"/>
      <c r="AIZ385" s="217"/>
      <c r="AJA385" s="217"/>
      <c r="AJB385" s="217"/>
      <c r="AJC385" s="217"/>
      <c r="AJD385" s="217"/>
      <c r="AJE385" s="217"/>
      <c r="AJF385" s="217"/>
      <c r="AJG385" s="217"/>
      <c r="AJH385" s="217"/>
      <c r="AJI385" s="217"/>
      <c r="AJJ385" s="217"/>
      <c r="AJK385" s="217"/>
      <c r="AJL385" s="217"/>
      <c r="AJM385" s="217"/>
      <c r="AJN385" s="217"/>
      <c r="AJO385" s="217"/>
      <c r="AJP385" s="217"/>
      <c r="AJQ385" s="217"/>
      <c r="AJR385" s="217"/>
      <c r="AJS385" s="217"/>
      <c r="AJT385" s="217"/>
      <c r="AJU385" s="217"/>
      <c r="AJV385" s="217"/>
      <c r="AJW385" s="217"/>
      <c r="AJX385" s="217"/>
      <c r="AJY385" s="217"/>
      <c r="AJZ385" s="217"/>
      <c r="AKA385" s="217"/>
      <c r="AKB385" s="217"/>
      <c r="AKC385" s="217"/>
      <c r="AKD385" s="217"/>
      <c r="AKE385" s="217"/>
      <c r="AKF385" s="217"/>
      <c r="AKG385" s="217"/>
      <c r="AKH385" s="217"/>
      <c r="AKI385" s="217"/>
      <c r="AKJ385" s="217"/>
      <c r="AKK385" s="217"/>
      <c r="AKL385" s="217"/>
      <c r="AKM385" s="217"/>
      <c r="AKN385" s="217"/>
      <c r="AKO385" s="217"/>
      <c r="AKP385" s="217"/>
      <c r="AKQ385" s="217"/>
      <c r="AKR385" s="217"/>
      <c r="AKS385" s="217"/>
      <c r="AKT385" s="217"/>
      <c r="AKU385" s="217"/>
      <c r="AKV385" s="217"/>
      <c r="AKW385" s="217"/>
      <c r="AKX385" s="217"/>
      <c r="AKY385" s="217"/>
      <c r="AKZ385" s="217"/>
      <c r="ALA385" s="217"/>
      <c r="ALB385" s="217"/>
      <c r="ALC385" s="217"/>
      <c r="ALD385" s="217"/>
      <c r="ALE385" s="217"/>
      <c r="ALF385" s="217"/>
      <c r="ALG385" s="217"/>
      <c r="ALH385" s="217"/>
      <c r="ALI385" s="217"/>
      <c r="ALJ385" s="217"/>
      <c r="ALK385" s="217"/>
      <c r="ALL385" s="217"/>
      <c r="ALM385" s="217"/>
      <c r="ALN385" s="217"/>
      <c r="ALO385" s="217"/>
      <c r="ALP385" s="217"/>
      <c r="ALQ385" s="217"/>
      <c r="ALR385" s="217"/>
      <c r="ALS385" s="217"/>
      <c r="ALT385" s="217"/>
      <c r="ALU385" s="217"/>
      <c r="ALV385" s="217"/>
      <c r="ALW385" s="217"/>
      <c r="ALX385" s="217"/>
      <c r="ALY385" s="217"/>
      <c r="ALZ385" s="217"/>
      <c r="AMA385" s="217"/>
      <c r="AMB385" s="217"/>
      <c r="AMC385" s="217"/>
      <c r="AMD385" s="217"/>
      <c r="AME385" s="217"/>
      <c r="AMF385" s="217"/>
      <c r="AMG385" s="217"/>
      <c r="AMH385" s="217"/>
      <c r="AMI385" s="217"/>
      <c r="AMJ385" s="217"/>
      <c r="AMK385" s="217"/>
      <c r="AML385" s="217"/>
      <c r="AMM385" s="217"/>
      <c r="AMN385" s="217"/>
      <c r="AMO385" s="217"/>
      <c r="AMP385" s="217"/>
      <c r="AMQ385" s="217"/>
      <c r="AMR385" s="217"/>
      <c r="AMS385" s="217"/>
      <c r="AMT385" s="217"/>
      <c r="AMU385" s="217"/>
      <c r="AMV385" s="217"/>
      <c r="AMW385" s="217"/>
      <c r="AMX385" s="217"/>
      <c r="AMY385" s="217"/>
      <c r="AMZ385" s="217"/>
      <c r="ANA385" s="217"/>
      <c r="ANB385" s="217"/>
      <c r="ANC385" s="217"/>
      <c r="AND385" s="217"/>
      <c r="ANE385" s="217"/>
      <c r="ANF385" s="217"/>
      <c r="ANG385" s="217"/>
      <c r="ANH385" s="217"/>
      <c r="ANI385" s="217"/>
      <c r="ANJ385" s="217"/>
      <c r="ANK385" s="217"/>
      <c r="ANL385" s="217"/>
      <c r="ANM385" s="217"/>
      <c r="ANN385" s="217"/>
      <c r="ANO385" s="217"/>
      <c r="ANP385" s="217"/>
      <c r="ANQ385" s="217"/>
      <c r="ANR385" s="217"/>
      <c r="ANS385" s="217"/>
      <c r="ANT385" s="217"/>
      <c r="ANU385" s="217"/>
      <c r="ANV385" s="217"/>
      <c r="ANW385" s="217"/>
      <c r="ANX385" s="217"/>
      <c r="ANY385" s="217"/>
      <c r="ANZ385" s="217"/>
      <c r="AOA385" s="217"/>
      <c r="AOB385" s="217"/>
      <c r="AOC385" s="217"/>
      <c r="AOD385" s="217"/>
      <c r="AOE385" s="217"/>
      <c r="AOF385" s="217"/>
      <c r="AOG385" s="217"/>
      <c r="AOH385" s="217"/>
      <c r="AOI385" s="217"/>
      <c r="AOJ385" s="217"/>
      <c r="AOK385" s="217"/>
      <c r="AOL385" s="217"/>
      <c r="AOM385" s="217"/>
      <c r="AON385" s="217"/>
      <c r="AOO385" s="217"/>
      <c r="AOP385" s="217"/>
      <c r="AOQ385" s="217"/>
      <c r="AOR385" s="217"/>
      <c r="AOS385" s="217"/>
      <c r="AOT385" s="217"/>
      <c r="AOU385" s="217"/>
      <c r="AOV385" s="217"/>
      <c r="AOW385" s="217"/>
      <c r="AOX385" s="217"/>
      <c r="AOY385" s="217"/>
      <c r="AOZ385" s="217"/>
      <c r="APA385" s="217"/>
      <c r="APB385" s="217"/>
      <c r="APC385" s="217"/>
      <c r="APD385" s="217"/>
      <c r="APE385" s="217"/>
      <c r="APF385" s="217"/>
      <c r="APG385" s="217"/>
      <c r="APH385" s="217"/>
      <c r="API385" s="217"/>
      <c r="APJ385" s="217"/>
      <c r="APK385" s="217"/>
      <c r="APL385" s="217"/>
      <c r="APM385" s="217"/>
      <c r="APN385" s="217"/>
      <c r="APO385" s="217"/>
      <c r="APP385" s="217"/>
      <c r="APQ385" s="217"/>
      <c r="APR385" s="217"/>
      <c r="APS385" s="217"/>
      <c r="APT385" s="217"/>
      <c r="APU385" s="217"/>
      <c r="APV385" s="217"/>
      <c r="APW385" s="217"/>
      <c r="APX385" s="217"/>
      <c r="APY385" s="217"/>
      <c r="APZ385" s="217"/>
      <c r="AQA385" s="217"/>
      <c r="AQB385" s="217"/>
      <c r="AQC385" s="217"/>
      <c r="AQD385" s="217"/>
      <c r="AQE385" s="217"/>
      <c r="AQF385" s="217"/>
      <c r="AQG385" s="217"/>
      <c r="AQH385" s="217"/>
      <c r="AQI385" s="217"/>
      <c r="AQJ385" s="217"/>
      <c r="AQK385" s="217"/>
      <c r="AQL385" s="217"/>
      <c r="AQM385" s="217"/>
      <c r="AQN385" s="217"/>
      <c r="AQO385" s="217"/>
      <c r="AQP385" s="217"/>
      <c r="AQQ385" s="217"/>
      <c r="AQR385" s="217"/>
      <c r="AQS385" s="217"/>
      <c r="AQT385" s="217"/>
      <c r="AQU385" s="217"/>
      <c r="AQV385" s="217"/>
      <c r="AQW385" s="217"/>
      <c r="AQX385" s="217"/>
      <c r="AQY385" s="217"/>
      <c r="AQZ385" s="217"/>
      <c r="ARA385" s="217"/>
      <c r="ARB385" s="217"/>
      <c r="ARC385" s="217"/>
      <c r="ARD385" s="217"/>
      <c r="ARE385" s="217"/>
      <c r="ARF385" s="217"/>
      <c r="ARG385" s="217"/>
      <c r="ARH385" s="217"/>
      <c r="ARI385" s="217"/>
      <c r="ARJ385" s="217"/>
      <c r="ARK385" s="217"/>
      <c r="ARL385" s="217"/>
      <c r="ARM385" s="217"/>
      <c r="ARN385" s="217"/>
      <c r="ARO385" s="217"/>
      <c r="ARP385" s="217"/>
      <c r="ARQ385" s="217"/>
      <c r="ARR385" s="217"/>
      <c r="ARS385" s="217"/>
      <c r="ART385" s="217"/>
      <c r="ARU385" s="217"/>
      <c r="ARV385" s="217"/>
      <c r="ARW385" s="217"/>
      <c r="ARX385" s="217"/>
      <c r="ARY385" s="217"/>
      <c r="ARZ385" s="217"/>
      <c r="ASA385" s="217"/>
      <c r="ASB385" s="217"/>
      <c r="ASC385" s="217"/>
      <c r="ASD385" s="217"/>
      <c r="ASE385" s="217"/>
      <c r="ASF385" s="217"/>
      <c r="ASG385" s="217"/>
      <c r="ASH385" s="217"/>
      <c r="ASI385" s="217"/>
      <c r="ASJ385" s="217"/>
      <c r="ASK385" s="217"/>
      <c r="ASL385" s="217"/>
      <c r="ASM385" s="217"/>
      <c r="ASN385" s="217"/>
      <c r="ASO385" s="217"/>
      <c r="ASP385" s="217"/>
      <c r="ASQ385" s="217"/>
      <c r="ASR385" s="217"/>
      <c r="ASS385" s="217"/>
      <c r="AST385" s="217"/>
      <c r="ASU385" s="217"/>
      <c r="ASV385" s="217"/>
      <c r="ASW385" s="217"/>
      <c r="ASX385" s="217"/>
      <c r="ASY385" s="217"/>
      <c r="ASZ385" s="217"/>
      <c r="ATA385" s="217"/>
      <c r="ATB385" s="217"/>
      <c r="ATC385" s="217"/>
      <c r="ATD385" s="217"/>
      <c r="ATE385" s="217"/>
      <c r="ATF385" s="217"/>
      <c r="ATG385" s="217"/>
      <c r="ATH385" s="217"/>
      <c r="ATI385" s="217"/>
      <c r="ATJ385" s="217"/>
      <c r="ATK385" s="217"/>
      <c r="ATL385" s="217"/>
      <c r="ATM385" s="217"/>
      <c r="ATN385" s="217"/>
      <c r="ATO385" s="217"/>
      <c r="ATP385" s="217"/>
      <c r="ATQ385" s="217"/>
      <c r="ATR385" s="217"/>
      <c r="ATS385" s="217"/>
      <c r="ATT385" s="217"/>
      <c r="ATU385" s="217"/>
      <c r="ATV385" s="217"/>
      <c r="ATW385" s="217"/>
      <c r="ATX385" s="217"/>
      <c r="ATY385" s="217"/>
      <c r="ATZ385" s="217"/>
      <c r="AUA385" s="217"/>
      <c r="AUB385" s="217"/>
      <c r="AUC385" s="217"/>
      <c r="AUD385" s="217"/>
      <c r="AUE385" s="217"/>
      <c r="AUF385" s="217"/>
      <c r="AUG385" s="217"/>
      <c r="AUH385" s="217"/>
      <c r="AUI385" s="217"/>
      <c r="AUJ385" s="217"/>
      <c r="AUK385" s="217"/>
      <c r="AUL385" s="217"/>
      <c r="AUM385" s="217"/>
      <c r="AUN385" s="217"/>
      <c r="AUO385" s="217"/>
      <c r="AUP385" s="217"/>
      <c r="AUQ385" s="217"/>
      <c r="AUR385" s="217"/>
      <c r="AUS385" s="217"/>
      <c r="AUT385" s="217"/>
      <c r="AUU385" s="217"/>
      <c r="AUV385" s="217"/>
      <c r="AUW385" s="217"/>
      <c r="AUX385" s="217"/>
      <c r="AUY385" s="217"/>
      <c r="AUZ385" s="217"/>
      <c r="AVA385" s="217"/>
      <c r="AVB385" s="217"/>
      <c r="AVC385" s="217"/>
      <c r="AVD385" s="217"/>
      <c r="AVE385" s="217"/>
      <c r="AVF385" s="217"/>
      <c r="AVG385" s="217"/>
      <c r="AVH385" s="217"/>
      <c r="AVI385" s="217"/>
      <c r="AVJ385" s="217"/>
      <c r="AVK385" s="217"/>
      <c r="AVL385" s="217"/>
      <c r="AVM385" s="217"/>
      <c r="AVN385" s="217"/>
      <c r="AVO385" s="217"/>
      <c r="AVP385" s="217"/>
      <c r="AVQ385" s="217"/>
      <c r="AVR385" s="217"/>
      <c r="AVS385" s="217"/>
      <c r="AVT385" s="217"/>
      <c r="AVU385" s="217"/>
      <c r="AVV385" s="217"/>
      <c r="AVW385" s="217"/>
      <c r="AVX385" s="217"/>
      <c r="AVY385" s="217"/>
      <c r="AVZ385" s="217"/>
      <c r="AWA385" s="217"/>
      <c r="AWB385" s="217"/>
      <c r="AWC385" s="217"/>
      <c r="AWD385" s="217"/>
      <c r="AWE385" s="217"/>
      <c r="AWF385" s="217"/>
      <c r="AWG385" s="217"/>
      <c r="AWH385" s="217"/>
      <c r="AWI385" s="217"/>
      <c r="AWJ385" s="217"/>
      <c r="AWK385" s="217"/>
      <c r="AWL385" s="217"/>
      <c r="AWM385" s="217"/>
      <c r="AWN385" s="217"/>
      <c r="AWO385" s="217"/>
      <c r="AWP385" s="217"/>
      <c r="AWQ385" s="217"/>
      <c r="AWR385" s="217"/>
      <c r="AWS385" s="217"/>
      <c r="AWT385" s="217"/>
      <c r="AWU385" s="217"/>
      <c r="AWV385" s="217"/>
      <c r="AWW385" s="217"/>
      <c r="AWX385" s="217"/>
      <c r="AWY385" s="217"/>
      <c r="AWZ385" s="217"/>
      <c r="AXA385" s="217"/>
      <c r="AXB385" s="217"/>
      <c r="AXC385" s="217"/>
      <c r="AXD385" s="217"/>
      <c r="AXE385" s="217"/>
      <c r="AXF385" s="217"/>
      <c r="AXG385" s="217"/>
      <c r="AXH385" s="217"/>
      <c r="AXI385" s="217"/>
      <c r="AXJ385" s="217"/>
      <c r="AXK385" s="217"/>
      <c r="AXL385" s="217"/>
      <c r="AXM385" s="217"/>
      <c r="AXN385" s="217"/>
      <c r="AXO385" s="217"/>
      <c r="AXP385" s="217"/>
      <c r="AXQ385" s="217"/>
      <c r="AXR385" s="217"/>
      <c r="AXS385" s="217"/>
      <c r="AXT385" s="217"/>
      <c r="AXU385" s="217"/>
      <c r="AXV385" s="217"/>
      <c r="AXW385" s="217"/>
      <c r="AXX385" s="217"/>
      <c r="AXY385" s="217"/>
      <c r="AXZ385" s="217"/>
      <c r="AYA385" s="217"/>
      <c r="AYB385" s="217"/>
      <c r="AYC385" s="217"/>
      <c r="AYD385" s="217"/>
      <c r="AYE385" s="217"/>
      <c r="AYF385" s="217"/>
      <c r="AYG385" s="217"/>
      <c r="AYH385" s="217"/>
      <c r="AYI385" s="217"/>
      <c r="AYJ385" s="217"/>
      <c r="AYK385" s="217"/>
      <c r="AYL385" s="217"/>
      <c r="AYM385" s="217"/>
      <c r="AYN385" s="217"/>
      <c r="AYO385" s="217"/>
      <c r="AYP385" s="217"/>
      <c r="AYQ385" s="217"/>
      <c r="AYR385" s="217"/>
      <c r="AYS385" s="217"/>
      <c r="AYT385" s="217"/>
      <c r="AYU385" s="217"/>
      <c r="AYV385" s="217"/>
      <c r="AYW385" s="217"/>
      <c r="AYX385" s="217"/>
      <c r="AYY385" s="217"/>
      <c r="AYZ385" s="217"/>
      <c r="AZA385" s="217"/>
      <c r="AZB385" s="217"/>
      <c r="AZC385" s="217"/>
      <c r="AZD385" s="217"/>
      <c r="AZE385" s="217"/>
      <c r="AZF385" s="217"/>
      <c r="AZG385" s="217"/>
      <c r="AZH385" s="217"/>
      <c r="AZI385" s="217"/>
      <c r="AZJ385" s="217"/>
      <c r="AZK385" s="217"/>
      <c r="AZL385" s="217"/>
      <c r="AZM385" s="217"/>
      <c r="AZN385" s="217"/>
      <c r="AZO385" s="217"/>
      <c r="AZP385" s="217"/>
      <c r="AZQ385" s="217"/>
      <c r="AZR385" s="217"/>
      <c r="AZS385" s="217"/>
      <c r="AZT385" s="217"/>
      <c r="AZU385" s="217"/>
      <c r="AZV385" s="217"/>
      <c r="AZW385" s="217"/>
      <c r="AZX385" s="217"/>
      <c r="AZY385" s="217"/>
      <c r="AZZ385" s="217"/>
      <c r="BAA385" s="217"/>
      <c r="BAB385" s="217"/>
      <c r="BAC385" s="217"/>
      <c r="BAD385" s="217"/>
      <c r="BAE385" s="217"/>
      <c r="BAF385" s="217"/>
      <c r="BAG385" s="217"/>
      <c r="BAH385" s="217"/>
      <c r="BAI385" s="217"/>
      <c r="BAJ385" s="217"/>
      <c r="BAK385" s="217"/>
      <c r="BAL385" s="217"/>
      <c r="BAM385" s="217"/>
      <c r="BAN385" s="217"/>
      <c r="BAO385" s="217"/>
      <c r="BAP385" s="217"/>
      <c r="BAQ385" s="217"/>
      <c r="BAR385" s="217"/>
      <c r="BAS385" s="217"/>
      <c r="BAT385" s="217"/>
      <c r="BAU385" s="217"/>
      <c r="BAV385" s="217"/>
      <c r="BAW385" s="217"/>
      <c r="BAX385" s="217"/>
      <c r="BAY385" s="217"/>
      <c r="BAZ385" s="217"/>
      <c r="BBA385" s="217"/>
      <c r="BBB385" s="217"/>
      <c r="BBC385" s="217"/>
      <c r="BBD385" s="217"/>
      <c r="BBE385" s="217"/>
      <c r="BBF385" s="217"/>
      <c r="BBG385" s="217"/>
      <c r="BBH385" s="217"/>
      <c r="BBI385" s="217"/>
      <c r="BBJ385" s="217"/>
      <c r="BBK385" s="217"/>
      <c r="BBL385" s="217"/>
      <c r="BBM385" s="217"/>
      <c r="BBN385" s="217"/>
      <c r="BBO385" s="217"/>
      <c r="BBP385" s="217"/>
      <c r="BBQ385" s="217"/>
      <c r="BBR385" s="217"/>
      <c r="BBS385" s="217"/>
      <c r="BBT385" s="217"/>
      <c r="BBU385" s="217"/>
      <c r="BBV385" s="217"/>
      <c r="BBW385" s="217"/>
      <c r="BBX385" s="217"/>
      <c r="BBY385" s="217"/>
      <c r="BBZ385" s="217"/>
      <c r="BCA385" s="217"/>
      <c r="BCB385" s="217"/>
      <c r="BCC385" s="217"/>
      <c r="BCD385" s="217"/>
      <c r="BCE385" s="217"/>
      <c r="BCF385" s="217"/>
      <c r="BCG385" s="217"/>
      <c r="BCH385" s="217"/>
      <c r="BCI385" s="217"/>
      <c r="BCJ385" s="217"/>
      <c r="BCK385" s="217"/>
      <c r="BCL385" s="217"/>
      <c r="BCM385" s="217"/>
      <c r="BCN385" s="217"/>
      <c r="BCO385" s="217"/>
      <c r="BCP385" s="217"/>
      <c r="BCQ385" s="217"/>
      <c r="BCR385" s="217"/>
      <c r="BCS385" s="217"/>
      <c r="BCT385" s="217"/>
      <c r="BCU385" s="217"/>
      <c r="BCV385" s="217"/>
      <c r="BCW385" s="217"/>
      <c r="BCX385" s="217"/>
      <c r="BCY385" s="217"/>
      <c r="BCZ385" s="217"/>
      <c r="BDA385" s="217"/>
      <c r="BDB385" s="217"/>
      <c r="BDC385" s="217"/>
      <c r="BDD385" s="217"/>
      <c r="BDE385" s="217"/>
      <c r="BDF385" s="217"/>
      <c r="BDG385" s="217"/>
      <c r="BDH385" s="217"/>
      <c r="BDI385" s="217"/>
      <c r="BDJ385" s="217"/>
      <c r="BDK385" s="217"/>
      <c r="BDL385" s="217"/>
      <c r="BDM385" s="217"/>
      <c r="BDN385" s="217"/>
      <c r="BDO385" s="217"/>
      <c r="BDP385" s="217"/>
      <c r="BDQ385" s="217"/>
      <c r="BDR385" s="217"/>
      <c r="BDS385" s="217"/>
      <c r="BDT385" s="217"/>
      <c r="BDU385" s="217"/>
      <c r="BDV385" s="217"/>
      <c r="BDW385" s="217"/>
      <c r="BDX385" s="217"/>
      <c r="BDY385" s="217"/>
      <c r="BDZ385" s="217"/>
      <c r="BEA385" s="217"/>
      <c r="BEB385" s="217"/>
      <c r="BEC385" s="217"/>
      <c r="BED385" s="217"/>
      <c r="BEE385" s="217"/>
      <c r="BEF385" s="217"/>
      <c r="BEG385" s="217"/>
      <c r="BEH385" s="217"/>
      <c r="BEI385" s="217"/>
      <c r="BEJ385" s="217"/>
      <c r="BEK385" s="217"/>
      <c r="BEL385" s="217"/>
      <c r="BEM385" s="217"/>
      <c r="BEN385" s="217"/>
      <c r="BEO385" s="217"/>
      <c r="BEP385" s="217"/>
      <c r="BEQ385" s="217"/>
      <c r="BER385" s="217"/>
      <c r="BES385" s="217"/>
      <c r="BET385" s="217"/>
      <c r="BEU385" s="217"/>
      <c r="BEV385" s="217"/>
      <c r="BEW385" s="217"/>
      <c r="BEX385" s="217"/>
      <c r="BEY385" s="217"/>
      <c r="BEZ385" s="217"/>
      <c r="BFA385" s="217"/>
      <c r="BFB385" s="217"/>
      <c r="BFC385" s="217"/>
      <c r="BFD385" s="217"/>
      <c r="BFE385" s="217"/>
      <c r="BFF385" s="217"/>
      <c r="BFG385" s="217"/>
      <c r="BFH385" s="217"/>
      <c r="BFI385" s="217"/>
      <c r="BFJ385" s="217"/>
      <c r="BFK385" s="217"/>
      <c r="BFL385" s="217"/>
      <c r="BFM385" s="217"/>
      <c r="BFN385" s="217"/>
      <c r="BFO385" s="217"/>
      <c r="BFP385" s="217"/>
      <c r="BFQ385" s="217"/>
      <c r="BFR385" s="217"/>
      <c r="BFS385" s="217"/>
      <c r="BFT385" s="217"/>
      <c r="BFU385" s="217"/>
      <c r="BFV385" s="217"/>
      <c r="BFW385" s="217"/>
      <c r="BFX385" s="217"/>
      <c r="BFY385" s="217"/>
      <c r="BFZ385" s="217"/>
      <c r="BGA385" s="217"/>
      <c r="BGB385" s="217"/>
      <c r="BGC385" s="217"/>
      <c r="BGD385" s="217"/>
      <c r="BGE385" s="217"/>
      <c r="BGF385" s="217"/>
      <c r="BGG385" s="217"/>
      <c r="BGH385" s="217"/>
      <c r="BGI385" s="217"/>
      <c r="BGJ385" s="217"/>
      <c r="BGK385" s="217"/>
      <c r="BGL385" s="217"/>
      <c r="BGM385" s="217"/>
      <c r="BGN385" s="217"/>
      <c r="BGO385" s="217"/>
      <c r="BGP385" s="217"/>
      <c r="BGQ385" s="217"/>
      <c r="BGR385" s="217"/>
      <c r="BGS385" s="217"/>
      <c r="BGT385" s="217"/>
      <c r="BGU385" s="217"/>
      <c r="BGV385" s="217"/>
      <c r="BGW385" s="217"/>
      <c r="BGX385" s="217"/>
      <c r="BGY385" s="217"/>
      <c r="BGZ385" s="217"/>
      <c r="BHA385" s="217"/>
      <c r="BHB385" s="217"/>
      <c r="BHC385" s="217"/>
      <c r="BHD385" s="217"/>
      <c r="BHE385" s="217"/>
      <c r="BHF385" s="217"/>
      <c r="BHG385" s="217"/>
      <c r="BHH385" s="217"/>
      <c r="BHI385" s="217"/>
      <c r="BHJ385" s="217"/>
      <c r="BHK385" s="217"/>
      <c r="BHL385" s="217"/>
      <c r="BHM385" s="217"/>
      <c r="BHN385" s="217"/>
      <c r="BHO385" s="217"/>
      <c r="BHP385" s="217"/>
      <c r="BHQ385" s="217"/>
      <c r="BHR385" s="217"/>
      <c r="BHS385" s="217"/>
      <c r="BHT385" s="217"/>
      <c r="BHU385" s="217"/>
      <c r="BHV385" s="217"/>
      <c r="BHW385" s="217"/>
      <c r="BHX385" s="217"/>
      <c r="BHY385" s="217"/>
      <c r="BHZ385" s="217"/>
      <c r="BIA385" s="217"/>
      <c r="BIB385" s="217"/>
      <c r="BIC385" s="217"/>
      <c r="BID385" s="217"/>
      <c r="BIE385" s="217"/>
      <c r="BIF385" s="217"/>
      <c r="BIG385" s="217"/>
      <c r="BIH385" s="217"/>
      <c r="BII385" s="217"/>
      <c r="BIJ385" s="217"/>
      <c r="BIK385" s="217"/>
      <c r="BIL385" s="217"/>
      <c r="BIM385" s="217"/>
      <c r="BIN385" s="217"/>
      <c r="BIO385" s="217"/>
      <c r="BIP385" s="217"/>
      <c r="BIQ385" s="217"/>
      <c r="BIR385" s="217"/>
      <c r="BIS385" s="217"/>
      <c r="BIT385" s="217"/>
      <c r="BIU385" s="217"/>
      <c r="BIV385" s="217"/>
      <c r="BIW385" s="217"/>
      <c r="BIX385" s="217"/>
      <c r="BIY385" s="217"/>
      <c r="BIZ385" s="217"/>
      <c r="BJA385" s="217"/>
      <c r="BJB385" s="217"/>
      <c r="BJC385" s="217"/>
      <c r="BJD385" s="217"/>
      <c r="BJE385" s="217"/>
      <c r="BJF385" s="217"/>
      <c r="BJG385" s="217"/>
      <c r="BJH385" s="217"/>
      <c r="BJI385" s="217"/>
      <c r="BJJ385" s="217"/>
      <c r="BJK385" s="217"/>
      <c r="BJL385" s="217"/>
      <c r="BJM385" s="217"/>
      <c r="BJN385" s="217"/>
      <c r="BJO385" s="217"/>
      <c r="BJP385" s="217"/>
      <c r="BJQ385" s="217"/>
      <c r="BJR385" s="217"/>
      <c r="BJS385" s="217"/>
      <c r="BJT385" s="217"/>
      <c r="BJU385" s="217"/>
      <c r="BJV385" s="217"/>
      <c r="BJW385" s="217"/>
      <c r="BJX385" s="217"/>
      <c r="BJY385" s="217"/>
      <c r="BJZ385" s="217"/>
      <c r="BKA385" s="217"/>
      <c r="BKB385" s="217"/>
      <c r="BKC385" s="217"/>
      <c r="BKD385" s="217"/>
      <c r="BKE385" s="217"/>
      <c r="BKF385" s="217"/>
      <c r="BKG385" s="217"/>
      <c r="BKH385" s="217"/>
      <c r="BKI385" s="217"/>
      <c r="BKJ385" s="217"/>
      <c r="BKK385" s="217"/>
      <c r="BKL385" s="217"/>
      <c r="BKM385" s="217"/>
      <c r="BKN385" s="217"/>
      <c r="BKO385" s="217"/>
      <c r="BKP385" s="217"/>
      <c r="BKQ385" s="217"/>
      <c r="BKR385" s="217"/>
      <c r="BKS385" s="217"/>
      <c r="BKT385" s="217"/>
      <c r="BKU385" s="217"/>
      <c r="BKV385" s="217"/>
      <c r="BKW385" s="217"/>
      <c r="BKX385" s="217"/>
      <c r="BKY385" s="217"/>
      <c r="BKZ385" s="217"/>
      <c r="BLA385" s="217"/>
      <c r="BLB385" s="217"/>
      <c r="BLC385" s="217"/>
      <c r="BLD385" s="217"/>
      <c r="BLE385" s="217"/>
      <c r="BLF385" s="217"/>
      <c r="BLG385" s="217"/>
      <c r="BLH385" s="217"/>
      <c r="BLI385" s="217"/>
      <c r="BLJ385" s="217"/>
      <c r="BLK385" s="217"/>
      <c r="BLL385" s="217"/>
      <c r="BLM385" s="217"/>
      <c r="BLN385" s="217"/>
      <c r="BLO385" s="217"/>
      <c r="BLP385" s="217"/>
      <c r="BLQ385" s="217"/>
      <c r="BLR385" s="217"/>
      <c r="BLS385" s="217"/>
      <c r="BLT385" s="217"/>
      <c r="BLU385" s="217"/>
      <c r="BLV385" s="217"/>
      <c r="BLW385" s="217"/>
      <c r="BLX385" s="217"/>
      <c r="BLY385" s="217"/>
      <c r="BLZ385" s="217"/>
      <c r="BMA385" s="217"/>
      <c r="BMB385" s="217"/>
      <c r="BMC385" s="217"/>
      <c r="BMD385" s="217"/>
      <c r="BME385" s="217"/>
      <c r="BMF385" s="217"/>
      <c r="BMG385" s="217"/>
      <c r="BMH385" s="217"/>
      <c r="BMI385" s="217"/>
      <c r="BMJ385" s="217"/>
      <c r="BMK385" s="217"/>
      <c r="BML385" s="217"/>
      <c r="BMM385" s="217"/>
      <c r="BMN385" s="217"/>
      <c r="BMO385" s="217"/>
      <c r="BMP385" s="217"/>
      <c r="BMQ385" s="217"/>
      <c r="BMR385" s="217"/>
      <c r="BMS385" s="217"/>
      <c r="BMT385" s="217"/>
      <c r="BMU385" s="217"/>
      <c r="BMV385" s="217"/>
      <c r="BMW385" s="217"/>
      <c r="BMX385" s="217"/>
      <c r="BMY385" s="217"/>
      <c r="BMZ385" s="217"/>
      <c r="BNA385" s="217"/>
      <c r="BNB385" s="217"/>
      <c r="BNC385" s="217"/>
      <c r="BND385" s="217"/>
      <c r="BNE385" s="217"/>
      <c r="BNF385" s="217"/>
      <c r="BNG385" s="217"/>
      <c r="BNH385" s="217"/>
      <c r="BNI385" s="217"/>
      <c r="BNJ385" s="217"/>
      <c r="BNK385" s="217"/>
      <c r="BNL385" s="217"/>
      <c r="BNM385" s="217"/>
      <c r="BNN385" s="217"/>
      <c r="BNO385" s="217"/>
      <c r="BNP385" s="217"/>
      <c r="BNQ385" s="217"/>
      <c r="BNR385" s="217"/>
      <c r="BNS385" s="217"/>
      <c r="BNT385" s="217"/>
      <c r="BNU385" s="217"/>
      <c r="BNV385" s="217"/>
      <c r="BNW385" s="217"/>
      <c r="BNX385" s="217"/>
      <c r="BNY385" s="217"/>
      <c r="BNZ385" s="217"/>
      <c r="BOA385" s="217"/>
      <c r="BOB385" s="217"/>
      <c r="BOC385" s="217"/>
      <c r="BOD385" s="217"/>
      <c r="BOE385" s="217"/>
      <c r="BOF385" s="217"/>
      <c r="BOG385" s="217"/>
      <c r="BOH385" s="217"/>
      <c r="BOI385" s="217"/>
      <c r="BOJ385" s="217"/>
      <c r="BOK385" s="217"/>
      <c r="BOL385" s="217"/>
      <c r="BOM385" s="217"/>
      <c r="BON385" s="217"/>
      <c r="BOO385" s="217"/>
      <c r="BOP385" s="217"/>
      <c r="BOQ385" s="217"/>
      <c r="BOR385" s="217"/>
    </row>
    <row r="386" spans="1:1760" s="211" customFormat="1" ht="11.25">
      <c r="A386" s="226"/>
      <c r="C386" s="210"/>
      <c r="D386" s="212"/>
      <c r="E386" s="213"/>
      <c r="F386" s="213"/>
      <c r="I386" s="210"/>
      <c r="K386" s="210"/>
      <c r="L386" s="210"/>
      <c r="M386" s="210"/>
      <c r="N386" s="210"/>
      <c r="O386" s="210"/>
      <c r="P386" s="210"/>
      <c r="Q386" s="210"/>
      <c r="R386" s="210"/>
    </row>
    <row r="387" spans="1:1760" s="211" customFormat="1" ht="11.25">
      <c r="A387" s="227"/>
      <c r="C387" s="210"/>
      <c r="D387" s="212"/>
      <c r="E387" s="213"/>
      <c r="F387" s="213"/>
      <c r="I387" s="210"/>
      <c r="K387" s="210"/>
      <c r="L387" s="210"/>
      <c r="M387" s="210"/>
      <c r="N387" s="210"/>
      <c r="O387" s="210"/>
      <c r="P387" s="210"/>
      <c r="Q387" s="210"/>
      <c r="R387" s="210"/>
    </row>
    <row r="388" spans="1:1760" s="211" customFormat="1" ht="11.25">
      <c r="A388" s="228"/>
      <c r="C388" s="210"/>
      <c r="D388" s="212"/>
      <c r="E388" s="213"/>
      <c r="F388" s="213"/>
      <c r="I388" s="210"/>
      <c r="K388" s="210"/>
      <c r="L388" s="210"/>
      <c r="M388" s="210"/>
      <c r="N388" s="210"/>
      <c r="O388" s="210"/>
      <c r="P388" s="210"/>
      <c r="Q388" s="210"/>
      <c r="R388" s="210"/>
    </row>
    <row r="389" spans="1:1760" s="211" customFormat="1" ht="11.25">
      <c r="A389" s="229"/>
      <c r="C389" s="210"/>
      <c r="D389" s="212"/>
      <c r="E389" s="213"/>
      <c r="F389" s="213"/>
      <c r="I389" s="210"/>
      <c r="K389" s="210"/>
      <c r="L389" s="210"/>
      <c r="M389" s="210"/>
      <c r="N389" s="210"/>
      <c r="O389" s="210"/>
      <c r="P389" s="210"/>
      <c r="Q389" s="210"/>
      <c r="R389" s="210"/>
    </row>
    <row r="390" spans="1:1760" s="211" customFormat="1" ht="11.25">
      <c r="A390" s="226"/>
      <c r="C390" s="210"/>
      <c r="D390" s="212"/>
      <c r="E390" s="213"/>
      <c r="F390" s="213"/>
      <c r="I390" s="210"/>
      <c r="K390" s="210"/>
      <c r="L390" s="210"/>
      <c r="M390" s="210"/>
      <c r="N390" s="210"/>
      <c r="O390" s="210"/>
      <c r="P390" s="210"/>
      <c r="Q390" s="210"/>
      <c r="R390" s="210"/>
    </row>
    <row r="391" spans="1:1760" s="211" customFormat="1" ht="11.25">
      <c r="A391" s="226"/>
      <c r="C391" s="210"/>
      <c r="D391" s="212"/>
      <c r="E391" s="213"/>
      <c r="F391" s="213"/>
      <c r="I391" s="210"/>
      <c r="K391" s="210"/>
      <c r="L391" s="210"/>
      <c r="M391" s="210"/>
      <c r="N391" s="210"/>
      <c r="O391" s="210"/>
      <c r="P391" s="210"/>
      <c r="Q391" s="210"/>
      <c r="R391" s="210"/>
    </row>
    <row r="392" spans="1:1760" s="211" customFormat="1" ht="11.25">
      <c r="A392" s="226"/>
      <c r="C392" s="210"/>
      <c r="D392" s="212"/>
      <c r="E392" s="213"/>
      <c r="F392" s="213"/>
      <c r="I392" s="210"/>
      <c r="K392" s="210"/>
      <c r="L392" s="210"/>
      <c r="M392" s="210"/>
      <c r="N392" s="210"/>
      <c r="O392" s="210"/>
      <c r="P392" s="210"/>
      <c r="Q392" s="210"/>
      <c r="R392" s="210"/>
    </row>
    <row r="393" spans="1:1760" s="211" customFormat="1" ht="11.25">
      <c r="A393" s="226"/>
      <c r="C393" s="210"/>
      <c r="D393" s="212"/>
      <c r="E393" s="213"/>
      <c r="F393" s="213"/>
      <c r="I393" s="210"/>
      <c r="K393" s="210"/>
      <c r="L393" s="210"/>
      <c r="M393" s="210"/>
      <c r="N393" s="210"/>
      <c r="O393" s="210"/>
      <c r="P393" s="210"/>
      <c r="Q393" s="210"/>
      <c r="R393" s="210"/>
    </row>
    <row r="394" spans="1:1760" s="211" customFormat="1" ht="11.25">
      <c r="A394" s="226"/>
      <c r="C394" s="210"/>
      <c r="D394" s="212"/>
      <c r="E394" s="213"/>
      <c r="F394" s="213"/>
      <c r="I394" s="210"/>
      <c r="K394" s="210"/>
      <c r="L394" s="210"/>
      <c r="M394" s="210"/>
      <c r="N394" s="210"/>
      <c r="O394" s="210"/>
      <c r="P394" s="210"/>
      <c r="Q394" s="210"/>
      <c r="R394" s="210"/>
    </row>
    <row r="395" spans="1:1760" s="211" customFormat="1" ht="11.25">
      <c r="A395" s="226"/>
      <c r="C395" s="210"/>
      <c r="D395" s="212"/>
      <c r="E395" s="213"/>
      <c r="F395" s="213"/>
      <c r="I395" s="210"/>
      <c r="K395" s="210"/>
      <c r="L395" s="210"/>
      <c r="M395" s="210"/>
      <c r="N395" s="210"/>
      <c r="O395" s="210"/>
      <c r="P395" s="210"/>
      <c r="Q395" s="210"/>
      <c r="R395" s="210"/>
    </row>
    <row r="396" spans="1:1760" s="211" customFormat="1" ht="11.25">
      <c r="A396" s="226"/>
      <c r="C396" s="210"/>
      <c r="D396" s="212"/>
      <c r="E396" s="213"/>
      <c r="F396" s="213"/>
      <c r="I396" s="210"/>
      <c r="K396" s="210"/>
      <c r="L396" s="210"/>
      <c r="M396" s="210"/>
      <c r="N396" s="210"/>
      <c r="O396" s="210"/>
      <c r="P396" s="210"/>
      <c r="Q396" s="210"/>
      <c r="R396" s="210"/>
    </row>
    <row r="397" spans="1:1760" s="211" customFormat="1" ht="11.25">
      <c r="A397" s="226"/>
      <c r="C397" s="210"/>
      <c r="D397" s="212"/>
      <c r="E397" s="213"/>
      <c r="F397" s="213"/>
      <c r="I397" s="210"/>
      <c r="K397" s="210"/>
      <c r="L397" s="210"/>
      <c r="M397" s="210"/>
      <c r="N397" s="210"/>
      <c r="O397" s="210"/>
      <c r="P397" s="210"/>
      <c r="Q397" s="210"/>
      <c r="R397" s="210"/>
    </row>
    <row r="398" spans="1:1760" s="211" customFormat="1" ht="11.25">
      <c r="A398" s="226"/>
      <c r="C398" s="210"/>
      <c r="D398" s="212"/>
      <c r="E398" s="213"/>
      <c r="F398" s="213"/>
      <c r="I398" s="210"/>
      <c r="K398" s="210"/>
      <c r="L398" s="210"/>
      <c r="M398" s="210"/>
      <c r="N398" s="210"/>
      <c r="O398" s="210"/>
      <c r="P398" s="210"/>
      <c r="Q398" s="210"/>
      <c r="R398" s="210"/>
    </row>
    <row r="399" spans="1:1760" s="211" customFormat="1" ht="11.25">
      <c r="A399" s="226"/>
      <c r="C399" s="210"/>
      <c r="D399" s="212"/>
      <c r="E399" s="213"/>
      <c r="F399" s="213"/>
      <c r="I399" s="210"/>
      <c r="K399" s="210"/>
      <c r="L399" s="210"/>
      <c r="M399" s="210"/>
      <c r="N399" s="210"/>
      <c r="O399" s="210"/>
      <c r="P399" s="210"/>
      <c r="Q399" s="210"/>
      <c r="R399" s="210"/>
    </row>
    <row r="400" spans="1:1760" s="211" customFormat="1" ht="11.25">
      <c r="A400" s="226"/>
      <c r="C400" s="210"/>
      <c r="D400" s="212"/>
      <c r="E400" s="213"/>
      <c r="F400" s="213"/>
      <c r="I400" s="210"/>
      <c r="K400" s="210"/>
      <c r="L400" s="210"/>
      <c r="M400" s="210"/>
      <c r="N400" s="210"/>
      <c r="O400" s="210"/>
      <c r="P400" s="210"/>
      <c r="Q400" s="210"/>
      <c r="R400" s="210"/>
    </row>
    <row r="401" spans="1:18" s="211" customFormat="1" ht="11.25">
      <c r="A401" s="226"/>
      <c r="C401" s="210"/>
      <c r="D401" s="212"/>
      <c r="E401" s="213"/>
      <c r="F401" s="213"/>
      <c r="I401" s="210"/>
      <c r="K401" s="210"/>
      <c r="L401" s="210"/>
      <c r="M401" s="210"/>
      <c r="N401" s="210"/>
      <c r="O401" s="210"/>
      <c r="P401" s="210"/>
      <c r="Q401" s="210"/>
      <c r="R401" s="210"/>
    </row>
    <row r="402" spans="1:18" s="211" customFormat="1" ht="11.25">
      <c r="A402" s="226"/>
      <c r="C402" s="210"/>
      <c r="D402" s="212"/>
      <c r="E402" s="213"/>
      <c r="F402" s="213"/>
      <c r="I402" s="210"/>
      <c r="K402" s="210"/>
      <c r="L402" s="210"/>
      <c r="M402" s="210"/>
      <c r="N402" s="210"/>
      <c r="O402" s="210"/>
      <c r="P402" s="210"/>
      <c r="Q402" s="210"/>
      <c r="R402" s="210"/>
    </row>
    <row r="403" spans="1:18" s="211" customFormat="1" ht="11.25">
      <c r="A403" s="226"/>
      <c r="C403" s="210"/>
      <c r="D403" s="212"/>
      <c r="E403" s="213"/>
      <c r="F403" s="213"/>
      <c r="I403" s="210"/>
      <c r="K403" s="210"/>
      <c r="L403" s="210"/>
      <c r="M403" s="210"/>
      <c r="N403" s="210"/>
      <c r="O403" s="210"/>
      <c r="P403" s="210"/>
      <c r="Q403" s="210"/>
      <c r="R403" s="210"/>
    </row>
    <row r="404" spans="1:18" s="211" customFormat="1" ht="11.25">
      <c r="A404" s="226"/>
      <c r="C404" s="210"/>
      <c r="D404" s="212"/>
      <c r="E404" s="213"/>
      <c r="F404" s="213"/>
      <c r="I404" s="210"/>
      <c r="K404" s="210"/>
      <c r="L404" s="210"/>
      <c r="M404" s="210"/>
      <c r="N404" s="210"/>
      <c r="O404" s="210"/>
      <c r="P404" s="210"/>
      <c r="Q404" s="210"/>
      <c r="R404" s="210"/>
    </row>
    <row r="405" spans="1:18" s="211" customFormat="1" ht="11.25">
      <c r="A405" s="226"/>
      <c r="C405" s="210"/>
      <c r="D405" s="212"/>
      <c r="E405" s="213"/>
      <c r="F405" s="213"/>
      <c r="I405" s="210"/>
      <c r="K405" s="210"/>
      <c r="L405" s="210"/>
      <c r="M405" s="210"/>
      <c r="N405" s="210"/>
      <c r="O405" s="210"/>
      <c r="P405" s="210"/>
      <c r="Q405" s="210"/>
      <c r="R405" s="210"/>
    </row>
    <row r="406" spans="1:18" s="211" customFormat="1" ht="11.25">
      <c r="A406" s="226"/>
      <c r="C406" s="210"/>
      <c r="D406" s="212"/>
      <c r="E406" s="213"/>
      <c r="F406" s="213"/>
      <c r="I406" s="210"/>
      <c r="K406" s="210"/>
      <c r="L406" s="210"/>
      <c r="M406" s="210"/>
      <c r="N406" s="210"/>
      <c r="O406" s="210"/>
      <c r="P406" s="210"/>
      <c r="Q406" s="210"/>
      <c r="R406" s="210"/>
    </row>
    <row r="407" spans="1:18" s="211" customFormat="1" ht="11.25">
      <c r="A407" s="226"/>
      <c r="C407" s="210"/>
      <c r="D407" s="212"/>
      <c r="E407" s="213"/>
      <c r="F407" s="213"/>
      <c r="I407" s="210"/>
      <c r="K407" s="210"/>
      <c r="L407" s="210"/>
      <c r="M407" s="210"/>
      <c r="N407" s="210"/>
      <c r="O407" s="210"/>
      <c r="P407" s="210"/>
      <c r="Q407" s="210"/>
      <c r="R407" s="210"/>
    </row>
    <row r="408" spans="1:18" s="211" customFormat="1" ht="11.25">
      <c r="A408" s="226"/>
      <c r="C408" s="210"/>
      <c r="D408" s="212"/>
      <c r="E408" s="213"/>
      <c r="F408" s="213"/>
      <c r="I408" s="210"/>
      <c r="K408" s="210"/>
      <c r="L408" s="210"/>
      <c r="M408" s="210"/>
      <c r="N408" s="210"/>
      <c r="O408" s="210"/>
      <c r="P408" s="210"/>
      <c r="Q408" s="210"/>
      <c r="R408" s="210"/>
    </row>
    <row r="409" spans="1:18" s="211" customFormat="1" ht="11.25">
      <c r="A409" s="226"/>
      <c r="C409" s="210"/>
      <c r="D409" s="212"/>
      <c r="E409" s="213"/>
      <c r="F409" s="213"/>
      <c r="I409" s="210"/>
      <c r="K409" s="210"/>
      <c r="L409" s="210"/>
      <c r="M409" s="210"/>
      <c r="N409" s="210"/>
      <c r="O409" s="210"/>
      <c r="P409" s="210"/>
      <c r="Q409" s="210"/>
      <c r="R409" s="210"/>
    </row>
    <row r="410" spans="1:18" s="211" customFormat="1" ht="11.25">
      <c r="A410" s="226"/>
      <c r="C410" s="210"/>
      <c r="D410" s="212"/>
      <c r="E410" s="213"/>
      <c r="F410" s="213"/>
      <c r="I410" s="210"/>
      <c r="K410" s="210"/>
      <c r="L410" s="210"/>
      <c r="M410" s="210"/>
      <c r="N410" s="210"/>
      <c r="O410" s="210"/>
      <c r="P410" s="210"/>
      <c r="Q410" s="210"/>
      <c r="R410" s="210"/>
    </row>
    <row r="411" spans="1:18" s="211" customFormat="1" ht="11.25">
      <c r="A411" s="226"/>
      <c r="C411" s="210"/>
      <c r="D411" s="212"/>
      <c r="E411" s="213"/>
      <c r="F411" s="213"/>
      <c r="I411" s="210"/>
      <c r="K411" s="210"/>
      <c r="L411" s="210"/>
      <c r="M411" s="210"/>
      <c r="N411" s="210"/>
      <c r="O411" s="210"/>
      <c r="P411" s="210"/>
      <c r="Q411" s="210"/>
      <c r="R411" s="210"/>
    </row>
    <row r="412" spans="1:18" s="211" customFormat="1" ht="11.25">
      <c r="A412" s="226"/>
      <c r="C412" s="210"/>
      <c r="D412" s="212"/>
      <c r="E412" s="213"/>
      <c r="F412" s="213"/>
      <c r="I412" s="210"/>
      <c r="K412" s="210"/>
      <c r="L412" s="210"/>
      <c r="M412" s="210"/>
      <c r="N412" s="210"/>
      <c r="O412" s="210"/>
      <c r="P412" s="210"/>
      <c r="Q412" s="210"/>
      <c r="R412" s="210"/>
    </row>
    <row r="413" spans="1:18" s="211" customFormat="1" ht="11.25">
      <c r="A413" s="226"/>
      <c r="C413" s="210"/>
      <c r="D413" s="212"/>
      <c r="E413" s="213"/>
      <c r="F413" s="213"/>
      <c r="I413" s="210"/>
      <c r="K413" s="210"/>
      <c r="L413" s="210"/>
      <c r="M413" s="210"/>
      <c r="N413" s="210"/>
      <c r="O413" s="210"/>
      <c r="P413" s="210"/>
      <c r="Q413" s="210"/>
      <c r="R413" s="210"/>
    </row>
    <row r="414" spans="1:18" s="211" customFormat="1" ht="11.25">
      <c r="A414" s="226"/>
      <c r="C414" s="210"/>
      <c r="D414" s="212"/>
      <c r="E414" s="213"/>
      <c r="F414" s="213"/>
      <c r="I414" s="210"/>
      <c r="K414" s="210"/>
      <c r="L414" s="210"/>
      <c r="M414" s="210"/>
      <c r="N414" s="210"/>
      <c r="O414" s="210"/>
      <c r="P414" s="210"/>
      <c r="Q414" s="210"/>
      <c r="R414" s="210"/>
    </row>
    <row r="415" spans="1:18" s="211" customFormat="1" ht="11.25">
      <c r="A415" s="226"/>
      <c r="C415" s="210"/>
      <c r="D415" s="212"/>
      <c r="E415" s="213"/>
      <c r="F415" s="213"/>
      <c r="I415" s="210"/>
      <c r="K415" s="210"/>
      <c r="L415" s="210"/>
      <c r="M415" s="210"/>
      <c r="N415" s="210"/>
      <c r="O415" s="210"/>
      <c r="P415" s="210"/>
      <c r="Q415" s="210"/>
      <c r="R415" s="210"/>
    </row>
    <row r="416" spans="1:18" s="211" customFormat="1" ht="11.25">
      <c r="A416" s="226"/>
      <c r="C416" s="210"/>
      <c r="D416" s="212"/>
      <c r="E416" s="213"/>
      <c r="F416" s="213"/>
      <c r="I416" s="210"/>
      <c r="K416" s="210"/>
      <c r="L416" s="210"/>
      <c r="M416" s="210"/>
      <c r="N416" s="210"/>
      <c r="O416" s="210"/>
      <c r="P416" s="210"/>
      <c r="Q416" s="210"/>
      <c r="R416" s="210"/>
    </row>
    <row r="417" spans="1:18" s="211" customFormat="1" ht="11.25">
      <c r="A417" s="226"/>
      <c r="C417" s="210"/>
      <c r="D417" s="212"/>
      <c r="E417" s="213"/>
      <c r="F417" s="213"/>
      <c r="I417" s="210"/>
      <c r="K417" s="210"/>
      <c r="L417" s="210"/>
      <c r="M417" s="210"/>
      <c r="N417" s="210"/>
      <c r="O417" s="210"/>
      <c r="P417" s="210"/>
      <c r="Q417" s="210"/>
      <c r="R417" s="210"/>
    </row>
    <row r="418" spans="1:18" s="211" customFormat="1" ht="11.25">
      <c r="A418" s="226"/>
      <c r="C418" s="210"/>
      <c r="D418" s="212"/>
      <c r="E418" s="213"/>
      <c r="F418" s="213"/>
      <c r="I418" s="210"/>
      <c r="K418" s="210"/>
      <c r="L418" s="210"/>
      <c r="M418" s="210"/>
      <c r="N418" s="210"/>
      <c r="O418" s="210"/>
      <c r="P418" s="210"/>
      <c r="Q418" s="210"/>
      <c r="R418" s="210"/>
    </row>
    <row r="419" spans="1:18" s="211" customFormat="1" ht="11.25">
      <c r="A419" s="226"/>
      <c r="C419" s="210"/>
      <c r="D419" s="212"/>
      <c r="E419" s="213"/>
      <c r="F419" s="213"/>
      <c r="I419" s="210"/>
      <c r="K419" s="210"/>
      <c r="L419" s="210"/>
      <c r="M419" s="210"/>
      <c r="N419" s="210"/>
      <c r="O419" s="210"/>
      <c r="P419" s="210"/>
      <c r="Q419" s="210"/>
      <c r="R419" s="210"/>
    </row>
    <row r="420" spans="1:18" s="211" customFormat="1" ht="11.25">
      <c r="A420" s="226"/>
      <c r="C420" s="210"/>
      <c r="D420" s="212"/>
      <c r="E420" s="213"/>
      <c r="F420" s="213"/>
      <c r="I420" s="210"/>
      <c r="K420" s="210"/>
      <c r="L420" s="210"/>
      <c r="M420" s="210"/>
      <c r="N420" s="210"/>
      <c r="O420" s="210"/>
      <c r="P420" s="210"/>
      <c r="Q420" s="210"/>
      <c r="R420" s="210"/>
    </row>
    <row r="421" spans="1:18" s="211" customFormat="1" ht="11.25">
      <c r="A421" s="226"/>
      <c r="C421" s="210"/>
      <c r="D421" s="212"/>
      <c r="E421" s="213"/>
      <c r="F421" s="213"/>
      <c r="I421" s="210"/>
      <c r="K421" s="210"/>
      <c r="L421" s="210"/>
      <c r="M421" s="210"/>
      <c r="N421" s="210"/>
      <c r="O421" s="210"/>
      <c r="P421" s="210"/>
      <c r="Q421" s="210"/>
      <c r="R421" s="210"/>
    </row>
    <row r="422" spans="1:18" s="211" customFormat="1" ht="11.25">
      <c r="A422" s="226"/>
      <c r="C422" s="210"/>
      <c r="D422" s="212"/>
      <c r="E422" s="213"/>
      <c r="F422" s="213"/>
      <c r="I422" s="210"/>
      <c r="K422" s="210"/>
      <c r="L422" s="210"/>
      <c r="M422" s="210"/>
      <c r="N422" s="210"/>
      <c r="O422" s="210"/>
      <c r="P422" s="210"/>
      <c r="Q422" s="210"/>
      <c r="R422" s="210"/>
    </row>
    <row r="423" spans="1:18" s="211" customFormat="1" ht="11.25">
      <c r="A423" s="226"/>
      <c r="C423" s="210"/>
      <c r="D423" s="212"/>
      <c r="E423" s="213"/>
      <c r="F423" s="213"/>
      <c r="I423" s="210"/>
      <c r="K423" s="210"/>
      <c r="L423" s="210"/>
      <c r="M423" s="210"/>
      <c r="N423" s="210"/>
      <c r="O423" s="210"/>
      <c r="P423" s="210"/>
      <c r="Q423" s="210"/>
      <c r="R423" s="210"/>
    </row>
    <row r="424" spans="1:18" s="211" customFormat="1" ht="11.25">
      <c r="A424" s="226"/>
      <c r="C424" s="210"/>
      <c r="D424" s="212"/>
      <c r="E424" s="213"/>
      <c r="F424" s="213"/>
      <c r="I424" s="210"/>
      <c r="K424" s="210"/>
      <c r="L424" s="210"/>
      <c r="M424" s="210"/>
      <c r="N424" s="210"/>
      <c r="O424" s="210"/>
      <c r="P424" s="210"/>
      <c r="Q424" s="210"/>
      <c r="R424" s="210"/>
    </row>
    <row r="425" spans="1:18" s="211" customFormat="1" ht="11.25">
      <c r="A425" s="226"/>
      <c r="C425" s="210"/>
      <c r="D425" s="212"/>
      <c r="E425" s="213"/>
      <c r="F425" s="213"/>
      <c r="I425" s="210"/>
      <c r="K425" s="210"/>
      <c r="L425" s="210"/>
      <c r="M425" s="210"/>
      <c r="N425" s="210"/>
      <c r="O425" s="210"/>
      <c r="P425" s="210"/>
      <c r="Q425" s="210"/>
      <c r="R425" s="210"/>
    </row>
    <row r="426" spans="1:18" s="211" customFormat="1" ht="11.25">
      <c r="A426" s="226"/>
      <c r="C426" s="210"/>
      <c r="D426" s="212"/>
      <c r="E426" s="213"/>
      <c r="F426" s="213"/>
      <c r="I426" s="210"/>
      <c r="K426" s="210"/>
      <c r="L426" s="210"/>
      <c r="M426" s="210"/>
      <c r="N426" s="210"/>
      <c r="O426" s="210"/>
      <c r="P426" s="210"/>
      <c r="Q426" s="210"/>
      <c r="R426" s="210"/>
    </row>
    <row r="427" spans="1:18" s="211" customFormat="1" ht="11.25">
      <c r="A427" s="226"/>
      <c r="C427" s="210"/>
      <c r="D427" s="212"/>
      <c r="E427" s="213"/>
      <c r="F427" s="213"/>
      <c r="I427" s="210"/>
      <c r="K427" s="210"/>
      <c r="L427" s="210"/>
      <c r="M427" s="210"/>
      <c r="N427" s="210"/>
      <c r="O427" s="210"/>
      <c r="P427" s="210"/>
      <c r="Q427" s="210"/>
      <c r="R427" s="210"/>
    </row>
    <row r="428" spans="1:18" s="211" customFormat="1" ht="11.25">
      <c r="A428" s="226"/>
      <c r="C428" s="210"/>
      <c r="D428" s="212"/>
      <c r="E428" s="213"/>
      <c r="F428" s="213"/>
      <c r="I428" s="210"/>
      <c r="K428" s="210"/>
      <c r="L428" s="210"/>
      <c r="M428" s="210"/>
      <c r="N428" s="210"/>
      <c r="O428" s="210"/>
      <c r="P428" s="210"/>
      <c r="Q428" s="210"/>
      <c r="R428" s="210"/>
    </row>
    <row r="429" spans="1:18" s="211" customFormat="1" ht="11.25">
      <c r="A429" s="226"/>
      <c r="C429" s="210"/>
      <c r="D429" s="212"/>
      <c r="E429" s="213"/>
      <c r="F429" s="213"/>
      <c r="I429" s="210"/>
      <c r="K429" s="210"/>
      <c r="L429" s="210"/>
      <c r="M429" s="210"/>
      <c r="N429" s="210"/>
      <c r="O429" s="210"/>
      <c r="P429" s="210"/>
      <c r="Q429" s="210"/>
      <c r="R429" s="210"/>
    </row>
    <row r="430" spans="1:18" s="211" customFormat="1" ht="11.25">
      <c r="A430" s="226"/>
      <c r="C430" s="210"/>
      <c r="D430" s="212"/>
      <c r="E430" s="213"/>
      <c r="F430" s="213"/>
      <c r="I430" s="210"/>
      <c r="K430" s="210"/>
      <c r="L430" s="210"/>
      <c r="M430" s="210"/>
      <c r="N430" s="210"/>
      <c r="O430" s="210"/>
      <c r="P430" s="210"/>
      <c r="Q430" s="210"/>
      <c r="R430" s="210"/>
    </row>
    <row r="431" spans="1:18" s="211" customFormat="1" ht="11.25">
      <c r="A431" s="226"/>
      <c r="C431" s="210"/>
      <c r="D431" s="212"/>
      <c r="E431" s="213"/>
      <c r="F431" s="213"/>
      <c r="I431" s="210"/>
      <c r="K431" s="210"/>
      <c r="L431" s="210"/>
      <c r="M431" s="210"/>
      <c r="N431" s="210"/>
      <c r="O431" s="210"/>
      <c r="P431" s="210"/>
      <c r="Q431" s="210"/>
      <c r="R431" s="210"/>
    </row>
    <row r="432" spans="1:18" s="211" customFormat="1" ht="11.25">
      <c r="A432" s="226"/>
      <c r="C432" s="210"/>
      <c r="D432" s="212"/>
      <c r="E432" s="213"/>
      <c r="F432" s="213"/>
      <c r="I432" s="210"/>
      <c r="K432" s="210"/>
      <c r="L432" s="210"/>
      <c r="M432" s="210"/>
      <c r="N432" s="210"/>
      <c r="O432" s="210"/>
      <c r="P432" s="210"/>
      <c r="Q432" s="210"/>
      <c r="R432" s="210"/>
    </row>
    <row r="433" spans="1:18" s="211" customFormat="1" ht="11.25">
      <c r="A433" s="226"/>
      <c r="C433" s="210"/>
      <c r="D433" s="212"/>
      <c r="E433" s="213"/>
      <c r="F433" s="213"/>
      <c r="I433" s="210"/>
      <c r="K433" s="210"/>
      <c r="L433" s="210"/>
      <c r="M433" s="210"/>
      <c r="N433" s="210"/>
      <c r="O433" s="210"/>
      <c r="P433" s="210"/>
      <c r="Q433" s="210"/>
      <c r="R433" s="210"/>
    </row>
    <row r="434" spans="1:18" s="211" customFormat="1" ht="11.25">
      <c r="A434" s="226"/>
      <c r="C434" s="210"/>
      <c r="D434" s="212"/>
      <c r="E434" s="213"/>
      <c r="F434" s="213"/>
      <c r="I434" s="210"/>
      <c r="K434" s="210"/>
      <c r="L434" s="210"/>
      <c r="M434" s="210"/>
      <c r="N434" s="210"/>
      <c r="O434" s="210"/>
      <c r="P434" s="210"/>
      <c r="Q434" s="210"/>
      <c r="R434" s="210"/>
    </row>
    <row r="435" spans="1:18" s="211" customFormat="1" ht="11.25">
      <c r="A435" s="226"/>
      <c r="C435" s="210"/>
      <c r="D435" s="212"/>
      <c r="E435" s="213"/>
      <c r="F435" s="213"/>
      <c r="I435" s="210"/>
      <c r="K435" s="210"/>
      <c r="L435" s="210"/>
      <c r="M435" s="210"/>
      <c r="N435" s="210"/>
      <c r="O435" s="210"/>
      <c r="P435" s="210"/>
      <c r="Q435" s="210"/>
      <c r="R435" s="210"/>
    </row>
    <row r="436" spans="1:18" s="211" customFormat="1" ht="11.25">
      <c r="A436" s="226"/>
      <c r="C436" s="210"/>
      <c r="D436" s="212"/>
      <c r="E436" s="213"/>
      <c r="F436" s="213"/>
      <c r="I436" s="210"/>
      <c r="K436" s="210"/>
      <c r="L436" s="210"/>
      <c r="M436" s="210"/>
      <c r="N436" s="210"/>
      <c r="O436" s="210"/>
      <c r="P436" s="210"/>
      <c r="Q436" s="210"/>
      <c r="R436" s="210"/>
    </row>
    <row r="437" spans="1:18" s="211" customFormat="1" ht="11.25">
      <c r="A437" s="226"/>
      <c r="C437" s="210"/>
      <c r="D437" s="212"/>
      <c r="E437" s="213"/>
      <c r="F437" s="213"/>
      <c r="I437" s="210"/>
      <c r="K437" s="210"/>
      <c r="L437" s="210"/>
      <c r="M437" s="210"/>
      <c r="N437" s="210"/>
      <c r="O437" s="210"/>
      <c r="P437" s="210"/>
      <c r="Q437" s="210"/>
      <c r="R437" s="210"/>
    </row>
    <row r="438" spans="1:18" s="211" customFormat="1" ht="11.25">
      <c r="A438" s="226"/>
      <c r="C438" s="210"/>
      <c r="D438" s="212"/>
      <c r="E438" s="213"/>
      <c r="F438" s="213"/>
      <c r="I438" s="210"/>
      <c r="K438" s="210"/>
      <c r="L438" s="210"/>
      <c r="M438" s="210"/>
      <c r="N438" s="210"/>
      <c r="O438" s="210"/>
      <c r="P438" s="210"/>
      <c r="Q438" s="210"/>
      <c r="R438" s="210"/>
    </row>
    <row r="439" spans="1:18" s="211" customFormat="1" ht="11.25">
      <c r="A439" s="226"/>
      <c r="C439" s="210"/>
      <c r="D439" s="212"/>
      <c r="E439" s="213"/>
      <c r="F439" s="213"/>
      <c r="I439" s="210"/>
      <c r="K439" s="210"/>
      <c r="L439" s="210"/>
      <c r="M439" s="210"/>
      <c r="N439" s="210"/>
      <c r="O439" s="210"/>
      <c r="P439" s="210"/>
      <c r="Q439" s="210"/>
      <c r="R439" s="210"/>
    </row>
    <row r="440" spans="1:18" s="211" customFormat="1" ht="11.25">
      <c r="A440" s="226"/>
      <c r="C440" s="210"/>
      <c r="D440" s="212"/>
      <c r="E440" s="213"/>
      <c r="F440" s="213"/>
      <c r="I440" s="210"/>
      <c r="K440" s="210"/>
      <c r="L440" s="210"/>
      <c r="M440" s="210"/>
      <c r="N440" s="210"/>
      <c r="O440" s="210"/>
      <c r="P440" s="210"/>
      <c r="Q440" s="210"/>
      <c r="R440" s="210"/>
    </row>
    <row r="441" spans="1:18" s="211" customFormat="1" ht="11.25">
      <c r="A441" s="226"/>
      <c r="C441" s="210"/>
      <c r="D441" s="212"/>
      <c r="E441" s="213"/>
      <c r="F441" s="213"/>
      <c r="I441" s="210"/>
      <c r="K441" s="210"/>
      <c r="L441" s="210"/>
      <c r="M441" s="210"/>
      <c r="N441" s="210"/>
      <c r="O441" s="210"/>
      <c r="P441" s="210"/>
      <c r="Q441" s="210"/>
      <c r="R441" s="210"/>
    </row>
    <row r="442" spans="1:18" s="211" customFormat="1" ht="11.25">
      <c r="A442" s="226"/>
      <c r="C442" s="210"/>
      <c r="D442" s="212"/>
      <c r="E442" s="213"/>
      <c r="F442" s="213"/>
      <c r="I442" s="210"/>
      <c r="K442" s="210"/>
      <c r="L442" s="210"/>
      <c r="M442" s="210"/>
      <c r="N442" s="210"/>
      <c r="O442" s="210"/>
      <c r="P442" s="210"/>
      <c r="Q442" s="210"/>
      <c r="R442" s="210"/>
    </row>
    <row r="443" spans="1:18" s="211" customFormat="1" ht="11.25">
      <c r="A443" s="226"/>
      <c r="C443" s="210"/>
      <c r="D443" s="212"/>
      <c r="E443" s="213"/>
      <c r="F443" s="213"/>
      <c r="I443" s="210"/>
      <c r="K443" s="210"/>
      <c r="L443" s="210"/>
      <c r="M443" s="210"/>
      <c r="N443" s="210"/>
      <c r="O443" s="210"/>
      <c r="P443" s="210"/>
      <c r="Q443" s="210"/>
      <c r="R443" s="210"/>
    </row>
    <row r="444" spans="1:18" s="211" customFormat="1" ht="11.25">
      <c r="A444" s="226"/>
      <c r="C444" s="210"/>
      <c r="D444" s="212"/>
      <c r="E444" s="213"/>
      <c r="F444" s="213"/>
      <c r="I444" s="210"/>
      <c r="K444" s="210"/>
      <c r="L444" s="210"/>
      <c r="M444" s="210"/>
      <c r="N444" s="210"/>
      <c r="O444" s="210"/>
      <c r="P444" s="210"/>
      <c r="Q444" s="210"/>
      <c r="R444" s="210"/>
    </row>
    <row r="445" spans="1:18" s="211" customFormat="1" ht="11.25">
      <c r="A445" s="226"/>
      <c r="C445" s="210"/>
      <c r="D445" s="212"/>
      <c r="E445" s="213"/>
      <c r="F445" s="213"/>
      <c r="I445" s="210"/>
      <c r="K445" s="210"/>
      <c r="L445" s="210"/>
      <c r="M445" s="210"/>
      <c r="N445" s="210"/>
      <c r="O445" s="210"/>
      <c r="P445" s="210"/>
      <c r="Q445" s="210"/>
      <c r="R445" s="210"/>
    </row>
    <row r="446" spans="1:18" s="211" customFormat="1" ht="11.25">
      <c r="A446" s="226"/>
      <c r="C446" s="210"/>
      <c r="D446" s="212"/>
      <c r="E446" s="213"/>
      <c r="F446" s="213"/>
      <c r="I446" s="210"/>
      <c r="K446" s="210"/>
      <c r="L446" s="210"/>
      <c r="M446" s="210"/>
      <c r="N446" s="210"/>
      <c r="O446" s="210"/>
      <c r="P446" s="210"/>
      <c r="Q446" s="210"/>
      <c r="R446" s="210"/>
    </row>
    <row r="447" spans="1:18" s="211" customFormat="1" ht="11.25">
      <c r="A447" s="226"/>
      <c r="C447" s="210"/>
      <c r="D447" s="212"/>
      <c r="E447" s="213"/>
      <c r="F447" s="213"/>
      <c r="I447" s="210"/>
      <c r="K447" s="210"/>
      <c r="L447" s="210"/>
      <c r="M447" s="210"/>
      <c r="N447" s="210"/>
      <c r="O447" s="210"/>
      <c r="P447" s="210"/>
      <c r="Q447" s="210"/>
      <c r="R447" s="210"/>
    </row>
    <row r="448" spans="1:18" s="211" customFormat="1" ht="11.25">
      <c r="A448" s="226"/>
      <c r="C448" s="210"/>
      <c r="D448" s="212"/>
      <c r="E448" s="213"/>
      <c r="F448" s="213"/>
      <c r="I448" s="210"/>
      <c r="K448" s="210"/>
      <c r="L448" s="210"/>
      <c r="M448" s="210"/>
      <c r="N448" s="210"/>
      <c r="O448" s="210"/>
      <c r="P448" s="210"/>
      <c r="Q448" s="210"/>
      <c r="R448" s="210"/>
    </row>
    <row r="449" spans="1:18" s="211" customFormat="1" ht="11.25">
      <c r="A449" s="226"/>
      <c r="C449" s="210"/>
      <c r="D449" s="212"/>
      <c r="E449" s="213"/>
      <c r="F449" s="213"/>
      <c r="I449" s="210"/>
      <c r="K449" s="210"/>
      <c r="L449" s="210"/>
      <c r="M449" s="210"/>
      <c r="N449" s="210"/>
      <c r="O449" s="210"/>
      <c r="P449" s="210"/>
      <c r="Q449" s="210"/>
      <c r="R449" s="210"/>
    </row>
    <row r="450" spans="1:18" s="211" customFormat="1" ht="11.25">
      <c r="A450" s="226"/>
      <c r="C450" s="210"/>
      <c r="D450" s="212"/>
      <c r="E450" s="213"/>
      <c r="F450" s="213"/>
      <c r="I450" s="210"/>
      <c r="K450" s="210"/>
      <c r="L450" s="210"/>
      <c r="M450" s="210"/>
      <c r="N450" s="210"/>
      <c r="O450" s="210"/>
      <c r="P450" s="210"/>
      <c r="Q450" s="210"/>
      <c r="R450" s="210"/>
    </row>
    <row r="451" spans="1:18" s="211" customFormat="1" ht="11.25">
      <c r="A451" s="226"/>
      <c r="C451" s="210"/>
      <c r="D451" s="212"/>
      <c r="E451" s="213"/>
      <c r="F451" s="213"/>
      <c r="I451" s="210"/>
      <c r="K451" s="210"/>
      <c r="L451" s="210"/>
      <c r="M451" s="210"/>
      <c r="N451" s="210"/>
      <c r="O451" s="210"/>
      <c r="P451" s="210"/>
      <c r="Q451" s="210"/>
      <c r="R451" s="210"/>
    </row>
    <row r="452" spans="1:18" s="211" customFormat="1" ht="11.25">
      <c r="A452" s="229"/>
      <c r="C452" s="210"/>
      <c r="D452" s="212"/>
      <c r="E452" s="213"/>
      <c r="F452" s="213"/>
      <c r="I452" s="210"/>
      <c r="K452" s="210"/>
      <c r="L452" s="210"/>
      <c r="M452" s="210"/>
      <c r="N452" s="210"/>
      <c r="O452" s="210"/>
      <c r="P452" s="210"/>
      <c r="Q452" s="210"/>
      <c r="R452" s="210"/>
    </row>
    <row r="453" spans="1:18" s="211" customFormat="1" ht="11.25">
      <c r="A453" s="226"/>
      <c r="C453" s="210"/>
      <c r="D453" s="212"/>
      <c r="E453" s="213"/>
      <c r="F453" s="213"/>
      <c r="I453" s="210"/>
      <c r="K453" s="210"/>
      <c r="L453" s="210"/>
      <c r="M453" s="210"/>
      <c r="N453" s="210"/>
      <c r="O453" s="210"/>
      <c r="P453" s="210"/>
      <c r="Q453" s="210"/>
      <c r="R453" s="210"/>
    </row>
    <row r="454" spans="1:18" s="211" customFormat="1" ht="11.25">
      <c r="A454" s="226"/>
      <c r="C454" s="210"/>
      <c r="D454" s="212"/>
      <c r="E454" s="213"/>
      <c r="F454" s="213"/>
      <c r="I454" s="210"/>
      <c r="K454" s="210"/>
      <c r="L454" s="210"/>
      <c r="M454" s="210"/>
      <c r="N454" s="210"/>
      <c r="O454" s="210"/>
      <c r="P454" s="210"/>
      <c r="Q454" s="210"/>
      <c r="R454" s="210"/>
    </row>
    <row r="455" spans="1:18" s="211" customFormat="1" ht="11.25">
      <c r="A455" s="229"/>
      <c r="C455" s="210"/>
      <c r="D455" s="212"/>
      <c r="E455" s="213"/>
      <c r="F455" s="213"/>
      <c r="I455" s="210"/>
      <c r="K455" s="210"/>
      <c r="L455" s="210"/>
      <c r="M455" s="210"/>
      <c r="N455" s="210"/>
      <c r="O455" s="210"/>
      <c r="P455" s="210"/>
      <c r="Q455" s="210"/>
      <c r="R455" s="210"/>
    </row>
    <row r="456" spans="1:18" s="211" customFormat="1" ht="11.25">
      <c r="A456" s="229"/>
      <c r="C456" s="210"/>
      <c r="D456" s="212"/>
      <c r="E456" s="213"/>
      <c r="F456" s="213"/>
      <c r="I456" s="210"/>
      <c r="K456" s="210"/>
      <c r="L456" s="210"/>
      <c r="M456" s="210"/>
      <c r="N456" s="210"/>
      <c r="O456" s="210"/>
      <c r="P456" s="210"/>
      <c r="Q456" s="210"/>
      <c r="R456" s="210"/>
    </row>
    <row r="457" spans="1:18" s="211" customFormat="1" ht="11.25">
      <c r="A457" s="226"/>
      <c r="C457" s="210"/>
      <c r="D457" s="212"/>
      <c r="E457" s="213"/>
      <c r="F457" s="213"/>
      <c r="I457" s="210"/>
      <c r="K457" s="210"/>
      <c r="L457" s="210"/>
      <c r="M457" s="210"/>
      <c r="N457" s="210"/>
      <c r="O457" s="210"/>
      <c r="P457" s="210"/>
      <c r="Q457" s="210"/>
      <c r="R457" s="210"/>
    </row>
    <row r="458" spans="1:18" s="211" customFormat="1" ht="11.25">
      <c r="A458" s="226"/>
      <c r="C458" s="210"/>
      <c r="D458" s="212"/>
      <c r="E458" s="213"/>
      <c r="F458" s="213"/>
      <c r="I458" s="210"/>
      <c r="K458" s="210"/>
      <c r="L458" s="210"/>
      <c r="M458" s="210"/>
      <c r="N458" s="210"/>
      <c r="O458" s="210"/>
      <c r="P458" s="210"/>
      <c r="Q458" s="210"/>
      <c r="R458" s="210"/>
    </row>
    <row r="459" spans="1:18" s="211" customFormat="1" ht="11.25">
      <c r="A459" s="226"/>
      <c r="C459" s="210"/>
      <c r="D459" s="212"/>
      <c r="E459" s="213"/>
      <c r="F459" s="213"/>
      <c r="I459" s="210"/>
      <c r="K459" s="210"/>
      <c r="L459" s="210"/>
      <c r="M459" s="210"/>
      <c r="N459" s="210"/>
      <c r="O459" s="210"/>
      <c r="P459" s="210"/>
      <c r="Q459" s="210"/>
      <c r="R459" s="210"/>
    </row>
    <row r="460" spans="1:18" s="211" customFormat="1" ht="11.25">
      <c r="A460" s="226"/>
      <c r="C460" s="210"/>
      <c r="D460" s="212"/>
      <c r="E460" s="213"/>
      <c r="F460" s="213"/>
      <c r="I460" s="210"/>
      <c r="K460" s="210"/>
      <c r="L460" s="210"/>
      <c r="M460" s="210"/>
      <c r="N460" s="210"/>
      <c r="O460" s="210"/>
      <c r="P460" s="210"/>
      <c r="Q460" s="210"/>
      <c r="R460" s="210"/>
    </row>
    <row r="461" spans="1:18" s="211" customFormat="1" ht="11.25">
      <c r="A461" s="230"/>
      <c r="C461" s="210"/>
      <c r="D461" s="212"/>
      <c r="E461" s="213"/>
      <c r="F461" s="213"/>
      <c r="I461" s="210"/>
      <c r="K461" s="210"/>
      <c r="L461" s="210"/>
      <c r="M461" s="210"/>
      <c r="N461" s="210"/>
      <c r="O461" s="210"/>
      <c r="P461" s="210"/>
      <c r="Q461" s="210"/>
      <c r="R461" s="210"/>
    </row>
    <row r="462" spans="1:18" s="211" customFormat="1" ht="11.25">
      <c r="A462" s="226"/>
      <c r="C462" s="210"/>
      <c r="D462" s="212"/>
      <c r="E462" s="213"/>
      <c r="F462" s="213"/>
      <c r="I462" s="210"/>
      <c r="K462" s="210"/>
      <c r="L462" s="210"/>
      <c r="M462" s="210"/>
      <c r="N462" s="210"/>
      <c r="O462" s="210"/>
      <c r="P462" s="210"/>
      <c r="Q462" s="210"/>
      <c r="R462" s="210"/>
    </row>
    <row r="463" spans="1:18" s="211" customFormat="1" ht="11.25">
      <c r="A463" s="227"/>
      <c r="C463" s="210"/>
      <c r="D463" s="212"/>
      <c r="E463" s="213"/>
      <c r="F463" s="213"/>
      <c r="I463" s="210"/>
      <c r="K463" s="210"/>
      <c r="L463" s="210"/>
      <c r="M463" s="210"/>
      <c r="N463" s="210"/>
      <c r="O463" s="210"/>
      <c r="P463" s="210"/>
      <c r="Q463" s="210"/>
      <c r="R463" s="210"/>
    </row>
    <row r="464" spans="1:18" s="211" customFormat="1" ht="11.25">
      <c r="A464" s="227"/>
      <c r="C464" s="210"/>
      <c r="D464" s="212"/>
      <c r="E464" s="213"/>
      <c r="F464" s="213"/>
      <c r="I464" s="210"/>
      <c r="K464" s="210"/>
      <c r="L464" s="210"/>
      <c r="M464" s="210"/>
      <c r="N464" s="210"/>
      <c r="O464" s="210"/>
      <c r="P464" s="210"/>
      <c r="Q464" s="210"/>
      <c r="R464" s="210"/>
    </row>
    <row r="465" spans="1:18" s="211" customFormat="1" ht="11.25">
      <c r="A465" s="226"/>
      <c r="C465" s="210"/>
      <c r="D465" s="212"/>
      <c r="E465" s="213"/>
      <c r="F465" s="213"/>
      <c r="I465" s="210"/>
      <c r="K465" s="210"/>
      <c r="L465" s="210"/>
      <c r="M465" s="210"/>
      <c r="N465" s="210"/>
      <c r="O465" s="210"/>
      <c r="P465" s="210"/>
      <c r="Q465" s="210"/>
      <c r="R465" s="210"/>
    </row>
    <row r="466" spans="1:18" s="211" customFormat="1" ht="11.25">
      <c r="A466" s="227"/>
      <c r="C466" s="210"/>
      <c r="D466" s="212"/>
      <c r="E466" s="213"/>
      <c r="F466" s="213"/>
      <c r="I466" s="210"/>
      <c r="K466" s="210"/>
      <c r="L466" s="210"/>
      <c r="M466" s="210"/>
      <c r="N466" s="210"/>
      <c r="O466" s="210"/>
      <c r="P466" s="210"/>
      <c r="Q466" s="210"/>
      <c r="R466" s="210"/>
    </row>
    <row r="467" spans="1:18" s="211" customFormat="1" ht="11.25">
      <c r="A467" s="228"/>
      <c r="C467" s="210"/>
      <c r="D467" s="212"/>
      <c r="E467" s="213"/>
      <c r="F467" s="213"/>
      <c r="I467" s="210"/>
      <c r="K467" s="210"/>
      <c r="L467" s="210"/>
      <c r="M467" s="210"/>
      <c r="N467" s="210"/>
      <c r="O467" s="210"/>
      <c r="P467" s="210"/>
      <c r="Q467" s="210"/>
      <c r="R467" s="210"/>
    </row>
    <row r="468" spans="1:18" s="211" customFormat="1" ht="11.25">
      <c r="A468" s="228"/>
      <c r="C468" s="210"/>
      <c r="D468" s="212"/>
      <c r="E468" s="213"/>
      <c r="F468" s="213"/>
      <c r="I468" s="210"/>
      <c r="K468" s="210"/>
      <c r="L468" s="210"/>
      <c r="M468" s="210"/>
      <c r="N468" s="210"/>
      <c r="O468" s="210"/>
      <c r="P468" s="210"/>
      <c r="Q468" s="210"/>
      <c r="R468" s="210"/>
    </row>
    <row r="469" spans="1:18" s="211" customFormat="1" ht="11.25">
      <c r="A469" s="226"/>
      <c r="C469" s="210"/>
      <c r="D469" s="212"/>
      <c r="E469" s="213"/>
      <c r="F469" s="213"/>
      <c r="I469" s="210"/>
      <c r="K469" s="210"/>
      <c r="L469" s="210"/>
      <c r="M469" s="210"/>
      <c r="N469" s="210"/>
      <c r="O469" s="210"/>
      <c r="P469" s="210"/>
      <c r="Q469" s="210"/>
      <c r="R469" s="210"/>
    </row>
    <row r="470" spans="1:18" s="211" customFormat="1" ht="11.25">
      <c r="A470" s="231"/>
      <c r="C470" s="210"/>
      <c r="D470" s="212"/>
      <c r="E470" s="213"/>
      <c r="F470" s="213"/>
      <c r="I470" s="210"/>
      <c r="K470" s="210"/>
      <c r="L470" s="210"/>
      <c r="M470" s="210"/>
      <c r="N470" s="210"/>
      <c r="O470" s="210"/>
      <c r="P470" s="210"/>
      <c r="Q470" s="210"/>
      <c r="R470" s="210"/>
    </row>
    <row r="471" spans="1:18" s="211" customFormat="1" ht="11.25">
      <c r="A471" s="231"/>
      <c r="C471" s="210"/>
      <c r="D471" s="212"/>
      <c r="E471" s="213"/>
      <c r="F471" s="213"/>
      <c r="I471" s="210"/>
      <c r="K471" s="210"/>
      <c r="L471" s="210"/>
      <c r="M471" s="210"/>
      <c r="N471" s="210"/>
      <c r="O471" s="210"/>
      <c r="P471" s="210"/>
      <c r="Q471" s="210"/>
      <c r="R471" s="210"/>
    </row>
    <row r="472" spans="1:18" s="211" customFormat="1" ht="11.25">
      <c r="A472" s="229"/>
      <c r="C472" s="210"/>
      <c r="D472" s="212"/>
      <c r="E472" s="213"/>
      <c r="F472" s="213"/>
      <c r="I472" s="210"/>
      <c r="K472" s="210"/>
      <c r="L472" s="210"/>
      <c r="M472" s="210"/>
      <c r="N472" s="210"/>
      <c r="O472" s="210"/>
      <c r="P472" s="210"/>
      <c r="Q472" s="210"/>
      <c r="R472" s="210"/>
    </row>
    <row r="473" spans="1:18" s="211" customFormat="1" ht="11.25">
      <c r="A473" s="230"/>
      <c r="C473" s="210"/>
      <c r="D473" s="212"/>
      <c r="E473" s="213"/>
      <c r="F473" s="213"/>
      <c r="I473" s="210"/>
      <c r="K473" s="210"/>
      <c r="L473" s="210"/>
      <c r="M473" s="210"/>
      <c r="N473" s="210"/>
      <c r="O473" s="210"/>
      <c r="P473" s="210"/>
      <c r="Q473" s="210"/>
      <c r="R473" s="210"/>
    </row>
    <row r="474" spans="1:18" s="211" customFormat="1" ht="11.25">
      <c r="A474" s="226"/>
      <c r="C474" s="210"/>
      <c r="D474" s="212"/>
      <c r="E474" s="213"/>
      <c r="F474" s="213"/>
      <c r="I474" s="210"/>
      <c r="K474" s="210"/>
      <c r="L474" s="210"/>
      <c r="M474" s="210"/>
      <c r="N474" s="210"/>
      <c r="O474" s="210"/>
      <c r="P474" s="210"/>
      <c r="Q474" s="210"/>
      <c r="R474" s="210"/>
    </row>
    <row r="475" spans="1:18" s="211" customFormat="1" ht="11.25">
      <c r="A475" s="227"/>
      <c r="C475" s="210"/>
      <c r="D475" s="212"/>
      <c r="E475" s="213"/>
      <c r="F475" s="213"/>
      <c r="I475" s="210"/>
      <c r="K475" s="210"/>
      <c r="L475" s="210"/>
      <c r="M475" s="210"/>
      <c r="N475" s="210"/>
      <c r="O475" s="210"/>
      <c r="P475" s="210"/>
      <c r="Q475" s="210"/>
      <c r="R475" s="210"/>
    </row>
    <row r="476" spans="1:18" s="211" customFormat="1" ht="11.25">
      <c r="A476" s="227"/>
      <c r="C476" s="210"/>
      <c r="D476" s="212"/>
      <c r="E476" s="213"/>
      <c r="F476" s="213"/>
      <c r="I476" s="210"/>
      <c r="K476" s="210"/>
      <c r="L476" s="210"/>
      <c r="M476" s="210"/>
      <c r="N476" s="210"/>
      <c r="O476" s="210"/>
      <c r="P476" s="210"/>
      <c r="Q476" s="210"/>
      <c r="R476" s="210"/>
    </row>
    <row r="477" spans="1:18" s="211" customFormat="1" ht="11.25">
      <c r="A477" s="226"/>
      <c r="C477" s="210"/>
      <c r="D477" s="212"/>
      <c r="E477" s="213"/>
      <c r="F477" s="213"/>
      <c r="I477" s="210"/>
      <c r="K477" s="210"/>
      <c r="L477" s="210"/>
      <c r="M477" s="210"/>
      <c r="N477" s="210"/>
      <c r="O477" s="210"/>
      <c r="P477" s="210"/>
      <c r="Q477" s="210"/>
      <c r="R477" s="210"/>
    </row>
    <row r="478" spans="1:18" s="211" customFormat="1" ht="11.25">
      <c r="A478" s="226"/>
      <c r="C478" s="210"/>
      <c r="D478" s="212"/>
      <c r="E478" s="213"/>
      <c r="F478" s="213"/>
      <c r="I478" s="210"/>
      <c r="K478" s="210"/>
      <c r="L478" s="210"/>
      <c r="M478" s="210"/>
      <c r="N478" s="210"/>
      <c r="O478" s="210"/>
      <c r="P478" s="210"/>
      <c r="Q478" s="210"/>
      <c r="R478" s="210"/>
    </row>
    <row r="479" spans="1:18" s="211" customFormat="1" ht="11.25">
      <c r="A479" s="226"/>
      <c r="C479" s="210"/>
      <c r="D479" s="212"/>
      <c r="E479" s="213"/>
      <c r="F479" s="213"/>
      <c r="I479" s="210"/>
      <c r="K479" s="210"/>
      <c r="L479" s="210"/>
      <c r="M479" s="210"/>
      <c r="N479" s="210"/>
      <c r="O479" s="210"/>
      <c r="P479" s="210"/>
      <c r="Q479" s="210"/>
      <c r="R479" s="210"/>
    </row>
    <row r="480" spans="1:18" s="211" customFormat="1" ht="11.25">
      <c r="A480" s="231"/>
      <c r="C480" s="210"/>
      <c r="D480" s="212"/>
      <c r="E480" s="213"/>
      <c r="F480" s="213"/>
      <c r="I480" s="210"/>
      <c r="K480" s="210"/>
      <c r="L480" s="210"/>
      <c r="M480" s="210"/>
      <c r="N480" s="210"/>
      <c r="O480" s="210"/>
      <c r="P480" s="210"/>
      <c r="Q480" s="210"/>
      <c r="R480" s="210"/>
    </row>
    <row r="481" spans="1:16146" s="211" customFormat="1" ht="11.25">
      <c r="A481" s="232"/>
      <c r="C481" s="210"/>
      <c r="D481" s="212"/>
      <c r="E481" s="213"/>
      <c r="F481" s="213"/>
      <c r="I481" s="210"/>
      <c r="K481" s="210"/>
      <c r="L481" s="210"/>
      <c r="M481" s="210"/>
      <c r="N481" s="210"/>
      <c r="O481" s="210"/>
      <c r="P481" s="210"/>
      <c r="Q481" s="210"/>
      <c r="R481" s="210"/>
    </row>
    <row r="482" spans="1:16146" s="211" customFormat="1" ht="11.25">
      <c r="A482" s="232"/>
      <c r="C482" s="210"/>
      <c r="D482" s="212"/>
      <c r="E482" s="213"/>
      <c r="F482" s="213"/>
      <c r="I482" s="210"/>
      <c r="K482" s="210"/>
      <c r="L482" s="210"/>
      <c r="M482" s="210"/>
      <c r="N482" s="210"/>
      <c r="O482" s="210"/>
      <c r="P482" s="210"/>
      <c r="Q482" s="210"/>
      <c r="R482" s="210"/>
    </row>
    <row r="483" spans="1:16146" s="211" customFormat="1" ht="11.25">
      <c r="A483" s="231"/>
      <c r="C483" s="210"/>
      <c r="D483" s="212"/>
      <c r="E483" s="213"/>
      <c r="F483" s="213"/>
      <c r="I483" s="210"/>
      <c r="K483" s="210"/>
      <c r="L483" s="210"/>
      <c r="M483" s="210"/>
      <c r="N483" s="210"/>
      <c r="O483" s="210"/>
      <c r="P483" s="210"/>
      <c r="Q483" s="210"/>
      <c r="R483" s="210"/>
    </row>
    <row r="484" spans="1:16146" ht="11.25">
      <c r="A484" s="232"/>
    </row>
    <row r="485" spans="1:16146" s="211" customFormat="1" ht="11.25">
      <c r="A485" s="232"/>
      <c r="C485" s="210"/>
      <c r="D485" s="212"/>
      <c r="E485" s="213"/>
      <c r="F485" s="213"/>
      <c r="I485" s="210"/>
      <c r="K485" s="210"/>
      <c r="L485" s="210"/>
      <c r="M485" s="210"/>
      <c r="N485" s="210"/>
      <c r="O485" s="210"/>
      <c r="P485" s="210"/>
      <c r="Q485" s="210"/>
      <c r="R485" s="210"/>
      <c r="S485" s="210"/>
      <c r="T485" s="210"/>
      <c r="U485" s="210"/>
      <c r="V485" s="210"/>
      <c r="W485" s="210"/>
      <c r="X485" s="210"/>
      <c r="Y485" s="210"/>
      <c r="Z485" s="210"/>
      <c r="AA485" s="210"/>
      <c r="AB485" s="210"/>
      <c r="AC485" s="210"/>
      <c r="AD485" s="210"/>
      <c r="AE485" s="210"/>
      <c r="AF485" s="210"/>
      <c r="AG485" s="210"/>
      <c r="AH485" s="210"/>
      <c r="AI485" s="210"/>
      <c r="AJ485" s="210"/>
      <c r="AK485" s="210"/>
      <c r="AL485" s="210"/>
      <c r="AM485" s="210"/>
      <c r="AN485" s="210"/>
      <c r="AO485" s="210"/>
      <c r="AP485" s="210"/>
      <c r="AQ485" s="210"/>
      <c r="AR485" s="210"/>
      <c r="AS485" s="210"/>
      <c r="AT485" s="210"/>
      <c r="AU485" s="210"/>
      <c r="AV485" s="210"/>
      <c r="AW485" s="210"/>
      <c r="AX485" s="210"/>
      <c r="AY485" s="210"/>
      <c r="AZ485" s="210"/>
      <c r="BA485" s="210"/>
      <c r="BB485" s="210"/>
      <c r="BC485" s="210"/>
      <c r="BD485" s="210"/>
      <c r="BE485" s="210"/>
      <c r="BF485" s="210"/>
      <c r="BG485" s="210"/>
      <c r="BH485" s="210"/>
      <c r="BI485" s="210"/>
      <c r="BJ485" s="210"/>
      <c r="BK485" s="210"/>
      <c r="BL485" s="210"/>
      <c r="BM485" s="210"/>
      <c r="BN485" s="210"/>
      <c r="BO485" s="210"/>
      <c r="BP485" s="210"/>
      <c r="BQ485" s="210"/>
      <c r="BR485" s="210"/>
      <c r="BS485" s="210"/>
      <c r="BT485" s="210"/>
      <c r="BU485" s="210"/>
      <c r="BV485" s="210"/>
      <c r="BW485" s="210"/>
      <c r="BX485" s="210"/>
      <c r="BY485" s="210"/>
      <c r="BZ485" s="210"/>
      <c r="CA485" s="210"/>
      <c r="CB485" s="210"/>
      <c r="CC485" s="210"/>
      <c r="CD485" s="210"/>
      <c r="CE485" s="210"/>
      <c r="CF485" s="210"/>
      <c r="CG485" s="210"/>
      <c r="CH485" s="210"/>
      <c r="CI485" s="210"/>
      <c r="CJ485" s="210"/>
      <c r="CK485" s="210"/>
      <c r="CL485" s="210"/>
      <c r="CM485" s="210"/>
      <c r="CN485" s="210"/>
      <c r="CO485" s="210"/>
      <c r="CP485" s="210"/>
      <c r="CQ485" s="210"/>
      <c r="CR485" s="210"/>
      <c r="CS485" s="210"/>
      <c r="CT485" s="210"/>
      <c r="CU485" s="210"/>
      <c r="CV485" s="210"/>
      <c r="CW485" s="210"/>
      <c r="CX485" s="210"/>
      <c r="CY485" s="210"/>
      <c r="CZ485" s="210"/>
      <c r="DA485" s="210"/>
      <c r="DB485" s="210"/>
      <c r="DC485" s="210"/>
      <c r="DD485" s="210"/>
      <c r="DE485" s="210"/>
      <c r="DF485" s="210"/>
      <c r="DG485" s="210"/>
      <c r="DH485" s="210"/>
      <c r="DI485" s="210"/>
      <c r="DJ485" s="210"/>
      <c r="DK485" s="210"/>
      <c r="DL485" s="210"/>
      <c r="DM485" s="210"/>
      <c r="DN485" s="210"/>
      <c r="DO485" s="210"/>
      <c r="DP485" s="210"/>
      <c r="DQ485" s="210"/>
      <c r="DR485" s="210"/>
      <c r="DS485" s="210"/>
      <c r="DT485" s="210"/>
      <c r="DU485" s="210"/>
      <c r="DV485" s="210"/>
      <c r="DW485" s="210"/>
      <c r="DX485" s="210"/>
      <c r="DY485" s="210"/>
      <c r="DZ485" s="210"/>
      <c r="EA485" s="210"/>
      <c r="EB485" s="210"/>
      <c r="EC485" s="210"/>
      <c r="ED485" s="210"/>
      <c r="EE485" s="210"/>
      <c r="EF485" s="210"/>
      <c r="EG485" s="210"/>
      <c r="EH485" s="210"/>
      <c r="EI485" s="210"/>
      <c r="EJ485" s="210"/>
      <c r="EK485" s="210"/>
      <c r="EL485" s="210"/>
      <c r="EM485" s="210"/>
      <c r="EN485" s="210"/>
      <c r="EO485" s="210"/>
      <c r="EP485" s="210"/>
      <c r="EQ485" s="210"/>
      <c r="ER485" s="210"/>
      <c r="ES485" s="210"/>
      <c r="ET485" s="210"/>
      <c r="EU485" s="210"/>
      <c r="EV485" s="210"/>
      <c r="EW485" s="210"/>
      <c r="EX485" s="210"/>
      <c r="EY485" s="210"/>
      <c r="EZ485" s="210"/>
      <c r="FA485" s="210"/>
      <c r="FB485" s="210"/>
      <c r="FC485" s="210"/>
      <c r="FD485" s="210"/>
      <c r="FE485" s="210"/>
      <c r="FF485" s="210"/>
      <c r="FG485" s="210"/>
      <c r="FH485" s="210"/>
      <c r="FI485" s="210"/>
      <c r="FJ485" s="210"/>
      <c r="FK485" s="210"/>
      <c r="FL485" s="210"/>
      <c r="FM485" s="210"/>
      <c r="FN485" s="210"/>
      <c r="FO485" s="210"/>
      <c r="FP485" s="210"/>
      <c r="FQ485" s="210"/>
      <c r="FR485" s="210"/>
      <c r="FS485" s="210"/>
      <c r="FT485" s="210"/>
      <c r="FU485" s="210"/>
      <c r="FV485" s="210"/>
      <c r="FW485" s="210"/>
      <c r="FX485" s="210"/>
      <c r="FY485" s="210"/>
      <c r="FZ485" s="210"/>
      <c r="GA485" s="210"/>
      <c r="GB485" s="210"/>
      <c r="GC485" s="210"/>
      <c r="GD485" s="210"/>
      <c r="GE485" s="210"/>
      <c r="GF485" s="210"/>
      <c r="GG485" s="210"/>
      <c r="GH485" s="210"/>
      <c r="GI485" s="210"/>
      <c r="GJ485" s="210"/>
      <c r="GK485" s="210"/>
      <c r="GL485" s="210"/>
      <c r="GM485" s="210"/>
      <c r="GN485" s="210"/>
      <c r="GO485" s="210"/>
      <c r="GP485" s="210"/>
      <c r="GQ485" s="210"/>
      <c r="GR485" s="210"/>
      <c r="GS485" s="210"/>
      <c r="GT485" s="210"/>
      <c r="GU485" s="210"/>
      <c r="GV485" s="210"/>
      <c r="GW485" s="210"/>
      <c r="GX485" s="210"/>
      <c r="GY485" s="210"/>
      <c r="GZ485" s="210"/>
      <c r="HA485" s="210"/>
      <c r="HB485" s="210"/>
      <c r="HC485" s="210"/>
      <c r="HD485" s="210"/>
      <c r="HE485" s="210"/>
      <c r="HF485" s="210"/>
      <c r="HG485" s="210"/>
      <c r="HH485" s="210"/>
      <c r="HI485" s="210"/>
      <c r="HJ485" s="210"/>
      <c r="HK485" s="210"/>
      <c r="HL485" s="210"/>
      <c r="HM485" s="210"/>
      <c r="HN485" s="210"/>
      <c r="HO485" s="210"/>
      <c r="HP485" s="210"/>
      <c r="HQ485" s="210"/>
      <c r="HR485" s="210"/>
      <c r="HS485" s="210"/>
      <c r="HT485" s="210"/>
      <c r="HU485" s="210"/>
      <c r="HV485" s="210"/>
      <c r="HW485" s="210"/>
      <c r="HX485" s="210"/>
      <c r="HY485" s="210"/>
      <c r="HZ485" s="210"/>
      <c r="IA485" s="210"/>
      <c r="IB485" s="210"/>
      <c r="IC485" s="210"/>
      <c r="ID485" s="210"/>
      <c r="IE485" s="210"/>
      <c r="IF485" s="210"/>
      <c r="IG485" s="210"/>
      <c r="IH485" s="210"/>
      <c r="II485" s="210"/>
      <c r="IJ485" s="210"/>
      <c r="IK485" s="210"/>
      <c r="IL485" s="210"/>
      <c r="IM485" s="210"/>
      <c r="IN485" s="210"/>
      <c r="IO485" s="210"/>
      <c r="IP485" s="210"/>
      <c r="IQ485" s="210"/>
      <c r="IR485" s="210"/>
      <c r="IS485" s="210"/>
      <c r="IT485" s="210"/>
      <c r="IU485" s="210"/>
      <c r="IV485" s="210"/>
      <c r="IW485" s="210"/>
      <c r="IX485" s="210"/>
      <c r="IY485" s="210"/>
      <c r="IZ485" s="210"/>
      <c r="JA485" s="210"/>
      <c r="JB485" s="210"/>
      <c r="JC485" s="210"/>
      <c r="JD485" s="210"/>
      <c r="JE485" s="210"/>
      <c r="JF485" s="210"/>
      <c r="JG485" s="210"/>
      <c r="JH485" s="210"/>
      <c r="JI485" s="210"/>
      <c r="JJ485" s="210"/>
      <c r="JK485" s="210"/>
      <c r="JL485" s="210"/>
      <c r="JM485" s="210"/>
      <c r="JN485" s="210"/>
      <c r="JO485" s="210"/>
      <c r="JP485" s="210"/>
      <c r="JQ485" s="210"/>
      <c r="JR485" s="210"/>
      <c r="JS485" s="210"/>
      <c r="JT485" s="210"/>
      <c r="JU485" s="210"/>
      <c r="JV485" s="210"/>
      <c r="JW485" s="210"/>
      <c r="JX485" s="210"/>
      <c r="JY485" s="210"/>
      <c r="JZ485" s="210"/>
      <c r="KA485" s="210"/>
      <c r="KB485" s="210"/>
      <c r="KC485" s="210"/>
      <c r="KD485" s="210"/>
      <c r="KE485" s="210"/>
      <c r="KF485" s="210"/>
      <c r="KG485" s="210"/>
      <c r="KH485" s="210"/>
      <c r="KI485" s="210"/>
      <c r="KJ485" s="210"/>
      <c r="KK485" s="210"/>
      <c r="KL485" s="210"/>
      <c r="KM485" s="210"/>
      <c r="KN485" s="210"/>
      <c r="KO485" s="210"/>
      <c r="KP485" s="210"/>
      <c r="KQ485" s="210"/>
      <c r="KR485" s="210"/>
      <c r="KS485" s="210"/>
      <c r="KT485" s="210"/>
      <c r="KU485" s="210"/>
      <c r="KV485" s="210"/>
      <c r="KW485" s="210"/>
      <c r="KX485" s="210"/>
      <c r="KY485" s="210"/>
      <c r="KZ485" s="210"/>
      <c r="LA485" s="210"/>
      <c r="LB485" s="210"/>
      <c r="LC485" s="210"/>
      <c r="LD485" s="210"/>
      <c r="LE485" s="210"/>
      <c r="LF485" s="210"/>
      <c r="LG485" s="210"/>
      <c r="LH485" s="210"/>
      <c r="LI485" s="210"/>
      <c r="LJ485" s="210"/>
      <c r="LK485" s="210"/>
      <c r="LL485" s="210"/>
      <c r="LM485" s="210"/>
      <c r="LN485" s="210"/>
      <c r="LO485" s="210"/>
      <c r="LP485" s="210"/>
      <c r="LQ485" s="210"/>
      <c r="LR485" s="210"/>
      <c r="LS485" s="210"/>
      <c r="LT485" s="210"/>
      <c r="LU485" s="210"/>
      <c r="LV485" s="210"/>
      <c r="LW485" s="210"/>
      <c r="LX485" s="210"/>
      <c r="LY485" s="210"/>
      <c r="LZ485" s="210"/>
      <c r="MA485" s="210"/>
      <c r="MB485" s="210"/>
      <c r="MC485" s="210"/>
      <c r="MD485" s="210"/>
      <c r="ME485" s="210"/>
      <c r="MF485" s="210"/>
      <c r="MG485" s="210"/>
      <c r="MH485" s="210"/>
      <c r="MI485" s="210"/>
      <c r="MJ485" s="210"/>
      <c r="MK485" s="210"/>
      <c r="ML485" s="210"/>
      <c r="MM485" s="210"/>
      <c r="MN485" s="210"/>
      <c r="MO485" s="210"/>
      <c r="MP485" s="210"/>
      <c r="MQ485" s="210"/>
      <c r="MR485" s="210"/>
      <c r="MS485" s="210"/>
      <c r="MT485" s="210"/>
      <c r="MU485" s="210"/>
      <c r="MV485" s="210"/>
      <c r="MW485" s="210"/>
      <c r="MX485" s="210"/>
      <c r="MY485" s="210"/>
      <c r="MZ485" s="210"/>
      <c r="NA485" s="210"/>
      <c r="NB485" s="210"/>
      <c r="NC485" s="210"/>
      <c r="ND485" s="210"/>
      <c r="NE485" s="210"/>
      <c r="NF485" s="210"/>
      <c r="NG485" s="210"/>
      <c r="NH485" s="210"/>
      <c r="NI485" s="210"/>
      <c r="NJ485" s="210"/>
      <c r="NK485" s="210"/>
      <c r="NL485" s="210"/>
      <c r="NM485" s="210"/>
      <c r="NN485" s="210"/>
      <c r="NO485" s="210"/>
      <c r="NP485" s="210"/>
      <c r="NQ485" s="210"/>
      <c r="NR485" s="210"/>
      <c r="NS485" s="210"/>
      <c r="NT485" s="210"/>
      <c r="NU485" s="210"/>
      <c r="NV485" s="210"/>
      <c r="NW485" s="210"/>
      <c r="NX485" s="210"/>
      <c r="NY485" s="210"/>
      <c r="NZ485" s="210"/>
      <c r="OA485" s="210"/>
      <c r="OB485" s="210"/>
      <c r="OC485" s="210"/>
      <c r="OD485" s="210"/>
      <c r="OE485" s="210"/>
      <c r="OF485" s="210"/>
      <c r="OG485" s="210"/>
      <c r="OH485" s="210"/>
      <c r="OI485" s="210"/>
      <c r="OJ485" s="210"/>
      <c r="OK485" s="210"/>
      <c r="OL485" s="210"/>
      <c r="OM485" s="210"/>
      <c r="ON485" s="210"/>
      <c r="OO485" s="210"/>
      <c r="OP485" s="210"/>
      <c r="OQ485" s="210"/>
      <c r="OR485" s="210"/>
      <c r="OS485" s="210"/>
      <c r="OT485" s="210"/>
      <c r="OU485" s="210"/>
      <c r="OV485" s="210"/>
      <c r="OW485" s="210"/>
      <c r="OX485" s="210"/>
      <c r="OY485" s="210"/>
      <c r="OZ485" s="210"/>
      <c r="PA485" s="210"/>
      <c r="PB485" s="210"/>
      <c r="PC485" s="210"/>
      <c r="PD485" s="210"/>
      <c r="PE485" s="210"/>
      <c r="PF485" s="210"/>
      <c r="PG485" s="210"/>
      <c r="PH485" s="210"/>
      <c r="PI485" s="210"/>
      <c r="PJ485" s="210"/>
      <c r="PK485" s="210"/>
      <c r="PL485" s="210"/>
      <c r="PM485" s="210"/>
      <c r="PN485" s="210"/>
      <c r="PO485" s="210"/>
      <c r="PP485" s="210"/>
      <c r="PQ485" s="210"/>
      <c r="PR485" s="210"/>
      <c r="PS485" s="210"/>
      <c r="PT485" s="210"/>
      <c r="PU485" s="210"/>
      <c r="PV485" s="210"/>
      <c r="PW485" s="210"/>
      <c r="PX485" s="210"/>
      <c r="PY485" s="210"/>
      <c r="PZ485" s="210"/>
      <c r="QA485" s="210"/>
      <c r="QB485" s="210"/>
      <c r="QC485" s="210"/>
      <c r="QD485" s="210"/>
      <c r="QE485" s="210"/>
      <c r="QF485" s="210"/>
      <c r="QG485" s="210"/>
      <c r="QH485" s="210"/>
      <c r="QI485" s="210"/>
      <c r="QJ485" s="210"/>
      <c r="QK485" s="210"/>
      <c r="QL485" s="210"/>
      <c r="QM485" s="210"/>
      <c r="QN485" s="210"/>
      <c r="QO485" s="210"/>
      <c r="QP485" s="210"/>
      <c r="QQ485" s="210"/>
      <c r="QR485" s="210"/>
      <c r="QS485" s="210"/>
      <c r="QT485" s="210"/>
      <c r="QU485" s="210"/>
      <c r="QV485" s="210"/>
      <c r="QW485" s="210"/>
      <c r="QX485" s="210"/>
      <c r="QY485" s="210"/>
      <c r="QZ485" s="210"/>
      <c r="RA485" s="210"/>
      <c r="RB485" s="210"/>
      <c r="RC485" s="210"/>
      <c r="RD485" s="210"/>
      <c r="RE485" s="210"/>
      <c r="RF485" s="210"/>
      <c r="RG485" s="210"/>
      <c r="RH485" s="210"/>
      <c r="RI485" s="210"/>
      <c r="RJ485" s="210"/>
      <c r="RK485" s="210"/>
      <c r="RL485" s="210"/>
      <c r="RM485" s="210"/>
      <c r="RN485" s="210"/>
      <c r="RO485" s="210"/>
      <c r="RP485" s="210"/>
      <c r="RQ485" s="210"/>
      <c r="RR485" s="210"/>
      <c r="RS485" s="210"/>
      <c r="RT485" s="210"/>
      <c r="RU485" s="210"/>
      <c r="RV485" s="210"/>
      <c r="RW485" s="210"/>
      <c r="RX485" s="210"/>
      <c r="RY485" s="210"/>
      <c r="RZ485" s="210"/>
      <c r="SA485" s="210"/>
      <c r="SB485" s="210"/>
      <c r="SC485" s="210"/>
      <c r="SD485" s="210"/>
      <c r="SE485" s="210"/>
      <c r="SF485" s="210"/>
      <c r="SG485" s="210"/>
      <c r="SH485" s="210"/>
      <c r="SI485" s="210"/>
      <c r="SJ485" s="210"/>
      <c r="SK485" s="210"/>
      <c r="SL485" s="210"/>
      <c r="SM485" s="210"/>
      <c r="SN485" s="210"/>
      <c r="SO485" s="210"/>
      <c r="SP485" s="210"/>
      <c r="SQ485" s="210"/>
      <c r="SR485" s="210"/>
      <c r="SS485" s="210"/>
      <c r="ST485" s="210"/>
      <c r="SU485" s="210"/>
      <c r="SV485" s="210"/>
      <c r="SW485" s="210"/>
      <c r="SX485" s="210"/>
      <c r="SY485" s="210"/>
      <c r="SZ485" s="210"/>
      <c r="TA485" s="210"/>
      <c r="TB485" s="210"/>
      <c r="TC485" s="210"/>
      <c r="TD485" s="210"/>
      <c r="TE485" s="210"/>
      <c r="TF485" s="210"/>
      <c r="TG485" s="210"/>
      <c r="TH485" s="210"/>
      <c r="TI485" s="210"/>
      <c r="TJ485" s="210"/>
      <c r="TK485" s="210"/>
      <c r="TL485" s="210"/>
      <c r="TM485" s="210"/>
      <c r="TN485" s="210"/>
      <c r="TO485" s="210"/>
      <c r="TP485" s="210"/>
      <c r="TQ485" s="210"/>
      <c r="TR485" s="210"/>
      <c r="TS485" s="210"/>
      <c r="TT485" s="210"/>
      <c r="TU485" s="210"/>
      <c r="TV485" s="210"/>
      <c r="TW485" s="210"/>
      <c r="TX485" s="210"/>
      <c r="TY485" s="210"/>
      <c r="TZ485" s="210"/>
      <c r="UA485" s="210"/>
      <c r="UB485" s="210"/>
      <c r="UC485" s="210"/>
      <c r="UD485" s="210"/>
      <c r="UE485" s="210"/>
      <c r="UF485" s="210"/>
      <c r="UG485" s="210"/>
      <c r="UH485" s="210"/>
      <c r="UI485" s="210"/>
      <c r="UJ485" s="210"/>
      <c r="UK485" s="210"/>
      <c r="UL485" s="210"/>
      <c r="UM485" s="210"/>
      <c r="UN485" s="210"/>
      <c r="UO485" s="210"/>
      <c r="UP485" s="210"/>
      <c r="UQ485" s="210"/>
      <c r="UR485" s="210"/>
      <c r="US485" s="210"/>
      <c r="UT485" s="210"/>
      <c r="UU485" s="210"/>
      <c r="UV485" s="210"/>
      <c r="UW485" s="210"/>
      <c r="UX485" s="210"/>
      <c r="UY485" s="210"/>
      <c r="UZ485" s="210"/>
      <c r="VA485" s="210"/>
      <c r="VB485" s="210"/>
      <c r="VC485" s="210"/>
      <c r="VD485" s="210"/>
      <c r="VE485" s="210"/>
      <c r="VF485" s="210"/>
      <c r="VG485" s="210"/>
      <c r="VH485" s="210"/>
      <c r="VI485" s="210"/>
      <c r="VJ485" s="210"/>
      <c r="VK485" s="210"/>
      <c r="VL485" s="210"/>
      <c r="VM485" s="210"/>
      <c r="VN485" s="210"/>
      <c r="VO485" s="210"/>
      <c r="VP485" s="210"/>
      <c r="VQ485" s="210"/>
      <c r="VR485" s="210"/>
      <c r="VS485" s="210"/>
      <c r="VT485" s="210"/>
      <c r="VU485" s="210"/>
      <c r="VV485" s="210"/>
      <c r="VW485" s="210"/>
      <c r="VX485" s="210"/>
      <c r="VY485" s="210"/>
      <c r="VZ485" s="210"/>
      <c r="WA485" s="210"/>
      <c r="WB485" s="210"/>
      <c r="WC485" s="210"/>
      <c r="WD485" s="210"/>
      <c r="WE485" s="210"/>
      <c r="WF485" s="210"/>
      <c r="WG485" s="210"/>
      <c r="WH485" s="210"/>
      <c r="WI485" s="210"/>
      <c r="WJ485" s="210"/>
      <c r="WK485" s="210"/>
      <c r="WL485" s="210"/>
      <c r="WM485" s="210"/>
      <c r="WN485" s="210"/>
      <c r="WO485" s="210"/>
      <c r="WP485" s="210"/>
      <c r="WQ485" s="210"/>
      <c r="WR485" s="210"/>
      <c r="WS485" s="210"/>
      <c r="WT485" s="210"/>
      <c r="WU485" s="210"/>
      <c r="WV485" s="210"/>
      <c r="WW485" s="210"/>
      <c r="WX485" s="210"/>
      <c r="WY485" s="210"/>
      <c r="WZ485" s="210"/>
      <c r="XA485" s="210"/>
      <c r="XB485" s="210"/>
      <c r="XC485" s="210"/>
      <c r="XD485" s="210"/>
      <c r="XE485" s="210"/>
      <c r="XF485" s="210"/>
      <c r="XG485" s="210"/>
      <c r="XH485" s="210"/>
      <c r="XI485" s="210"/>
      <c r="XJ485" s="210"/>
      <c r="XK485" s="210"/>
      <c r="XL485" s="210"/>
      <c r="XM485" s="210"/>
      <c r="XN485" s="210"/>
      <c r="XO485" s="210"/>
      <c r="XP485" s="210"/>
      <c r="XQ485" s="210"/>
      <c r="XR485" s="210"/>
      <c r="XS485" s="210"/>
      <c r="XT485" s="210"/>
      <c r="XU485" s="210"/>
      <c r="XV485" s="210"/>
      <c r="XW485" s="210"/>
      <c r="XX485" s="210"/>
      <c r="XY485" s="210"/>
      <c r="XZ485" s="210"/>
      <c r="YA485" s="210"/>
      <c r="YB485" s="210"/>
      <c r="YC485" s="210"/>
      <c r="YD485" s="210"/>
      <c r="YE485" s="210"/>
      <c r="YF485" s="210"/>
      <c r="YG485" s="210"/>
      <c r="YH485" s="210"/>
      <c r="YI485" s="210"/>
      <c r="YJ485" s="210"/>
      <c r="YK485" s="210"/>
      <c r="YL485" s="210"/>
      <c r="YM485" s="210"/>
      <c r="YN485" s="210"/>
      <c r="YO485" s="210"/>
      <c r="YP485" s="210"/>
      <c r="YQ485" s="210"/>
      <c r="YR485" s="210"/>
      <c r="YS485" s="210"/>
      <c r="YT485" s="210"/>
      <c r="YU485" s="210"/>
      <c r="YV485" s="210"/>
      <c r="YW485" s="210"/>
      <c r="YX485" s="210"/>
      <c r="YY485" s="210"/>
      <c r="YZ485" s="210"/>
      <c r="ZA485" s="210"/>
      <c r="ZB485" s="210"/>
      <c r="ZC485" s="210"/>
      <c r="ZD485" s="210"/>
      <c r="ZE485" s="210"/>
      <c r="ZF485" s="210"/>
      <c r="ZG485" s="210"/>
      <c r="ZH485" s="210"/>
      <c r="ZI485" s="210"/>
      <c r="ZJ485" s="210"/>
      <c r="ZK485" s="210"/>
      <c r="ZL485" s="210"/>
      <c r="ZM485" s="210"/>
      <c r="ZN485" s="210"/>
      <c r="ZO485" s="210"/>
      <c r="ZP485" s="210"/>
      <c r="ZQ485" s="210"/>
      <c r="ZR485" s="210"/>
      <c r="ZS485" s="210"/>
      <c r="ZT485" s="210"/>
      <c r="ZU485" s="210"/>
      <c r="ZV485" s="210"/>
      <c r="ZW485" s="210"/>
      <c r="ZX485" s="210"/>
      <c r="ZY485" s="210"/>
      <c r="ZZ485" s="210"/>
      <c r="AAA485" s="210"/>
      <c r="AAB485" s="210"/>
      <c r="AAC485" s="210"/>
      <c r="AAD485" s="210"/>
      <c r="AAE485" s="210"/>
      <c r="AAF485" s="210"/>
      <c r="AAG485" s="210"/>
      <c r="AAH485" s="210"/>
      <c r="AAI485" s="210"/>
      <c r="AAJ485" s="210"/>
      <c r="AAK485" s="210"/>
      <c r="AAL485" s="210"/>
      <c r="AAM485" s="210"/>
      <c r="AAN485" s="210"/>
      <c r="AAO485" s="210"/>
      <c r="AAP485" s="210"/>
      <c r="AAQ485" s="210"/>
      <c r="AAR485" s="210"/>
      <c r="AAS485" s="210"/>
      <c r="AAT485" s="210"/>
      <c r="AAU485" s="210"/>
      <c r="AAV485" s="210"/>
      <c r="AAW485" s="210"/>
      <c r="AAX485" s="210"/>
      <c r="AAY485" s="210"/>
      <c r="AAZ485" s="210"/>
      <c r="ABA485" s="210"/>
      <c r="ABB485" s="210"/>
      <c r="ABC485" s="210"/>
      <c r="ABD485" s="210"/>
      <c r="ABE485" s="210"/>
      <c r="ABF485" s="210"/>
      <c r="ABG485" s="210"/>
      <c r="ABH485" s="210"/>
      <c r="ABI485" s="210"/>
      <c r="ABJ485" s="210"/>
      <c r="ABK485" s="210"/>
      <c r="ABL485" s="210"/>
      <c r="ABM485" s="210"/>
      <c r="ABN485" s="210"/>
      <c r="ABO485" s="210"/>
      <c r="ABP485" s="210"/>
      <c r="ABQ485" s="210"/>
      <c r="ABR485" s="210"/>
      <c r="ABS485" s="210"/>
      <c r="ABT485" s="210"/>
      <c r="ABU485" s="210"/>
      <c r="ABV485" s="210"/>
      <c r="ABW485" s="210"/>
      <c r="ABX485" s="210"/>
      <c r="ABY485" s="210"/>
      <c r="ABZ485" s="210"/>
      <c r="ACA485" s="210"/>
      <c r="ACB485" s="210"/>
      <c r="ACC485" s="210"/>
      <c r="ACD485" s="210"/>
      <c r="ACE485" s="210"/>
      <c r="ACF485" s="210"/>
      <c r="ACG485" s="210"/>
      <c r="ACH485" s="210"/>
      <c r="ACI485" s="210"/>
      <c r="ACJ485" s="210"/>
      <c r="ACK485" s="210"/>
      <c r="ACL485" s="210"/>
      <c r="ACM485" s="210"/>
      <c r="ACN485" s="210"/>
      <c r="ACO485" s="210"/>
      <c r="ACP485" s="210"/>
      <c r="ACQ485" s="210"/>
      <c r="ACR485" s="210"/>
      <c r="ACS485" s="210"/>
      <c r="ACT485" s="210"/>
      <c r="ACU485" s="210"/>
      <c r="ACV485" s="210"/>
      <c r="ACW485" s="210"/>
      <c r="ACX485" s="210"/>
      <c r="ACY485" s="210"/>
      <c r="ACZ485" s="210"/>
      <c r="ADA485" s="210"/>
      <c r="ADB485" s="210"/>
      <c r="ADC485" s="210"/>
      <c r="ADD485" s="210"/>
      <c r="ADE485" s="210"/>
      <c r="ADF485" s="210"/>
      <c r="ADG485" s="210"/>
      <c r="ADH485" s="210"/>
      <c r="ADI485" s="210"/>
      <c r="ADJ485" s="210"/>
      <c r="ADK485" s="210"/>
      <c r="ADL485" s="210"/>
      <c r="ADM485" s="210"/>
      <c r="ADN485" s="210"/>
      <c r="ADO485" s="210"/>
      <c r="ADP485" s="210"/>
      <c r="ADQ485" s="210"/>
      <c r="ADR485" s="210"/>
      <c r="ADS485" s="210"/>
      <c r="ADT485" s="210"/>
      <c r="ADU485" s="210"/>
      <c r="ADV485" s="210"/>
      <c r="ADW485" s="210"/>
      <c r="ADX485" s="210"/>
      <c r="ADY485" s="210"/>
      <c r="ADZ485" s="210"/>
      <c r="AEA485" s="210"/>
      <c r="AEB485" s="210"/>
      <c r="AEC485" s="210"/>
      <c r="AED485" s="210"/>
      <c r="AEE485" s="210"/>
      <c r="AEF485" s="210"/>
      <c r="AEG485" s="210"/>
      <c r="AEH485" s="210"/>
      <c r="AEI485" s="210"/>
      <c r="AEJ485" s="210"/>
      <c r="AEK485" s="210"/>
      <c r="AEL485" s="210"/>
      <c r="AEM485" s="210"/>
      <c r="AEN485" s="210"/>
      <c r="AEO485" s="210"/>
      <c r="AEP485" s="210"/>
      <c r="AEQ485" s="210"/>
      <c r="AER485" s="210"/>
      <c r="AES485" s="210"/>
      <c r="AET485" s="210"/>
      <c r="AEU485" s="210"/>
      <c r="AEV485" s="210"/>
      <c r="AEW485" s="210"/>
      <c r="AEX485" s="210"/>
      <c r="AEY485" s="210"/>
      <c r="AEZ485" s="210"/>
      <c r="AFA485" s="210"/>
      <c r="AFB485" s="210"/>
      <c r="AFC485" s="210"/>
      <c r="AFD485" s="210"/>
      <c r="AFE485" s="210"/>
      <c r="AFF485" s="210"/>
      <c r="AFG485" s="210"/>
      <c r="AFH485" s="210"/>
      <c r="AFI485" s="210"/>
      <c r="AFJ485" s="210"/>
      <c r="AFK485" s="210"/>
      <c r="AFL485" s="210"/>
      <c r="AFM485" s="210"/>
      <c r="AFN485" s="210"/>
      <c r="AFO485" s="210"/>
      <c r="AFP485" s="210"/>
      <c r="AFQ485" s="210"/>
      <c r="AFR485" s="210"/>
      <c r="AFS485" s="210"/>
      <c r="AFT485" s="210"/>
      <c r="AFU485" s="210"/>
      <c r="AFV485" s="210"/>
      <c r="AFW485" s="210"/>
      <c r="AFX485" s="210"/>
      <c r="AFY485" s="210"/>
      <c r="AFZ485" s="210"/>
      <c r="AGA485" s="210"/>
      <c r="AGB485" s="210"/>
      <c r="AGC485" s="210"/>
      <c r="AGD485" s="210"/>
      <c r="AGE485" s="210"/>
      <c r="AGF485" s="210"/>
      <c r="AGG485" s="210"/>
      <c r="AGH485" s="210"/>
      <c r="AGI485" s="210"/>
      <c r="AGJ485" s="210"/>
      <c r="AGK485" s="210"/>
      <c r="AGL485" s="210"/>
      <c r="AGM485" s="210"/>
      <c r="AGN485" s="210"/>
      <c r="AGO485" s="210"/>
      <c r="AGP485" s="210"/>
      <c r="AGQ485" s="210"/>
      <c r="AGR485" s="210"/>
      <c r="AGS485" s="210"/>
      <c r="AGT485" s="210"/>
      <c r="AGU485" s="210"/>
      <c r="AGV485" s="210"/>
      <c r="AGW485" s="210"/>
      <c r="AGX485" s="210"/>
      <c r="AGY485" s="210"/>
      <c r="AGZ485" s="210"/>
      <c r="AHA485" s="210"/>
      <c r="AHB485" s="210"/>
      <c r="AHC485" s="210"/>
      <c r="AHD485" s="210"/>
      <c r="AHE485" s="210"/>
      <c r="AHF485" s="210"/>
      <c r="AHG485" s="210"/>
      <c r="AHH485" s="210"/>
      <c r="AHI485" s="210"/>
      <c r="AHJ485" s="210"/>
      <c r="AHK485" s="210"/>
      <c r="AHL485" s="210"/>
      <c r="AHM485" s="210"/>
      <c r="AHN485" s="210"/>
      <c r="AHO485" s="210"/>
      <c r="AHP485" s="210"/>
      <c r="AHQ485" s="210"/>
      <c r="AHR485" s="210"/>
      <c r="AHS485" s="210"/>
      <c r="AHT485" s="210"/>
      <c r="AHU485" s="210"/>
      <c r="AHV485" s="210"/>
      <c r="AHW485" s="210"/>
      <c r="AHX485" s="210"/>
      <c r="AHY485" s="210"/>
      <c r="AHZ485" s="210"/>
      <c r="AIA485" s="210"/>
      <c r="AIB485" s="210"/>
      <c r="AIC485" s="210"/>
      <c r="AID485" s="210"/>
      <c r="AIE485" s="210"/>
      <c r="AIF485" s="210"/>
      <c r="AIG485" s="210"/>
      <c r="AIH485" s="210"/>
      <c r="AII485" s="210"/>
      <c r="AIJ485" s="210"/>
      <c r="AIK485" s="210"/>
      <c r="AIL485" s="210"/>
      <c r="AIM485" s="210"/>
      <c r="AIN485" s="210"/>
      <c r="AIO485" s="210"/>
      <c r="AIP485" s="210"/>
      <c r="AIQ485" s="210"/>
      <c r="AIR485" s="210"/>
      <c r="AIS485" s="210"/>
      <c r="AIT485" s="210"/>
      <c r="AIU485" s="210"/>
      <c r="AIV485" s="210"/>
      <c r="AIW485" s="210"/>
      <c r="AIX485" s="210"/>
      <c r="AIY485" s="210"/>
      <c r="AIZ485" s="210"/>
      <c r="AJA485" s="210"/>
      <c r="AJB485" s="210"/>
      <c r="AJC485" s="210"/>
      <c r="AJD485" s="210"/>
      <c r="AJE485" s="210"/>
      <c r="AJF485" s="210"/>
      <c r="AJG485" s="210"/>
      <c r="AJH485" s="210"/>
      <c r="AJI485" s="210"/>
      <c r="AJJ485" s="210"/>
      <c r="AJK485" s="210"/>
      <c r="AJL485" s="210"/>
      <c r="AJM485" s="210"/>
      <c r="AJN485" s="210"/>
      <c r="AJO485" s="210"/>
      <c r="AJP485" s="210"/>
      <c r="AJQ485" s="210"/>
      <c r="AJR485" s="210"/>
      <c r="AJS485" s="210"/>
      <c r="AJT485" s="210"/>
      <c r="AJU485" s="210"/>
      <c r="AJV485" s="210"/>
      <c r="AJW485" s="210"/>
      <c r="AJX485" s="210"/>
      <c r="AJY485" s="210"/>
      <c r="AJZ485" s="210"/>
      <c r="AKA485" s="210"/>
      <c r="AKB485" s="210"/>
      <c r="AKC485" s="210"/>
      <c r="AKD485" s="210"/>
      <c r="AKE485" s="210"/>
      <c r="AKF485" s="210"/>
      <c r="AKG485" s="210"/>
      <c r="AKH485" s="210"/>
      <c r="AKI485" s="210"/>
      <c r="AKJ485" s="210"/>
      <c r="AKK485" s="210"/>
      <c r="AKL485" s="210"/>
      <c r="AKM485" s="210"/>
      <c r="AKN485" s="210"/>
      <c r="AKO485" s="210"/>
      <c r="AKP485" s="210"/>
      <c r="AKQ485" s="210"/>
      <c r="AKR485" s="210"/>
      <c r="AKS485" s="210"/>
      <c r="AKT485" s="210"/>
      <c r="AKU485" s="210"/>
      <c r="AKV485" s="210"/>
      <c r="AKW485" s="210"/>
      <c r="AKX485" s="210"/>
      <c r="AKY485" s="210"/>
      <c r="AKZ485" s="210"/>
      <c r="ALA485" s="210"/>
      <c r="ALB485" s="210"/>
      <c r="ALC485" s="210"/>
      <c r="ALD485" s="210"/>
      <c r="ALE485" s="210"/>
      <c r="ALF485" s="210"/>
      <c r="ALG485" s="210"/>
      <c r="ALH485" s="210"/>
      <c r="ALI485" s="210"/>
      <c r="ALJ485" s="210"/>
      <c r="ALK485" s="210"/>
      <c r="ALL485" s="210"/>
      <c r="ALM485" s="210"/>
      <c r="ALN485" s="210"/>
      <c r="ALO485" s="210"/>
      <c r="ALP485" s="210"/>
      <c r="ALQ485" s="210"/>
      <c r="ALR485" s="210"/>
      <c r="ALS485" s="210"/>
      <c r="ALT485" s="210"/>
      <c r="ALU485" s="210"/>
      <c r="ALV485" s="210"/>
      <c r="ALW485" s="210"/>
      <c r="ALX485" s="210"/>
      <c r="ALY485" s="210"/>
      <c r="ALZ485" s="210"/>
      <c r="AMA485" s="210"/>
      <c r="AMB485" s="210"/>
      <c r="AMC485" s="210"/>
      <c r="AMD485" s="210"/>
      <c r="AME485" s="210"/>
      <c r="AMF485" s="210"/>
      <c r="AMG485" s="210"/>
      <c r="AMH485" s="210"/>
      <c r="AMI485" s="210"/>
      <c r="AMJ485" s="210"/>
      <c r="AMK485" s="210"/>
      <c r="AML485" s="210"/>
      <c r="AMM485" s="210"/>
      <c r="AMN485" s="210"/>
      <c r="AMO485" s="210"/>
      <c r="AMP485" s="210"/>
      <c r="AMQ485" s="210"/>
      <c r="AMR485" s="210"/>
      <c r="AMS485" s="210"/>
      <c r="AMT485" s="210"/>
      <c r="AMU485" s="210"/>
      <c r="AMV485" s="210"/>
      <c r="AMW485" s="210"/>
      <c r="AMX485" s="210"/>
      <c r="AMY485" s="210"/>
      <c r="AMZ485" s="210"/>
      <c r="ANA485" s="210"/>
      <c r="ANB485" s="210"/>
      <c r="ANC485" s="210"/>
      <c r="AND485" s="210"/>
      <c r="ANE485" s="210"/>
      <c r="ANF485" s="210"/>
      <c r="ANG485" s="210"/>
      <c r="ANH485" s="210"/>
      <c r="ANI485" s="210"/>
      <c r="ANJ485" s="210"/>
      <c r="ANK485" s="210"/>
      <c r="ANL485" s="210"/>
      <c r="ANM485" s="210"/>
      <c r="ANN485" s="210"/>
      <c r="ANO485" s="210"/>
      <c r="ANP485" s="210"/>
      <c r="ANQ485" s="210"/>
      <c r="ANR485" s="210"/>
      <c r="ANS485" s="210"/>
      <c r="ANT485" s="210"/>
      <c r="ANU485" s="210"/>
      <c r="ANV485" s="210"/>
      <c r="ANW485" s="210"/>
      <c r="ANX485" s="210"/>
      <c r="ANY485" s="210"/>
      <c r="ANZ485" s="210"/>
      <c r="AOA485" s="210"/>
      <c r="AOB485" s="210"/>
      <c r="AOC485" s="210"/>
      <c r="AOD485" s="210"/>
      <c r="AOE485" s="210"/>
      <c r="AOF485" s="210"/>
      <c r="AOG485" s="210"/>
      <c r="AOH485" s="210"/>
      <c r="AOI485" s="210"/>
      <c r="AOJ485" s="210"/>
      <c r="AOK485" s="210"/>
      <c r="AOL485" s="210"/>
      <c r="AOM485" s="210"/>
      <c r="AON485" s="210"/>
      <c r="AOO485" s="210"/>
      <c r="AOP485" s="210"/>
      <c r="AOQ485" s="210"/>
      <c r="AOR485" s="210"/>
      <c r="AOS485" s="210"/>
      <c r="AOT485" s="210"/>
      <c r="AOU485" s="210"/>
      <c r="AOV485" s="210"/>
      <c r="AOW485" s="210"/>
      <c r="AOX485" s="210"/>
      <c r="AOY485" s="210"/>
      <c r="AOZ485" s="210"/>
      <c r="APA485" s="210"/>
      <c r="APB485" s="210"/>
      <c r="APC485" s="210"/>
      <c r="APD485" s="210"/>
      <c r="APE485" s="210"/>
      <c r="APF485" s="210"/>
      <c r="APG485" s="210"/>
      <c r="APH485" s="210"/>
      <c r="API485" s="210"/>
      <c r="APJ485" s="210"/>
      <c r="APK485" s="210"/>
      <c r="APL485" s="210"/>
      <c r="APM485" s="210"/>
      <c r="APN485" s="210"/>
      <c r="APO485" s="210"/>
      <c r="APP485" s="210"/>
      <c r="APQ485" s="210"/>
      <c r="APR485" s="210"/>
      <c r="APS485" s="210"/>
      <c r="APT485" s="210"/>
      <c r="APU485" s="210"/>
      <c r="APV485" s="210"/>
      <c r="APW485" s="210"/>
      <c r="APX485" s="210"/>
      <c r="APY485" s="210"/>
      <c r="APZ485" s="210"/>
      <c r="AQA485" s="210"/>
      <c r="AQB485" s="210"/>
      <c r="AQC485" s="210"/>
      <c r="AQD485" s="210"/>
      <c r="AQE485" s="210"/>
      <c r="AQF485" s="210"/>
      <c r="AQG485" s="210"/>
      <c r="AQH485" s="210"/>
      <c r="AQI485" s="210"/>
      <c r="AQJ485" s="210"/>
      <c r="AQK485" s="210"/>
      <c r="AQL485" s="210"/>
      <c r="AQM485" s="210"/>
      <c r="AQN485" s="210"/>
      <c r="AQO485" s="210"/>
      <c r="AQP485" s="210"/>
      <c r="AQQ485" s="210"/>
      <c r="AQR485" s="210"/>
      <c r="AQS485" s="210"/>
      <c r="AQT485" s="210"/>
      <c r="AQU485" s="210"/>
      <c r="AQV485" s="210"/>
      <c r="AQW485" s="210"/>
      <c r="AQX485" s="210"/>
      <c r="AQY485" s="210"/>
      <c r="AQZ485" s="210"/>
      <c r="ARA485" s="210"/>
      <c r="ARB485" s="210"/>
      <c r="ARC485" s="210"/>
      <c r="ARD485" s="210"/>
      <c r="ARE485" s="210"/>
      <c r="ARF485" s="210"/>
      <c r="ARG485" s="210"/>
      <c r="ARH485" s="210"/>
      <c r="ARI485" s="210"/>
      <c r="ARJ485" s="210"/>
      <c r="ARK485" s="210"/>
      <c r="ARL485" s="210"/>
      <c r="ARM485" s="210"/>
      <c r="ARN485" s="210"/>
      <c r="ARO485" s="210"/>
      <c r="ARP485" s="210"/>
      <c r="ARQ485" s="210"/>
      <c r="ARR485" s="210"/>
      <c r="ARS485" s="210"/>
      <c r="ART485" s="210"/>
      <c r="ARU485" s="210"/>
      <c r="ARV485" s="210"/>
      <c r="ARW485" s="210"/>
      <c r="ARX485" s="210"/>
      <c r="ARY485" s="210"/>
      <c r="ARZ485" s="210"/>
      <c r="ASA485" s="210"/>
      <c r="ASB485" s="210"/>
      <c r="ASC485" s="210"/>
      <c r="ASD485" s="210"/>
      <c r="ASE485" s="210"/>
      <c r="ASF485" s="210"/>
      <c r="ASG485" s="210"/>
      <c r="ASH485" s="210"/>
      <c r="ASI485" s="210"/>
      <c r="ASJ485" s="210"/>
      <c r="ASK485" s="210"/>
      <c r="ASL485" s="210"/>
      <c r="ASM485" s="210"/>
      <c r="ASN485" s="210"/>
      <c r="ASO485" s="210"/>
      <c r="ASP485" s="210"/>
      <c r="ASQ485" s="210"/>
      <c r="ASR485" s="210"/>
      <c r="ASS485" s="210"/>
      <c r="AST485" s="210"/>
      <c r="ASU485" s="210"/>
      <c r="ASV485" s="210"/>
      <c r="ASW485" s="210"/>
      <c r="ASX485" s="210"/>
      <c r="ASY485" s="210"/>
      <c r="ASZ485" s="210"/>
      <c r="ATA485" s="210"/>
      <c r="ATB485" s="210"/>
      <c r="ATC485" s="210"/>
      <c r="ATD485" s="210"/>
      <c r="ATE485" s="210"/>
      <c r="ATF485" s="210"/>
      <c r="ATG485" s="210"/>
      <c r="ATH485" s="210"/>
      <c r="ATI485" s="210"/>
      <c r="ATJ485" s="210"/>
      <c r="ATK485" s="210"/>
      <c r="ATL485" s="210"/>
      <c r="ATM485" s="210"/>
      <c r="ATN485" s="210"/>
      <c r="ATO485" s="210"/>
      <c r="ATP485" s="210"/>
      <c r="ATQ485" s="210"/>
      <c r="ATR485" s="210"/>
      <c r="ATS485" s="210"/>
      <c r="ATT485" s="210"/>
      <c r="ATU485" s="210"/>
      <c r="ATV485" s="210"/>
      <c r="ATW485" s="210"/>
      <c r="ATX485" s="210"/>
      <c r="ATY485" s="210"/>
      <c r="ATZ485" s="210"/>
      <c r="AUA485" s="210"/>
      <c r="AUB485" s="210"/>
      <c r="AUC485" s="210"/>
      <c r="AUD485" s="210"/>
      <c r="AUE485" s="210"/>
      <c r="AUF485" s="210"/>
      <c r="AUG485" s="210"/>
      <c r="AUH485" s="210"/>
      <c r="AUI485" s="210"/>
      <c r="AUJ485" s="210"/>
      <c r="AUK485" s="210"/>
      <c r="AUL485" s="210"/>
      <c r="AUM485" s="210"/>
      <c r="AUN485" s="210"/>
      <c r="AUO485" s="210"/>
      <c r="AUP485" s="210"/>
      <c r="AUQ485" s="210"/>
      <c r="AUR485" s="210"/>
      <c r="AUS485" s="210"/>
      <c r="AUT485" s="210"/>
      <c r="AUU485" s="210"/>
      <c r="AUV485" s="210"/>
      <c r="AUW485" s="210"/>
      <c r="AUX485" s="210"/>
      <c r="AUY485" s="210"/>
      <c r="AUZ485" s="210"/>
      <c r="AVA485" s="210"/>
      <c r="AVB485" s="210"/>
      <c r="AVC485" s="210"/>
      <c r="AVD485" s="210"/>
      <c r="AVE485" s="210"/>
      <c r="AVF485" s="210"/>
      <c r="AVG485" s="210"/>
      <c r="AVH485" s="210"/>
      <c r="AVI485" s="210"/>
      <c r="AVJ485" s="210"/>
      <c r="AVK485" s="210"/>
      <c r="AVL485" s="210"/>
      <c r="AVM485" s="210"/>
      <c r="AVN485" s="210"/>
      <c r="AVO485" s="210"/>
      <c r="AVP485" s="210"/>
      <c r="AVQ485" s="210"/>
      <c r="AVR485" s="210"/>
      <c r="AVS485" s="210"/>
      <c r="AVT485" s="210"/>
      <c r="AVU485" s="210"/>
      <c r="AVV485" s="210"/>
      <c r="AVW485" s="210"/>
      <c r="AVX485" s="210"/>
      <c r="AVY485" s="210"/>
      <c r="AVZ485" s="210"/>
      <c r="AWA485" s="210"/>
      <c r="AWB485" s="210"/>
      <c r="AWC485" s="210"/>
      <c r="AWD485" s="210"/>
      <c r="AWE485" s="210"/>
      <c r="AWF485" s="210"/>
      <c r="AWG485" s="210"/>
      <c r="AWH485" s="210"/>
      <c r="AWI485" s="210"/>
      <c r="AWJ485" s="210"/>
      <c r="AWK485" s="210"/>
      <c r="AWL485" s="210"/>
      <c r="AWM485" s="210"/>
      <c r="AWN485" s="210"/>
      <c r="AWO485" s="210"/>
      <c r="AWP485" s="210"/>
      <c r="AWQ485" s="210"/>
      <c r="AWR485" s="210"/>
      <c r="AWS485" s="210"/>
      <c r="AWT485" s="210"/>
      <c r="AWU485" s="210"/>
      <c r="AWV485" s="210"/>
      <c r="AWW485" s="210"/>
      <c r="AWX485" s="210"/>
      <c r="AWY485" s="210"/>
      <c r="AWZ485" s="210"/>
      <c r="AXA485" s="210"/>
      <c r="AXB485" s="210"/>
      <c r="AXC485" s="210"/>
      <c r="AXD485" s="210"/>
      <c r="AXE485" s="210"/>
      <c r="AXF485" s="210"/>
      <c r="AXG485" s="210"/>
      <c r="AXH485" s="210"/>
      <c r="AXI485" s="210"/>
      <c r="AXJ485" s="210"/>
      <c r="AXK485" s="210"/>
      <c r="AXL485" s="210"/>
      <c r="AXM485" s="210"/>
      <c r="AXN485" s="210"/>
      <c r="AXO485" s="210"/>
      <c r="AXP485" s="210"/>
      <c r="AXQ485" s="210"/>
      <c r="AXR485" s="210"/>
      <c r="AXS485" s="210"/>
      <c r="AXT485" s="210"/>
      <c r="AXU485" s="210"/>
      <c r="AXV485" s="210"/>
      <c r="AXW485" s="210"/>
      <c r="AXX485" s="210"/>
      <c r="AXY485" s="210"/>
      <c r="AXZ485" s="210"/>
      <c r="AYA485" s="210"/>
      <c r="AYB485" s="210"/>
      <c r="AYC485" s="210"/>
      <c r="AYD485" s="210"/>
      <c r="AYE485" s="210"/>
      <c r="AYF485" s="210"/>
      <c r="AYG485" s="210"/>
      <c r="AYH485" s="210"/>
      <c r="AYI485" s="210"/>
      <c r="AYJ485" s="210"/>
      <c r="AYK485" s="210"/>
      <c r="AYL485" s="210"/>
      <c r="AYM485" s="210"/>
      <c r="AYN485" s="210"/>
      <c r="AYO485" s="210"/>
      <c r="AYP485" s="210"/>
      <c r="AYQ485" s="210"/>
      <c r="AYR485" s="210"/>
      <c r="AYS485" s="210"/>
      <c r="AYT485" s="210"/>
      <c r="AYU485" s="210"/>
      <c r="AYV485" s="210"/>
      <c r="AYW485" s="210"/>
      <c r="AYX485" s="210"/>
      <c r="AYY485" s="210"/>
      <c r="AYZ485" s="210"/>
      <c r="AZA485" s="210"/>
      <c r="AZB485" s="210"/>
      <c r="AZC485" s="210"/>
      <c r="AZD485" s="210"/>
      <c r="AZE485" s="210"/>
      <c r="AZF485" s="210"/>
      <c r="AZG485" s="210"/>
      <c r="AZH485" s="210"/>
      <c r="AZI485" s="210"/>
      <c r="AZJ485" s="210"/>
      <c r="AZK485" s="210"/>
      <c r="AZL485" s="210"/>
      <c r="AZM485" s="210"/>
      <c r="AZN485" s="210"/>
      <c r="AZO485" s="210"/>
      <c r="AZP485" s="210"/>
      <c r="AZQ485" s="210"/>
      <c r="AZR485" s="210"/>
      <c r="AZS485" s="210"/>
      <c r="AZT485" s="210"/>
      <c r="AZU485" s="210"/>
      <c r="AZV485" s="210"/>
      <c r="AZW485" s="210"/>
      <c r="AZX485" s="210"/>
      <c r="AZY485" s="210"/>
      <c r="AZZ485" s="210"/>
      <c r="BAA485" s="210"/>
      <c r="BAB485" s="210"/>
      <c r="BAC485" s="210"/>
      <c r="BAD485" s="210"/>
      <c r="BAE485" s="210"/>
      <c r="BAF485" s="210"/>
      <c r="BAG485" s="210"/>
      <c r="BAH485" s="210"/>
      <c r="BAI485" s="210"/>
      <c r="BAJ485" s="210"/>
      <c r="BAK485" s="210"/>
      <c r="BAL485" s="210"/>
      <c r="BAM485" s="210"/>
      <c r="BAN485" s="210"/>
      <c r="BAO485" s="210"/>
      <c r="BAP485" s="210"/>
      <c r="BAQ485" s="210"/>
      <c r="BAR485" s="210"/>
      <c r="BAS485" s="210"/>
      <c r="BAT485" s="210"/>
      <c r="BAU485" s="210"/>
      <c r="BAV485" s="210"/>
      <c r="BAW485" s="210"/>
      <c r="BAX485" s="210"/>
      <c r="BAY485" s="210"/>
      <c r="BAZ485" s="210"/>
      <c r="BBA485" s="210"/>
      <c r="BBB485" s="210"/>
      <c r="BBC485" s="210"/>
      <c r="BBD485" s="210"/>
      <c r="BBE485" s="210"/>
      <c r="BBF485" s="210"/>
      <c r="BBG485" s="210"/>
      <c r="BBH485" s="210"/>
      <c r="BBI485" s="210"/>
      <c r="BBJ485" s="210"/>
      <c r="BBK485" s="210"/>
      <c r="BBL485" s="210"/>
      <c r="BBM485" s="210"/>
      <c r="BBN485" s="210"/>
      <c r="BBO485" s="210"/>
      <c r="BBP485" s="210"/>
      <c r="BBQ485" s="210"/>
      <c r="BBR485" s="210"/>
      <c r="BBS485" s="210"/>
      <c r="BBT485" s="210"/>
      <c r="BBU485" s="210"/>
      <c r="BBV485" s="210"/>
      <c r="BBW485" s="210"/>
      <c r="BBX485" s="210"/>
      <c r="BBY485" s="210"/>
      <c r="BBZ485" s="210"/>
      <c r="BCA485" s="210"/>
      <c r="BCB485" s="210"/>
      <c r="BCC485" s="210"/>
      <c r="BCD485" s="210"/>
      <c r="BCE485" s="210"/>
      <c r="BCF485" s="210"/>
      <c r="BCG485" s="210"/>
      <c r="BCH485" s="210"/>
      <c r="BCI485" s="210"/>
      <c r="BCJ485" s="210"/>
      <c r="BCK485" s="210"/>
      <c r="BCL485" s="210"/>
      <c r="BCM485" s="210"/>
      <c r="BCN485" s="210"/>
      <c r="BCO485" s="210"/>
      <c r="BCP485" s="210"/>
      <c r="BCQ485" s="210"/>
      <c r="BCR485" s="210"/>
      <c r="BCS485" s="210"/>
      <c r="BCT485" s="210"/>
      <c r="BCU485" s="210"/>
      <c r="BCV485" s="210"/>
      <c r="BCW485" s="210"/>
      <c r="BCX485" s="210"/>
      <c r="BCY485" s="210"/>
      <c r="BCZ485" s="210"/>
      <c r="BDA485" s="210"/>
      <c r="BDB485" s="210"/>
      <c r="BDC485" s="210"/>
      <c r="BDD485" s="210"/>
      <c r="BDE485" s="210"/>
      <c r="BDF485" s="210"/>
      <c r="BDG485" s="210"/>
      <c r="BDH485" s="210"/>
      <c r="BDI485" s="210"/>
      <c r="BDJ485" s="210"/>
      <c r="BDK485" s="210"/>
      <c r="BDL485" s="210"/>
      <c r="BDM485" s="210"/>
      <c r="BDN485" s="210"/>
      <c r="BDO485" s="210"/>
      <c r="BDP485" s="210"/>
      <c r="BDQ485" s="210"/>
      <c r="BDR485" s="210"/>
      <c r="BDS485" s="210"/>
      <c r="BDT485" s="210"/>
      <c r="BDU485" s="210"/>
      <c r="BDV485" s="210"/>
      <c r="BDW485" s="210"/>
      <c r="BDX485" s="210"/>
      <c r="BDY485" s="210"/>
      <c r="BDZ485" s="210"/>
      <c r="BEA485" s="210"/>
      <c r="BEB485" s="210"/>
      <c r="BEC485" s="210"/>
      <c r="BED485" s="210"/>
      <c r="BEE485" s="210"/>
      <c r="BEF485" s="210"/>
      <c r="BEG485" s="210"/>
      <c r="BEH485" s="210"/>
      <c r="BEI485" s="210"/>
      <c r="BEJ485" s="210"/>
      <c r="BEK485" s="210"/>
      <c r="BEL485" s="210"/>
      <c r="BEM485" s="210"/>
      <c r="BEN485" s="210"/>
      <c r="BEO485" s="210"/>
      <c r="BEP485" s="210"/>
      <c r="BEQ485" s="210"/>
      <c r="BER485" s="210"/>
      <c r="BES485" s="210"/>
      <c r="BET485" s="210"/>
      <c r="BEU485" s="210"/>
      <c r="BEV485" s="210"/>
      <c r="BEW485" s="210"/>
      <c r="BEX485" s="210"/>
      <c r="BEY485" s="210"/>
      <c r="BEZ485" s="210"/>
      <c r="BFA485" s="210"/>
      <c r="BFB485" s="210"/>
      <c r="BFC485" s="210"/>
      <c r="BFD485" s="210"/>
      <c r="BFE485" s="210"/>
      <c r="BFF485" s="210"/>
      <c r="BFG485" s="210"/>
      <c r="BFH485" s="210"/>
      <c r="BFI485" s="210"/>
      <c r="BFJ485" s="210"/>
      <c r="BFK485" s="210"/>
      <c r="BFL485" s="210"/>
      <c r="BFM485" s="210"/>
      <c r="BFN485" s="210"/>
      <c r="BFO485" s="210"/>
      <c r="BFP485" s="210"/>
      <c r="BFQ485" s="210"/>
      <c r="BFR485" s="210"/>
      <c r="BFS485" s="210"/>
      <c r="BFT485" s="210"/>
      <c r="BFU485" s="210"/>
      <c r="BFV485" s="210"/>
      <c r="BFW485" s="210"/>
      <c r="BFX485" s="210"/>
      <c r="BFY485" s="210"/>
      <c r="BFZ485" s="210"/>
      <c r="BGA485" s="210"/>
      <c r="BGB485" s="210"/>
      <c r="BGC485" s="210"/>
      <c r="BGD485" s="210"/>
      <c r="BGE485" s="210"/>
      <c r="BGF485" s="210"/>
      <c r="BGG485" s="210"/>
      <c r="BGH485" s="210"/>
      <c r="BGI485" s="210"/>
      <c r="BGJ485" s="210"/>
      <c r="BGK485" s="210"/>
      <c r="BGL485" s="210"/>
      <c r="BGM485" s="210"/>
      <c r="BGN485" s="210"/>
      <c r="BGO485" s="210"/>
      <c r="BGP485" s="210"/>
      <c r="BGQ485" s="210"/>
      <c r="BGR485" s="210"/>
      <c r="BGS485" s="210"/>
      <c r="BGT485" s="210"/>
      <c r="BGU485" s="210"/>
      <c r="BGV485" s="210"/>
      <c r="BGW485" s="210"/>
      <c r="BGX485" s="210"/>
      <c r="BGY485" s="210"/>
      <c r="BGZ485" s="210"/>
      <c r="BHA485" s="210"/>
      <c r="BHB485" s="210"/>
      <c r="BHC485" s="210"/>
      <c r="BHD485" s="210"/>
      <c r="BHE485" s="210"/>
      <c r="BHF485" s="210"/>
      <c r="BHG485" s="210"/>
      <c r="BHH485" s="210"/>
      <c r="BHI485" s="210"/>
      <c r="BHJ485" s="210"/>
      <c r="BHK485" s="210"/>
      <c r="BHL485" s="210"/>
      <c r="BHM485" s="210"/>
      <c r="BHN485" s="210"/>
      <c r="BHO485" s="210"/>
      <c r="BHP485" s="210"/>
      <c r="BHQ485" s="210"/>
      <c r="BHR485" s="210"/>
      <c r="BHS485" s="210"/>
      <c r="BHT485" s="210"/>
      <c r="BHU485" s="210"/>
      <c r="BHV485" s="210"/>
      <c r="BHW485" s="210"/>
      <c r="BHX485" s="210"/>
      <c r="BHY485" s="210"/>
      <c r="BHZ485" s="210"/>
      <c r="BIA485" s="210"/>
      <c r="BIB485" s="210"/>
      <c r="BIC485" s="210"/>
      <c r="BID485" s="210"/>
      <c r="BIE485" s="210"/>
      <c r="BIF485" s="210"/>
      <c r="BIG485" s="210"/>
      <c r="BIH485" s="210"/>
      <c r="BII485" s="210"/>
      <c r="BIJ485" s="210"/>
      <c r="BIK485" s="210"/>
      <c r="BIL485" s="210"/>
      <c r="BIM485" s="210"/>
      <c r="BIN485" s="210"/>
      <c r="BIO485" s="210"/>
      <c r="BIP485" s="210"/>
      <c r="BIQ485" s="210"/>
      <c r="BIR485" s="210"/>
      <c r="BIS485" s="210"/>
      <c r="BIT485" s="210"/>
      <c r="BIU485" s="210"/>
      <c r="BIV485" s="210"/>
      <c r="BIW485" s="210"/>
      <c r="BIX485" s="210"/>
      <c r="BIY485" s="210"/>
      <c r="BIZ485" s="210"/>
      <c r="BJA485" s="210"/>
      <c r="BJB485" s="210"/>
      <c r="BJC485" s="210"/>
      <c r="BJD485" s="210"/>
      <c r="BJE485" s="210"/>
      <c r="BJF485" s="210"/>
      <c r="BJG485" s="210"/>
      <c r="BJH485" s="210"/>
      <c r="BJI485" s="210"/>
      <c r="BJJ485" s="210"/>
      <c r="BJK485" s="210"/>
      <c r="BJL485" s="210"/>
      <c r="BJM485" s="210"/>
      <c r="BJN485" s="210"/>
      <c r="BJO485" s="210"/>
      <c r="BJP485" s="210"/>
      <c r="BJQ485" s="210"/>
      <c r="BJR485" s="210"/>
      <c r="BJS485" s="210"/>
      <c r="BJT485" s="210"/>
      <c r="BJU485" s="210"/>
      <c r="BJV485" s="210"/>
      <c r="BJW485" s="210"/>
      <c r="BJX485" s="210"/>
      <c r="BJY485" s="210"/>
      <c r="BJZ485" s="210"/>
      <c r="BKA485" s="210"/>
      <c r="BKB485" s="210"/>
      <c r="BKC485" s="210"/>
      <c r="BKD485" s="210"/>
      <c r="BKE485" s="210"/>
      <c r="BKF485" s="210"/>
      <c r="BKG485" s="210"/>
      <c r="BKH485" s="210"/>
      <c r="BKI485" s="210"/>
      <c r="BKJ485" s="210"/>
      <c r="BKK485" s="210"/>
      <c r="BKL485" s="210"/>
      <c r="BKM485" s="210"/>
      <c r="BKN485" s="210"/>
      <c r="BKO485" s="210"/>
      <c r="BKP485" s="210"/>
      <c r="BKQ485" s="210"/>
      <c r="BKR485" s="210"/>
      <c r="BKS485" s="210"/>
      <c r="BKT485" s="210"/>
      <c r="BKU485" s="210"/>
      <c r="BKV485" s="210"/>
      <c r="BKW485" s="210"/>
      <c r="BKX485" s="210"/>
      <c r="BKY485" s="210"/>
      <c r="BKZ485" s="210"/>
      <c r="BLA485" s="210"/>
      <c r="BLB485" s="210"/>
      <c r="BLC485" s="210"/>
      <c r="BLD485" s="210"/>
      <c r="BLE485" s="210"/>
      <c r="BLF485" s="210"/>
      <c r="BLG485" s="210"/>
      <c r="BLH485" s="210"/>
      <c r="BLI485" s="210"/>
      <c r="BLJ485" s="210"/>
      <c r="BLK485" s="210"/>
      <c r="BLL485" s="210"/>
      <c r="BLM485" s="210"/>
      <c r="BLN485" s="210"/>
      <c r="BLO485" s="210"/>
      <c r="BLP485" s="210"/>
      <c r="BLQ485" s="210"/>
      <c r="BLR485" s="210"/>
      <c r="BLS485" s="210"/>
      <c r="BLT485" s="210"/>
      <c r="BLU485" s="210"/>
      <c r="BLV485" s="210"/>
      <c r="BLW485" s="210"/>
      <c r="BLX485" s="210"/>
      <c r="BLY485" s="210"/>
      <c r="BLZ485" s="210"/>
      <c r="BMA485" s="210"/>
      <c r="BMB485" s="210"/>
      <c r="BMC485" s="210"/>
      <c r="BMD485" s="210"/>
      <c r="BME485" s="210"/>
      <c r="BMF485" s="210"/>
      <c r="BMG485" s="210"/>
      <c r="BMH485" s="210"/>
      <c r="BMI485" s="210"/>
      <c r="BMJ485" s="210"/>
      <c r="BMK485" s="210"/>
      <c r="BML485" s="210"/>
      <c r="BMM485" s="210"/>
      <c r="BMN485" s="210"/>
      <c r="BMO485" s="210"/>
      <c r="BMP485" s="210"/>
      <c r="BMQ485" s="210"/>
      <c r="BMR485" s="210"/>
      <c r="BMS485" s="210"/>
      <c r="BMT485" s="210"/>
      <c r="BMU485" s="210"/>
      <c r="BMV485" s="210"/>
      <c r="BMW485" s="210"/>
      <c r="BMX485" s="210"/>
      <c r="BMY485" s="210"/>
      <c r="BMZ485" s="210"/>
      <c r="BNA485" s="210"/>
      <c r="BNB485" s="210"/>
      <c r="BNC485" s="210"/>
      <c r="BND485" s="210"/>
      <c r="BNE485" s="210"/>
      <c r="BNF485" s="210"/>
      <c r="BNG485" s="210"/>
      <c r="BNH485" s="210"/>
      <c r="BNI485" s="210"/>
      <c r="BNJ485" s="210"/>
      <c r="BNK485" s="210"/>
      <c r="BNL485" s="210"/>
      <c r="BNM485" s="210"/>
      <c r="BNN485" s="210"/>
      <c r="BNO485" s="210"/>
      <c r="BNP485" s="210"/>
      <c r="BNQ485" s="210"/>
      <c r="BNR485" s="210"/>
      <c r="BNS485" s="210"/>
      <c r="BNT485" s="210"/>
      <c r="BNU485" s="210"/>
      <c r="BNV485" s="210"/>
      <c r="BNW485" s="210"/>
      <c r="BNX485" s="210"/>
      <c r="BNY485" s="210"/>
      <c r="BNZ485" s="210"/>
      <c r="BOA485" s="210"/>
      <c r="BOB485" s="210"/>
      <c r="BOC485" s="210"/>
      <c r="BOD485" s="210"/>
      <c r="BOE485" s="210"/>
      <c r="BOF485" s="210"/>
      <c r="BOG485" s="210"/>
      <c r="BOH485" s="210"/>
      <c r="BOI485" s="210"/>
      <c r="BOJ485" s="210"/>
      <c r="BOK485" s="210"/>
      <c r="BOL485" s="210"/>
      <c r="BOM485" s="210"/>
      <c r="BON485" s="210"/>
      <c r="BOO485" s="210"/>
      <c r="BOP485" s="210"/>
      <c r="BOQ485" s="210"/>
      <c r="BOR485" s="210"/>
      <c r="BOS485" s="210"/>
      <c r="BOT485" s="210"/>
      <c r="BOU485" s="210"/>
      <c r="BOV485" s="210"/>
      <c r="BOW485" s="210"/>
      <c r="BOX485" s="210"/>
      <c r="BOY485" s="210"/>
      <c r="BOZ485" s="210"/>
      <c r="BPA485" s="210"/>
      <c r="BPB485" s="210"/>
      <c r="BPC485" s="210"/>
      <c r="BPD485" s="210"/>
      <c r="BPE485" s="210"/>
      <c r="BPF485" s="210"/>
      <c r="BPG485" s="210"/>
      <c r="BPH485" s="210"/>
      <c r="BPI485" s="210"/>
      <c r="BPJ485" s="210"/>
      <c r="BPK485" s="210"/>
      <c r="BPL485" s="210"/>
      <c r="BPM485" s="210"/>
      <c r="BPN485" s="210"/>
      <c r="BPO485" s="210"/>
      <c r="BPP485" s="210"/>
      <c r="BPQ485" s="210"/>
      <c r="BPR485" s="210"/>
      <c r="BPS485" s="210"/>
      <c r="BPT485" s="210"/>
      <c r="BPU485" s="210"/>
      <c r="BPV485" s="210"/>
      <c r="BPW485" s="210"/>
      <c r="BPX485" s="210"/>
      <c r="BPY485" s="210"/>
      <c r="BPZ485" s="210"/>
      <c r="BQA485" s="210"/>
      <c r="BQB485" s="210"/>
      <c r="BQC485" s="210"/>
      <c r="BQD485" s="210"/>
      <c r="BQE485" s="210"/>
      <c r="BQF485" s="210"/>
      <c r="BQG485" s="210"/>
      <c r="BQH485" s="210"/>
      <c r="BQI485" s="210"/>
      <c r="BQJ485" s="210"/>
      <c r="BQK485" s="210"/>
      <c r="BQL485" s="210"/>
      <c r="BQM485" s="210"/>
      <c r="BQN485" s="210"/>
      <c r="BQO485" s="210"/>
      <c r="BQP485" s="210"/>
      <c r="BQQ485" s="210"/>
      <c r="BQR485" s="210"/>
      <c r="BQS485" s="210"/>
      <c r="BQT485" s="210"/>
      <c r="BQU485" s="210"/>
      <c r="BQV485" s="210"/>
      <c r="BQW485" s="210"/>
      <c r="BQX485" s="210"/>
      <c r="BQY485" s="210"/>
      <c r="BQZ485" s="210"/>
      <c r="BRA485" s="210"/>
      <c r="BRB485" s="210"/>
      <c r="BRC485" s="210"/>
      <c r="BRD485" s="210"/>
      <c r="BRE485" s="210"/>
      <c r="BRF485" s="210"/>
      <c r="BRG485" s="210"/>
      <c r="BRH485" s="210"/>
      <c r="BRI485" s="210"/>
      <c r="BRJ485" s="210"/>
      <c r="BRK485" s="210"/>
      <c r="BRL485" s="210"/>
      <c r="BRM485" s="210"/>
      <c r="BRN485" s="210"/>
      <c r="BRO485" s="210"/>
      <c r="BRP485" s="210"/>
      <c r="BRQ485" s="210"/>
      <c r="BRR485" s="210"/>
      <c r="BRS485" s="210"/>
      <c r="BRT485" s="210"/>
      <c r="BRU485" s="210"/>
      <c r="BRV485" s="210"/>
      <c r="BRW485" s="210"/>
      <c r="BRX485" s="210"/>
      <c r="BRY485" s="210"/>
      <c r="BRZ485" s="210"/>
      <c r="BSA485" s="210"/>
      <c r="BSB485" s="210"/>
      <c r="BSC485" s="210"/>
      <c r="BSD485" s="210"/>
      <c r="BSE485" s="210"/>
      <c r="BSF485" s="210"/>
      <c r="BSG485" s="210"/>
      <c r="BSH485" s="210"/>
      <c r="BSI485" s="210"/>
      <c r="BSJ485" s="210"/>
      <c r="BSK485" s="210"/>
      <c r="BSL485" s="210"/>
      <c r="BSM485" s="210"/>
      <c r="BSN485" s="210"/>
      <c r="BSO485" s="210"/>
      <c r="BSP485" s="210"/>
      <c r="BSQ485" s="210"/>
      <c r="BSR485" s="210"/>
      <c r="BSS485" s="210"/>
      <c r="BST485" s="210"/>
      <c r="BSU485" s="210"/>
      <c r="BSV485" s="210"/>
      <c r="BSW485" s="210"/>
      <c r="BSX485" s="210"/>
      <c r="BSY485" s="210"/>
      <c r="BSZ485" s="210"/>
      <c r="BTA485" s="210"/>
      <c r="BTB485" s="210"/>
      <c r="BTC485" s="210"/>
      <c r="BTD485" s="210"/>
      <c r="BTE485" s="210"/>
      <c r="BTF485" s="210"/>
      <c r="BTG485" s="210"/>
      <c r="BTH485" s="210"/>
      <c r="BTI485" s="210"/>
      <c r="BTJ485" s="210"/>
      <c r="BTK485" s="210"/>
      <c r="BTL485" s="210"/>
      <c r="BTM485" s="210"/>
      <c r="BTN485" s="210"/>
      <c r="BTO485" s="210"/>
      <c r="BTP485" s="210"/>
      <c r="BTQ485" s="210"/>
      <c r="BTR485" s="210"/>
      <c r="BTS485" s="210"/>
      <c r="BTT485" s="210"/>
      <c r="BTU485" s="210"/>
      <c r="BTV485" s="210"/>
      <c r="BTW485" s="210"/>
      <c r="BTX485" s="210"/>
      <c r="BTY485" s="210"/>
      <c r="BTZ485" s="210"/>
      <c r="BUA485" s="210"/>
      <c r="BUB485" s="210"/>
      <c r="BUC485" s="210"/>
      <c r="BUD485" s="210"/>
      <c r="BUE485" s="210"/>
      <c r="BUF485" s="210"/>
      <c r="BUG485" s="210"/>
      <c r="BUH485" s="210"/>
      <c r="BUI485" s="210"/>
      <c r="BUJ485" s="210"/>
      <c r="BUK485" s="210"/>
      <c r="BUL485" s="210"/>
      <c r="BUM485" s="210"/>
      <c r="BUN485" s="210"/>
      <c r="BUO485" s="210"/>
      <c r="BUP485" s="210"/>
      <c r="BUQ485" s="210"/>
      <c r="BUR485" s="210"/>
      <c r="BUS485" s="210"/>
      <c r="BUT485" s="210"/>
      <c r="BUU485" s="210"/>
      <c r="BUV485" s="210"/>
      <c r="BUW485" s="210"/>
      <c r="BUX485" s="210"/>
      <c r="BUY485" s="210"/>
      <c r="BUZ485" s="210"/>
      <c r="BVA485" s="210"/>
      <c r="BVB485" s="210"/>
      <c r="BVC485" s="210"/>
      <c r="BVD485" s="210"/>
      <c r="BVE485" s="210"/>
      <c r="BVF485" s="210"/>
      <c r="BVG485" s="210"/>
      <c r="BVH485" s="210"/>
      <c r="BVI485" s="210"/>
      <c r="BVJ485" s="210"/>
      <c r="BVK485" s="210"/>
      <c r="BVL485" s="210"/>
      <c r="BVM485" s="210"/>
      <c r="BVN485" s="210"/>
      <c r="BVO485" s="210"/>
      <c r="BVP485" s="210"/>
      <c r="BVQ485" s="210"/>
      <c r="BVR485" s="210"/>
      <c r="BVS485" s="210"/>
      <c r="BVT485" s="210"/>
      <c r="BVU485" s="210"/>
      <c r="BVV485" s="210"/>
      <c r="BVW485" s="210"/>
      <c r="BVX485" s="210"/>
      <c r="BVY485" s="210"/>
      <c r="BVZ485" s="210"/>
      <c r="BWA485" s="210"/>
      <c r="BWB485" s="210"/>
      <c r="BWC485" s="210"/>
      <c r="BWD485" s="210"/>
      <c r="BWE485" s="210"/>
      <c r="BWF485" s="210"/>
      <c r="BWG485" s="210"/>
      <c r="BWH485" s="210"/>
      <c r="BWI485" s="210"/>
      <c r="BWJ485" s="210"/>
      <c r="BWK485" s="210"/>
      <c r="BWL485" s="210"/>
      <c r="BWM485" s="210"/>
      <c r="BWN485" s="210"/>
      <c r="BWO485" s="210"/>
      <c r="BWP485" s="210"/>
      <c r="BWQ485" s="210"/>
      <c r="BWR485" s="210"/>
      <c r="BWS485" s="210"/>
      <c r="BWT485" s="210"/>
      <c r="BWU485" s="210"/>
      <c r="BWV485" s="210"/>
      <c r="BWW485" s="210"/>
      <c r="BWX485" s="210"/>
      <c r="BWY485" s="210"/>
      <c r="BWZ485" s="210"/>
      <c r="BXA485" s="210"/>
      <c r="BXB485" s="210"/>
      <c r="BXC485" s="210"/>
      <c r="BXD485" s="210"/>
      <c r="BXE485" s="210"/>
      <c r="BXF485" s="210"/>
      <c r="BXG485" s="210"/>
      <c r="BXH485" s="210"/>
      <c r="BXI485" s="210"/>
      <c r="BXJ485" s="210"/>
      <c r="BXK485" s="210"/>
      <c r="BXL485" s="210"/>
      <c r="BXM485" s="210"/>
      <c r="BXN485" s="210"/>
      <c r="BXO485" s="210"/>
      <c r="BXP485" s="210"/>
      <c r="BXQ485" s="210"/>
      <c r="BXR485" s="210"/>
      <c r="BXS485" s="210"/>
      <c r="BXT485" s="210"/>
      <c r="BXU485" s="210"/>
      <c r="BXV485" s="210"/>
      <c r="BXW485" s="210"/>
      <c r="BXX485" s="210"/>
      <c r="BXY485" s="210"/>
      <c r="BXZ485" s="210"/>
      <c r="BYA485" s="210"/>
      <c r="BYB485" s="210"/>
      <c r="BYC485" s="210"/>
      <c r="BYD485" s="210"/>
      <c r="BYE485" s="210"/>
      <c r="BYF485" s="210"/>
      <c r="BYG485" s="210"/>
      <c r="BYH485" s="210"/>
      <c r="BYI485" s="210"/>
      <c r="BYJ485" s="210"/>
      <c r="BYK485" s="210"/>
      <c r="BYL485" s="210"/>
      <c r="BYM485" s="210"/>
      <c r="BYN485" s="210"/>
      <c r="BYO485" s="210"/>
      <c r="BYP485" s="210"/>
      <c r="BYQ485" s="210"/>
      <c r="BYR485" s="210"/>
      <c r="BYS485" s="210"/>
      <c r="BYT485" s="210"/>
      <c r="BYU485" s="210"/>
      <c r="BYV485" s="210"/>
      <c r="BYW485" s="210"/>
      <c r="BYX485" s="210"/>
      <c r="BYY485" s="210"/>
      <c r="BYZ485" s="210"/>
      <c r="BZA485" s="210"/>
      <c r="BZB485" s="210"/>
      <c r="BZC485" s="210"/>
      <c r="BZD485" s="210"/>
      <c r="BZE485" s="210"/>
      <c r="BZF485" s="210"/>
      <c r="BZG485" s="210"/>
      <c r="BZH485" s="210"/>
      <c r="BZI485" s="210"/>
      <c r="BZJ485" s="210"/>
      <c r="BZK485" s="210"/>
      <c r="BZL485" s="210"/>
      <c r="BZM485" s="210"/>
      <c r="BZN485" s="210"/>
      <c r="BZO485" s="210"/>
      <c r="BZP485" s="210"/>
      <c r="BZQ485" s="210"/>
      <c r="BZR485" s="210"/>
      <c r="BZS485" s="210"/>
      <c r="BZT485" s="210"/>
      <c r="BZU485" s="210"/>
      <c r="BZV485" s="210"/>
      <c r="BZW485" s="210"/>
      <c r="BZX485" s="210"/>
      <c r="BZY485" s="210"/>
      <c r="BZZ485" s="210"/>
      <c r="CAA485" s="210"/>
      <c r="CAB485" s="210"/>
      <c r="CAC485" s="210"/>
      <c r="CAD485" s="210"/>
      <c r="CAE485" s="210"/>
      <c r="CAF485" s="210"/>
      <c r="CAG485" s="210"/>
      <c r="CAH485" s="210"/>
      <c r="CAI485" s="210"/>
      <c r="CAJ485" s="210"/>
      <c r="CAK485" s="210"/>
      <c r="CAL485" s="210"/>
      <c r="CAM485" s="210"/>
      <c r="CAN485" s="210"/>
      <c r="CAO485" s="210"/>
      <c r="CAP485" s="210"/>
      <c r="CAQ485" s="210"/>
      <c r="CAR485" s="210"/>
      <c r="CAS485" s="210"/>
      <c r="CAT485" s="210"/>
      <c r="CAU485" s="210"/>
      <c r="CAV485" s="210"/>
      <c r="CAW485" s="210"/>
      <c r="CAX485" s="210"/>
      <c r="CAY485" s="210"/>
      <c r="CAZ485" s="210"/>
      <c r="CBA485" s="210"/>
      <c r="CBB485" s="210"/>
      <c r="CBC485" s="210"/>
      <c r="CBD485" s="210"/>
      <c r="CBE485" s="210"/>
      <c r="CBF485" s="210"/>
      <c r="CBG485" s="210"/>
      <c r="CBH485" s="210"/>
      <c r="CBI485" s="210"/>
      <c r="CBJ485" s="210"/>
      <c r="CBK485" s="210"/>
      <c r="CBL485" s="210"/>
      <c r="CBM485" s="210"/>
      <c r="CBN485" s="210"/>
      <c r="CBO485" s="210"/>
      <c r="CBP485" s="210"/>
      <c r="CBQ485" s="210"/>
      <c r="CBR485" s="210"/>
      <c r="CBS485" s="210"/>
      <c r="CBT485" s="210"/>
      <c r="CBU485" s="210"/>
      <c r="CBV485" s="210"/>
      <c r="CBW485" s="210"/>
      <c r="CBX485" s="210"/>
      <c r="CBY485" s="210"/>
      <c r="CBZ485" s="210"/>
      <c r="CCA485" s="210"/>
      <c r="CCB485" s="210"/>
      <c r="CCC485" s="210"/>
      <c r="CCD485" s="210"/>
      <c r="CCE485" s="210"/>
      <c r="CCF485" s="210"/>
      <c r="CCG485" s="210"/>
      <c r="CCH485" s="210"/>
      <c r="CCI485" s="210"/>
      <c r="CCJ485" s="210"/>
      <c r="CCK485" s="210"/>
      <c r="CCL485" s="210"/>
      <c r="CCM485" s="210"/>
      <c r="CCN485" s="210"/>
      <c r="CCO485" s="210"/>
      <c r="CCP485" s="210"/>
      <c r="CCQ485" s="210"/>
      <c r="CCR485" s="210"/>
      <c r="CCS485" s="210"/>
      <c r="CCT485" s="210"/>
      <c r="CCU485" s="210"/>
      <c r="CCV485" s="210"/>
      <c r="CCW485" s="210"/>
      <c r="CCX485" s="210"/>
      <c r="CCY485" s="210"/>
      <c r="CCZ485" s="210"/>
      <c r="CDA485" s="210"/>
      <c r="CDB485" s="210"/>
      <c r="CDC485" s="210"/>
      <c r="CDD485" s="210"/>
      <c r="CDE485" s="210"/>
      <c r="CDF485" s="210"/>
      <c r="CDG485" s="210"/>
      <c r="CDH485" s="210"/>
      <c r="CDI485" s="210"/>
      <c r="CDJ485" s="210"/>
      <c r="CDK485" s="210"/>
      <c r="CDL485" s="210"/>
      <c r="CDM485" s="210"/>
      <c r="CDN485" s="210"/>
      <c r="CDO485" s="210"/>
      <c r="CDP485" s="210"/>
      <c r="CDQ485" s="210"/>
      <c r="CDR485" s="210"/>
      <c r="CDS485" s="210"/>
      <c r="CDT485" s="210"/>
      <c r="CDU485" s="210"/>
      <c r="CDV485" s="210"/>
      <c r="CDW485" s="210"/>
      <c r="CDX485" s="210"/>
      <c r="CDY485" s="210"/>
      <c r="CDZ485" s="210"/>
      <c r="CEA485" s="210"/>
      <c r="CEB485" s="210"/>
      <c r="CEC485" s="210"/>
      <c r="CED485" s="210"/>
      <c r="CEE485" s="210"/>
      <c r="CEF485" s="210"/>
      <c r="CEG485" s="210"/>
      <c r="CEH485" s="210"/>
      <c r="CEI485" s="210"/>
      <c r="CEJ485" s="210"/>
      <c r="CEK485" s="210"/>
      <c r="CEL485" s="210"/>
      <c r="CEM485" s="210"/>
      <c r="CEN485" s="210"/>
      <c r="CEO485" s="210"/>
      <c r="CEP485" s="210"/>
      <c r="CEQ485" s="210"/>
      <c r="CER485" s="210"/>
      <c r="CES485" s="210"/>
      <c r="CET485" s="210"/>
      <c r="CEU485" s="210"/>
      <c r="CEV485" s="210"/>
      <c r="CEW485" s="210"/>
      <c r="CEX485" s="210"/>
      <c r="CEY485" s="210"/>
      <c r="CEZ485" s="210"/>
      <c r="CFA485" s="210"/>
      <c r="CFB485" s="210"/>
      <c r="CFC485" s="210"/>
      <c r="CFD485" s="210"/>
      <c r="CFE485" s="210"/>
      <c r="CFF485" s="210"/>
      <c r="CFG485" s="210"/>
      <c r="CFH485" s="210"/>
      <c r="CFI485" s="210"/>
      <c r="CFJ485" s="210"/>
      <c r="CFK485" s="210"/>
      <c r="CFL485" s="210"/>
      <c r="CFM485" s="210"/>
      <c r="CFN485" s="210"/>
      <c r="CFO485" s="210"/>
      <c r="CFP485" s="210"/>
      <c r="CFQ485" s="210"/>
      <c r="CFR485" s="210"/>
      <c r="CFS485" s="210"/>
      <c r="CFT485" s="210"/>
      <c r="CFU485" s="210"/>
      <c r="CFV485" s="210"/>
      <c r="CFW485" s="210"/>
      <c r="CFX485" s="210"/>
      <c r="CFY485" s="210"/>
      <c r="CFZ485" s="210"/>
      <c r="CGA485" s="210"/>
      <c r="CGB485" s="210"/>
      <c r="CGC485" s="210"/>
      <c r="CGD485" s="210"/>
      <c r="CGE485" s="210"/>
      <c r="CGF485" s="210"/>
      <c r="CGG485" s="210"/>
      <c r="CGH485" s="210"/>
      <c r="CGI485" s="210"/>
      <c r="CGJ485" s="210"/>
      <c r="CGK485" s="210"/>
      <c r="CGL485" s="210"/>
      <c r="CGM485" s="210"/>
      <c r="CGN485" s="210"/>
      <c r="CGO485" s="210"/>
      <c r="CGP485" s="210"/>
      <c r="CGQ485" s="210"/>
      <c r="CGR485" s="210"/>
      <c r="CGS485" s="210"/>
      <c r="CGT485" s="210"/>
      <c r="CGU485" s="210"/>
      <c r="CGV485" s="210"/>
      <c r="CGW485" s="210"/>
      <c r="CGX485" s="210"/>
      <c r="CGY485" s="210"/>
      <c r="CGZ485" s="210"/>
      <c r="CHA485" s="210"/>
      <c r="CHB485" s="210"/>
      <c r="CHC485" s="210"/>
      <c r="CHD485" s="210"/>
      <c r="CHE485" s="210"/>
      <c r="CHF485" s="210"/>
      <c r="CHG485" s="210"/>
      <c r="CHH485" s="210"/>
      <c r="CHI485" s="210"/>
      <c r="CHJ485" s="210"/>
      <c r="CHK485" s="210"/>
      <c r="CHL485" s="210"/>
      <c r="CHM485" s="210"/>
      <c r="CHN485" s="210"/>
      <c r="CHO485" s="210"/>
      <c r="CHP485" s="210"/>
      <c r="CHQ485" s="210"/>
      <c r="CHR485" s="210"/>
      <c r="CHS485" s="210"/>
      <c r="CHT485" s="210"/>
      <c r="CHU485" s="210"/>
      <c r="CHV485" s="210"/>
      <c r="CHW485" s="210"/>
      <c r="CHX485" s="210"/>
      <c r="CHY485" s="210"/>
      <c r="CHZ485" s="210"/>
      <c r="CIA485" s="210"/>
      <c r="CIB485" s="210"/>
      <c r="CIC485" s="210"/>
      <c r="CID485" s="210"/>
      <c r="CIE485" s="210"/>
      <c r="CIF485" s="210"/>
      <c r="CIG485" s="210"/>
      <c r="CIH485" s="210"/>
      <c r="CII485" s="210"/>
      <c r="CIJ485" s="210"/>
      <c r="CIK485" s="210"/>
      <c r="CIL485" s="210"/>
      <c r="CIM485" s="210"/>
      <c r="CIN485" s="210"/>
      <c r="CIO485" s="210"/>
      <c r="CIP485" s="210"/>
      <c r="CIQ485" s="210"/>
      <c r="CIR485" s="210"/>
      <c r="CIS485" s="210"/>
      <c r="CIT485" s="210"/>
      <c r="CIU485" s="210"/>
      <c r="CIV485" s="210"/>
      <c r="CIW485" s="210"/>
      <c r="CIX485" s="210"/>
      <c r="CIY485" s="210"/>
      <c r="CIZ485" s="210"/>
      <c r="CJA485" s="210"/>
      <c r="CJB485" s="210"/>
      <c r="CJC485" s="210"/>
      <c r="CJD485" s="210"/>
      <c r="CJE485" s="210"/>
      <c r="CJF485" s="210"/>
      <c r="CJG485" s="210"/>
      <c r="CJH485" s="210"/>
      <c r="CJI485" s="210"/>
      <c r="CJJ485" s="210"/>
      <c r="CJK485" s="210"/>
      <c r="CJL485" s="210"/>
      <c r="CJM485" s="210"/>
      <c r="CJN485" s="210"/>
      <c r="CJO485" s="210"/>
      <c r="CJP485" s="210"/>
      <c r="CJQ485" s="210"/>
      <c r="CJR485" s="210"/>
      <c r="CJS485" s="210"/>
      <c r="CJT485" s="210"/>
      <c r="CJU485" s="210"/>
      <c r="CJV485" s="210"/>
      <c r="CJW485" s="210"/>
      <c r="CJX485" s="210"/>
      <c r="CJY485" s="210"/>
      <c r="CJZ485" s="210"/>
      <c r="CKA485" s="210"/>
      <c r="CKB485" s="210"/>
      <c r="CKC485" s="210"/>
      <c r="CKD485" s="210"/>
      <c r="CKE485" s="210"/>
      <c r="CKF485" s="210"/>
      <c r="CKG485" s="210"/>
      <c r="CKH485" s="210"/>
      <c r="CKI485" s="210"/>
      <c r="CKJ485" s="210"/>
      <c r="CKK485" s="210"/>
      <c r="CKL485" s="210"/>
      <c r="CKM485" s="210"/>
      <c r="CKN485" s="210"/>
      <c r="CKO485" s="210"/>
      <c r="CKP485" s="210"/>
      <c r="CKQ485" s="210"/>
      <c r="CKR485" s="210"/>
      <c r="CKS485" s="210"/>
      <c r="CKT485" s="210"/>
      <c r="CKU485" s="210"/>
      <c r="CKV485" s="210"/>
      <c r="CKW485" s="210"/>
      <c r="CKX485" s="210"/>
      <c r="CKY485" s="210"/>
      <c r="CKZ485" s="210"/>
      <c r="CLA485" s="210"/>
      <c r="CLB485" s="210"/>
      <c r="CLC485" s="210"/>
      <c r="CLD485" s="210"/>
      <c r="CLE485" s="210"/>
      <c r="CLF485" s="210"/>
      <c r="CLG485" s="210"/>
      <c r="CLH485" s="210"/>
      <c r="CLI485" s="210"/>
      <c r="CLJ485" s="210"/>
      <c r="CLK485" s="210"/>
      <c r="CLL485" s="210"/>
      <c r="CLM485" s="210"/>
      <c r="CLN485" s="210"/>
      <c r="CLO485" s="210"/>
      <c r="CLP485" s="210"/>
      <c r="CLQ485" s="210"/>
      <c r="CLR485" s="210"/>
      <c r="CLS485" s="210"/>
      <c r="CLT485" s="210"/>
      <c r="CLU485" s="210"/>
      <c r="CLV485" s="210"/>
      <c r="CLW485" s="210"/>
      <c r="CLX485" s="210"/>
      <c r="CLY485" s="210"/>
      <c r="CLZ485" s="210"/>
      <c r="CMA485" s="210"/>
      <c r="CMB485" s="210"/>
      <c r="CMC485" s="210"/>
      <c r="CMD485" s="210"/>
      <c r="CME485" s="210"/>
      <c r="CMF485" s="210"/>
      <c r="CMG485" s="210"/>
      <c r="CMH485" s="210"/>
      <c r="CMI485" s="210"/>
      <c r="CMJ485" s="210"/>
      <c r="CMK485" s="210"/>
      <c r="CML485" s="210"/>
      <c r="CMM485" s="210"/>
      <c r="CMN485" s="210"/>
      <c r="CMO485" s="210"/>
      <c r="CMP485" s="210"/>
      <c r="CMQ485" s="210"/>
      <c r="CMR485" s="210"/>
      <c r="CMS485" s="210"/>
      <c r="CMT485" s="210"/>
      <c r="CMU485" s="210"/>
      <c r="CMV485" s="210"/>
      <c r="CMW485" s="210"/>
      <c r="CMX485" s="210"/>
      <c r="CMY485" s="210"/>
      <c r="CMZ485" s="210"/>
      <c r="CNA485" s="210"/>
      <c r="CNB485" s="210"/>
      <c r="CNC485" s="210"/>
      <c r="CND485" s="210"/>
      <c r="CNE485" s="210"/>
      <c r="CNF485" s="210"/>
      <c r="CNG485" s="210"/>
      <c r="CNH485" s="210"/>
      <c r="CNI485" s="210"/>
      <c r="CNJ485" s="210"/>
      <c r="CNK485" s="210"/>
      <c r="CNL485" s="210"/>
      <c r="CNM485" s="210"/>
      <c r="CNN485" s="210"/>
      <c r="CNO485" s="210"/>
      <c r="CNP485" s="210"/>
      <c r="CNQ485" s="210"/>
      <c r="CNR485" s="210"/>
      <c r="CNS485" s="210"/>
      <c r="CNT485" s="210"/>
      <c r="CNU485" s="210"/>
      <c r="CNV485" s="210"/>
      <c r="CNW485" s="210"/>
      <c r="CNX485" s="210"/>
      <c r="CNY485" s="210"/>
      <c r="CNZ485" s="210"/>
      <c r="COA485" s="210"/>
      <c r="COB485" s="210"/>
      <c r="COC485" s="210"/>
      <c r="COD485" s="210"/>
      <c r="COE485" s="210"/>
      <c r="COF485" s="210"/>
      <c r="COG485" s="210"/>
      <c r="COH485" s="210"/>
      <c r="COI485" s="210"/>
      <c r="COJ485" s="210"/>
      <c r="COK485" s="210"/>
      <c r="COL485" s="210"/>
      <c r="COM485" s="210"/>
      <c r="CON485" s="210"/>
      <c r="COO485" s="210"/>
      <c r="COP485" s="210"/>
      <c r="COQ485" s="210"/>
      <c r="COR485" s="210"/>
      <c r="COS485" s="210"/>
      <c r="COT485" s="210"/>
      <c r="COU485" s="210"/>
      <c r="COV485" s="210"/>
      <c r="COW485" s="210"/>
      <c r="COX485" s="210"/>
      <c r="COY485" s="210"/>
      <c r="COZ485" s="210"/>
      <c r="CPA485" s="210"/>
      <c r="CPB485" s="210"/>
      <c r="CPC485" s="210"/>
      <c r="CPD485" s="210"/>
      <c r="CPE485" s="210"/>
      <c r="CPF485" s="210"/>
      <c r="CPG485" s="210"/>
      <c r="CPH485" s="210"/>
      <c r="CPI485" s="210"/>
      <c r="CPJ485" s="210"/>
      <c r="CPK485" s="210"/>
      <c r="CPL485" s="210"/>
      <c r="CPM485" s="210"/>
      <c r="CPN485" s="210"/>
      <c r="CPO485" s="210"/>
      <c r="CPP485" s="210"/>
      <c r="CPQ485" s="210"/>
      <c r="CPR485" s="210"/>
      <c r="CPS485" s="210"/>
      <c r="CPT485" s="210"/>
      <c r="CPU485" s="210"/>
      <c r="CPV485" s="210"/>
      <c r="CPW485" s="210"/>
      <c r="CPX485" s="210"/>
      <c r="CPY485" s="210"/>
      <c r="CPZ485" s="210"/>
      <c r="CQA485" s="210"/>
      <c r="CQB485" s="210"/>
      <c r="CQC485" s="210"/>
      <c r="CQD485" s="210"/>
      <c r="CQE485" s="210"/>
      <c r="CQF485" s="210"/>
      <c r="CQG485" s="210"/>
      <c r="CQH485" s="210"/>
      <c r="CQI485" s="210"/>
      <c r="CQJ485" s="210"/>
      <c r="CQK485" s="210"/>
      <c r="CQL485" s="210"/>
      <c r="CQM485" s="210"/>
      <c r="CQN485" s="210"/>
      <c r="CQO485" s="210"/>
      <c r="CQP485" s="210"/>
      <c r="CQQ485" s="210"/>
      <c r="CQR485" s="210"/>
      <c r="CQS485" s="210"/>
      <c r="CQT485" s="210"/>
      <c r="CQU485" s="210"/>
      <c r="CQV485" s="210"/>
      <c r="CQW485" s="210"/>
      <c r="CQX485" s="210"/>
      <c r="CQY485" s="210"/>
      <c r="CQZ485" s="210"/>
      <c r="CRA485" s="210"/>
      <c r="CRB485" s="210"/>
      <c r="CRC485" s="210"/>
      <c r="CRD485" s="210"/>
      <c r="CRE485" s="210"/>
      <c r="CRF485" s="210"/>
      <c r="CRG485" s="210"/>
      <c r="CRH485" s="210"/>
      <c r="CRI485" s="210"/>
      <c r="CRJ485" s="210"/>
      <c r="CRK485" s="210"/>
      <c r="CRL485" s="210"/>
      <c r="CRM485" s="210"/>
      <c r="CRN485" s="210"/>
      <c r="CRO485" s="210"/>
      <c r="CRP485" s="210"/>
      <c r="CRQ485" s="210"/>
      <c r="CRR485" s="210"/>
      <c r="CRS485" s="210"/>
      <c r="CRT485" s="210"/>
      <c r="CRU485" s="210"/>
      <c r="CRV485" s="210"/>
      <c r="CRW485" s="210"/>
      <c r="CRX485" s="210"/>
      <c r="CRY485" s="210"/>
      <c r="CRZ485" s="210"/>
      <c r="CSA485" s="210"/>
      <c r="CSB485" s="210"/>
      <c r="CSC485" s="210"/>
      <c r="CSD485" s="210"/>
      <c r="CSE485" s="210"/>
      <c r="CSF485" s="210"/>
      <c r="CSG485" s="210"/>
      <c r="CSH485" s="210"/>
      <c r="CSI485" s="210"/>
      <c r="CSJ485" s="210"/>
      <c r="CSK485" s="210"/>
      <c r="CSL485" s="210"/>
      <c r="CSM485" s="210"/>
      <c r="CSN485" s="210"/>
      <c r="CSO485" s="210"/>
      <c r="CSP485" s="210"/>
      <c r="CSQ485" s="210"/>
      <c r="CSR485" s="210"/>
      <c r="CSS485" s="210"/>
      <c r="CST485" s="210"/>
      <c r="CSU485" s="210"/>
      <c r="CSV485" s="210"/>
      <c r="CSW485" s="210"/>
      <c r="CSX485" s="210"/>
      <c r="CSY485" s="210"/>
      <c r="CSZ485" s="210"/>
      <c r="CTA485" s="210"/>
      <c r="CTB485" s="210"/>
      <c r="CTC485" s="210"/>
      <c r="CTD485" s="210"/>
      <c r="CTE485" s="210"/>
      <c r="CTF485" s="210"/>
      <c r="CTG485" s="210"/>
      <c r="CTH485" s="210"/>
      <c r="CTI485" s="210"/>
      <c r="CTJ485" s="210"/>
      <c r="CTK485" s="210"/>
      <c r="CTL485" s="210"/>
      <c r="CTM485" s="210"/>
      <c r="CTN485" s="210"/>
      <c r="CTO485" s="210"/>
      <c r="CTP485" s="210"/>
      <c r="CTQ485" s="210"/>
      <c r="CTR485" s="210"/>
      <c r="CTS485" s="210"/>
      <c r="CTT485" s="210"/>
      <c r="CTU485" s="210"/>
      <c r="CTV485" s="210"/>
      <c r="CTW485" s="210"/>
      <c r="CTX485" s="210"/>
      <c r="CTY485" s="210"/>
      <c r="CTZ485" s="210"/>
      <c r="CUA485" s="210"/>
      <c r="CUB485" s="210"/>
      <c r="CUC485" s="210"/>
      <c r="CUD485" s="210"/>
      <c r="CUE485" s="210"/>
      <c r="CUF485" s="210"/>
      <c r="CUG485" s="210"/>
      <c r="CUH485" s="210"/>
      <c r="CUI485" s="210"/>
      <c r="CUJ485" s="210"/>
      <c r="CUK485" s="210"/>
      <c r="CUL485" s="210"/>
      <c r="CUM485" s="210"/>
      <c r="CUN485" s="210"/>
      <c r="CUO485" s="210"/>
      <c r="CUP485" s="210"/>
      <c r="CUQ485" s="210"/>
      <c r="CUR485" s="210"/>
      <c r="CUS485" s="210"/>
      <c r="CUT485" s="210"/>
      <c r="CUU485" s="210"/>
      <c r="CUV485" s="210"/>
      <c r="CUW485" s="210"/>
      <c r="CUX485" s="210"/>
      <c r="CUY485" s="210"/>
      <c r="CUZ485" s="210"/>
      <c r="CVA485" s="210"/>
      <c r="CVB485" s="210"/>
      <c r="CVC485" s="210"/>
      <c r="CVD485" s="210"/>
      <c r="CVE485" s="210"/>
      <c r="CVF485" s="210"/>
      <c r="CVG485" s="210"/>
      <c r="CVH485" s="210"/>
      <c r="CVI485" s="210"/>
      <c r="CVJ485" s="210"/>
      <c r="CVK485" s="210"/>
      <c r="CVL485" s="210"/>
      <c r="CVM485" s="210"/>
      <c r="CVN485" s="210"/>
      <c r="CVO485" s="210"/>
      <c r="CVP485" s="210"/>
      <c r="CVQ485" s="210"/>
      <c r="CVR485" s="210"/>
      <c r="CVS485" s="210"/>
      <c r="CVT485" s="210"/>
      <c r="CVU485" s="210"/>
      <c r="CVV485" s="210"/>
      <c r="CVW485" s="210"/>
      <c r="CVX485" s="210"/>
      <c r="CVY485" s="210"/>
      <c r="CVZ485" s="210"/>
      <c r="CWA485" s="210"/>
      <c r="CWB485" s="210"/>
      <c r="CWC485" s="210"/>
      <c r="CWD485" s="210"/>
      <c r="CWE485" s="210"/>
      <c r="CWF485" s="210"/>
      <c r="CWG485" s="210"/>
      <c r="CWH485" s="210"/>
      <c r="CWI485" s="210"/>
      <c r="CWJ485" s="210"/>
      <c r="CWK485" s="210"/>
      <c r="CWL485" s="210"/>
      <c r="CWM485" s="210"/>
      <c r="CWN485" s="210"/>
      <c r="CWO485" s="210"/>
      <c r="CWP485" s="210"/>
      <c r="CWQ485" s="210"/>
      <c r="CWR485" s="210"/>
      <c r="CWS485" s="210"/>
      <c r="CWT485" s="210"/>
      <c r="CWU485" s="210"/>
      <c r="CWV485" s="210"/>
      <c r="CWW485" s="210"/>
      <c r="CWX485" s="210"/>
      <c r="CWY485" s="210"/>
      <c r="CWZ485" s="210"/>
      <c r="CXA485" s="210"/>
      <c r="CXB485" s="210"/>
      <c r="CXC485" s="210"/>
      <c r="CXD485" s="210"/>
      <c r="CXE485" s="210"/>
      <c r="CXF485" s="210"/>
      <c r="CXG485" s="210"/>
      <c r="CXH485" s="210"/>
      <c r="CXI485" s="210"/>
      <c r="CXJ485" s="210"/>
      <c r="CXK485" s="210"/>
      <c r="CXL485" s="210"/>
      <c r="CXM485" s="210"/>
      <c r="CXN485" s="210"/>
      <c r="CXO485" s="210"/>
      <c r="CXP485" s="210"/>
      <c r="CXQ485" s="210"/>
      <c r="CXR485" s="210"/>
      <c r="CXS485" s="210"/>
      <c r="CXT485" s="210"/>
      <c r="CXU485" s="210"/>
      <c r="CXV485" s="210"/>
      <c r="CXW485" s="210"/>
      <c r="CXX485" s="210"/>
      <c r="CXY485" s="210"/>
      <c r="CXZ485" s="210"/>
      <c r="CYA485" s="210"/>
      <c r="CYB485" s="210"/>
      <c r="CYC485" s="210"/>
      <c r="CYD485" s="210"/>
      <c r="CYE485" s="210"/>
      <c r="CYF485" s="210"/>
      <c r="CYG485" s="210"/>
      <c r="CYH485" s="210"/>
      <c r="CYI485" s="210"/>
      <c r="CYJ485" s="210"/>
      <c r="CYK485" s="210"/>
      <c r="CYL485" s="210"/>
      <c r="CYM485" s="210"/>
      <c r="CYN485" s="210"/>
      <c r="CYO485" s="210"/>
      <c r="CYP485" s="210"/>
      <c r="CYQ485" s="210"/>
      <c r="CYR485" s="210"/>
      <c r="CYS485" s="210"/>
      <c r="CYT485" s="210"/>
      <c r="CYU485" s="210"/>
      <c r="CYV485" s="210"/>
      <c r="CYW485" s="210"/>
      <c r="CYX485" s="210"/>
      <c r="CYY485" s="210"/>
      <c r="CYZ485" s="210"/>
      <c r="CZA485" s="210"/>
      <c r="CZB485" s="210"/>
      <c r="CZC485" s="210"/>
      <c r="CZD485" s="210"/>
      <c r="CZE485" s="210"/>
      <c r="CZF485" s="210"/>
      <c r="CZG485" s="210"/>
      <c r="CZH485" s="210"/>
      <c r="CZI485" s="210"/>
      <c r="CZJ485" s="210"/>
      <c r="CZK485" s="210"/>
      <c r="CZL485" s="210"/>
      <c r="CZM485" s="210"/>
      <c r="CZN485" s="210"/>
      <c r="CZO485" s="210"/>
      <c r="CZP485" s="210"/>
      <c r="CZQ485" s="210"/>
      <c r="CZR485" s="210"/>
      <c r="CZS485" s="210"/>
      <c r="CZT485" s="210"/>
      <c r="CZU485" s="210"/>
      <c r="CZV485" s="210"/>
      <c r="CZW485" s="210"/>
      <c r="CZX485" s="210"/>
      <c r="CZY485" s="210"/>
      <c r="CZZ485" s="210"/>
      <c r="DAA485" s="210"/>
      <c r="DAB485" s="210"/>
      <c r="DAC485" s="210"/>
      <c r="DAD485" s="210"/>
      <c r="DAE485" s="210"/>
      <c r="DAF485" s="210"/>
      <c r="DAG485" s="210"/>
      <c r="DAH485" s="210"/>
      <c r="DAI485" s="210"/>
      <c r="DAJ485" s="210"/>
      <c r="DAK485" s="210"/>
      <c r="DAL485" s="210"/>
      <c r="DAM485" s="210"/>
      <c r="DAN485" s="210"/>
      <c r="DAO485" s="210"/>
      <c r="DAP485" s="210"/>
      <c r="DAQ485" s="210"/>
      <c r="DAR485" s="210"/>
      <c r="DAS485" s="210"/>
      <c r="DAT485" s="210"/>
      <c r="DAU485" s="210"/>
      <c r="DAV485" s="210"/>
      <c r="DAW485" s="210"/>
      <c r="DAX485" s="210"/>
      <c r="DAY485" s="210"/>
      <c r="DAZ485" s="210"/>
      <c r="DBA485" s="210"/>
      <c r="DBB485" s="210"/>
      <c r="DBC485" s="210"/>
      <c r="DBD485" s="210"/>
      <c r="DBE485" s="210"/>
      <c r="DBF485" s="210"/>
      <c r="DBG485" s="210"/>
      <c r="DBH485" s="210"/>
      <c r="DBI485" s="210"/>
      <c r="DBJ485" s="210"/>
      <c r="DBK485" s="210"/>
      <c r="DBL485" s="210"/>
      <c r="DBM485" s="210"/>
      <c r="DBN485" s="210"/>
      <c r="DBO485" s="210"/>
      <c r="DBP485" s="210"/>
      <c r="DBQ485" s="210"/>
      <c r="DBR485" s="210"/>
      <c r="DBS485" s="210"/>
      <c r="DBT485" s="210"/>
      <c r="DBU485" s="210"/>
      <c r="DBV485" s="210"/>
      <c r="DBW485" s="210"/>
      <c r="DBX485" s="210"/>
      <c r="DBY485" s="210"/>
      <c r="DBZ485" s="210"/>
      <c r="DCA485" s="210"/>
      <c r="DCB485" s="210"/>
      <c r="DCC485" s="210"/>
      <c r="DCD485" s="210"/>
      <c r="DCE485" s="210"/>
      <c r="DCF485" s="210"/>
      <c r="DCG485" s="210"/>
      <c r="DCH485" s="210"/>
      <c r="DCI485" s="210"/>
      <c r="DCJ485" s="210"/>
      <c r="DCK485" s="210"/>
      <c r="DCL485" s="210"/>
      <c r="DCM485" s="210"/>
      <c r="DCN485" s="210"/>
      <c r="DCO485" s="210"/>
      <c r="DCP485" s="210"/>
      <c r="DCQ485" s="210"/>
      <c r="DCR485" s="210"/>
      <c r="DCS485" s="210"/>
      <c r="DCT485" s="210"/>
      <c r="DCU485" s="210"/>
      <c r="DCV485" s="210"/>
      <c r="DCW485" s="210"/>
      <c r="DCX485" s="210"/>
      <c r="DCY485" s="210"/>
      <c r="DCZ485" s="210"/>
      <c r="DDA485" s="210"/>
      <c r="DDB485" s="210"/>
      <c r="DDC485" s="210"/>
      <c r="DDD485" s="210"/>
      <c r="DDE485" s="210"/>
      <c r="DDF485" s="210"/>
      <c r="DDG485" s="210"/>
      <c r="DDH485" s="210"/>
      <c r="DDI485" s="210"/>
      <c r="DDJ485" s="210"/>
      <c r="DDK485" s="210"/>
      <c r="DDL485" s="210"/>
      <c r="DDM485" s="210"/>
      <c r="DDN485" s="210"/>
      <c r="DDO485" s="210"/>
      <c r="DDP485" s="210"/>
      <c r="DDQ485" s="210"/>
      <c r="DDR485" s="210"/>
      <c r="DDS485" s="210"/>
      <c r="DDT485" s="210"/>
      <c r="DDU485" s="210"/>
      <c r="DDV485" s="210"/>
      <c r="DDW485" s="210"/>
      <c r="DDX485" s="210"/>
      <c r="DDY485" s="210"/>
      <c r="DDZ485" s="210"/>
      <c r="DEA485" s="210"/>
      <c r="DEB485" s="210"/>
      <c r="DEC485" s="210"/>
      <c r="DED485" s="210"/>
      <c r="DEE485" s="210"/>
      <c r="DEF485" s="210"/>
      <c r="DEG485" s="210"/>
      <c r="DEH485" s="210"/>
      <c r="DEI485" s="210"/>
      <c r="DEJ485" s="210"/>
      <c r="DEK485" s="210"/>
      <c r="DEL485" s="210"/>
      <c r="DEM485" s="210"/>
      <c r="DEN485" s="210"/>
      <c r="DEO485" s="210"/>
      <c r="DEP485" s="210"/>
      <c r="DEQ485" s="210"/>
      <c r="DER485" s="210"/>
      <c r="DES485" s="210"/>
      <c r="DET485" s="210"/>
      <c r="DEU485" s="210"/>
      <c r="DEV485" s="210"/>
      <c r="DEW485" s="210"/>
      <c r="DEX485" s="210"/>
      <c r="DEY485" s="210"/>
      <c r="DEZ485" s="210"/>
      <c r="DFA485" s="210"/>
      <c r="DFB485" s="210"/>
      <c r="DFC485" s="210"/>
      <c r="DFD485" s="210"/>
      <c r="DFE485" s="210"/>
      <c r="DFF485" s="210"/>
      <c r="DFG485" s="210"/>
      <c r="DFH485" s="210"/>
      <c r="DFI485" s="210"/>
      <c r="DFJ485" s="210"/>
      <c r="DFK485" s="210"/>
      <c r="DFL485" s="210"/>
      <c r="DFM485" s="210"/>
      <c r="DFN485" s="210"/>
      <c r="DFO485" s="210"/>
      <c r="DFP485" s="210"/>
      <c r="DFQ485" s="210"/>
      <c r="DFR485" s="210"/>
      <c r="DFS485" s="210"/>
      <c r="DFT485" s="210"/>
      <c r="DFU485" s="210"/>
      <c r="DFV485" s="210"/>
      <c r="DFW485" s="210"/>
      <c r="DFX485" s="210"/>
      <c r="DFY485" s="210"/>
      <c r="DFZ485" s="210"/>
      <c r="DGA485" s="210"/>
      <c r="DGB485" s="210"/>
      <c r="DGC485" s="210"/>
      <c r="DGD485" s="210"/>
      <c r="DGE485" s="210"/>
      <c r="DGF485" s="210"/>
      <c r="DGG485" s="210"/>
      <c r="DGH485" s="210"/>
      <c r="DGI485" s="210"/>
      <c r="DGJ485" s="210"/>
      <c r="DGK485" s="210"/>
      <c r="DGL485" s="210"/>
      <c r="DGM485" s="210"/>
      <c r="DGN485" s="210"/>
      <c r="DGO485" s="210"/>
      <c r="DGP485" s="210"/>
      <c r="DGQ485" s="210"/>
      <c r="DGR485" s="210"/>
      <c r="DGS485" s="210"/>
      <c r="DGT485" s="210"/>
      <c r="DGU485" s="210"/>
      <c r="DGV485" s="210"/>
      <c r="DGW485" s="210"/>
      <c r="DGX485" s="210"/>
      <c r="DGY485" s="210"/>
      <c r="DGZ485" s="210"/>
      <c r="DHA485" s="210"/>
      <c r="DHB485" s="210"/>
      <c r="DHC485" s="210"/>
      <c r="DHD485" s="210"/>
      <c r="DHE485" s="210"/>
      <c r="DHF485" s="210"/>
      <c r="DHG485" s="210"/>
      <c r="DHH485" s="210"/>
      <c r="DHI485" s="210"/>
      <c r="DHJ485" s="210"/>
      <c r="DHK485" s="210"/>
      <c r="DHL485" s="210"/>
      <c r="DHM485" s="210"/>
      <c r="DHN485" s="210"/>
      <c r="DHO485" s="210"/>
      <c r="DHP485" s="210"/>
      <c r="DHQ485" s="210"/>
      <c r="DHR485" s="210"/>
      <c r="DHS485" s="210"/>
      <c r="DHT485" s="210"/>
      <c r="DHU485" s="210"/>
      <c r="DHV485" s="210"/>
      <c r="DHW485" s="210"/>
      <c r="DHX485" s="210"/>
      <c r="DHY485" s="210"/>
      <c r="DHZ485" s="210"/>
      <c r="DIA485" s="210"/>
      <c r="DIB485" s="210"/>
      <c r="DIC485" s="210"/>
      <c r="DID485" s="210"/>
      <c r="DIE485" s="210"/>
      <c r="DIF485" s="210"/>
      <c r="DIG485" s="210"/>
      <c r="DIH485" s="210"/>
      <c r="DII485" s="210"/>
      <c r="DIJ485" s="210"/>
      <c r="DIK485" s="210"/>
      <c r="DIL485" s="210"/>
      <c r="DIM485" s="210"/>
      <c r="DIN485" s="210"/>
      <c r="DIO485" s="210"/>
      <c r="DIP485" s="210"/>
      <c r="DIQ485" s="210"/>
      <c r="DIR485" s="210"/>
      <c r="DIS485" s="210"/>
      <c r="DIT485" s="210"/>
      <c r="DIU485" s="210"/>
      <c r="DIV485" s="210"/>
      <c r="DIW485" s="210"/>
      <c r="DIX485" s="210"/>
      <c r="DIY485" s="210"/>
      <c r="DIZ485" s="210"/>
      <c r="DJA485" s="210"/>
      <c r="DJB485" s="210"/>
      <c r="DJC485" s="210"/>
      <c r="DJD485" s="210"/>
      <c r="DJE485" s="210"/>
      <c r="DJF485" s="210"/>
      <c r="DJG485" s="210"/>
      <c r="DJH485" s="210"/>
      <c r="DJI485" s="210"/>
      <c r="DJJ485" s="210"/>
      <c r="DJK485" s="210"/>
      <c r="DJL485" s="210"/>
      <c r="DJM485" s="210"/>
      <c r="DJN485" s="210"/>
      <c r="DJO485" s="210"/>
      <c r="DJP485" s="210"/>
      <c r="DJQ485" s="210"/>
      <c r="DJR485" s="210"/>
      <c r="DJS485" s="210"/>
      <c r="DJT485" s="210"/>
      <c r="DJU485" s="210"/>
      <c r="DJV485" s="210"/>
      <c r="DJW485" s="210"/>
      <c r="DJX485" s="210"/>
      <c r="DJY485" s="210"/>
      <c r="DJZ485" s="210"/>
      <c r="DKA485" s="210"/>
      <c r="DKB485" s="210"/>
      <c r="DKC485" s="210"/>
      <c r="DKD485" s="210"/>
      <c r="DKE485" s="210"/>
      <c r="DKF485" s="210"/>
      <c r="DKG485" s="210"/>
      <c r="DKH485" s="210"/>
      <c r="DKI485" s="210"/>
      <c r="DKJ485" s="210"/>
      <c r="DKK485" s="210"/>
      <c r="DKL485" s="210"/>
      <c r="DKM485" s="210"/>
      <c r="DKN485" s="210"/>
      <c r="DKO485" s="210"/>
      <c r="DKP485" s="210"/>
      <c r="DKQ485" s="210"/>
      <c r="DKR485" s="210"/>
      <c r="DKS485" s="210"/>
      <c r="DKT485" s="210"/>
      <c r="DKU485" s="210"/>
      <c r="DKV485" s="210"/>
      <c r="DKW485" s="210"/>
      <c r="DKX485" s="210"/>
      <c r="DKY485" s="210"/>
      <c r="DKZ485" s="210"/>
      <c r="DLA485" s="210"/>
      <c r="DLB485" s="210"/>
      <c r="DLC485" s="210"/>
      <c r="DLD485" s="210"/>
      <c r="DLE485" s="210"/>
      <c r="DLF485" s="210"/>
      <c r="DLG485" s="210"/>
      <c r="DLH485" s="210"/>
      <c r="DLI485" s="210"/>
      <c r="DLJ485" s="210"/>
      <c r="DLK485" s="210"/>
      <c r="DLL485" s="210"/>
      <c r="DLM485" s="210"/>
      <c r="DLN485" s="210"/>
      <c r="DLO485" s="210"/>
      <c r="DLP485" s="210"/>
      <c r="DLQ485" s="210"/>
      <c r="DLR485" s="210"/>
      <c r="DLS485" s="210"/>
      <c r="DLT485" s="210"/>
      <c r="DLU485" s="210"/>
      <c r="DLV485" s="210"/>
      <c r="DLW485" s="210"/>
      <c r="DLX485" s="210"/>
      <c r="DLY485" s="210"/>
      <c r="DLZ485" s="210"/>
      <c r="DMA485" s="210"/>
      <c r="DMB485" s="210"/>
      <c r="DMC485" s="210"/>
      <c r="DMD485" s="210"/>
      <c r="DME485" s="210"/>
      <c r="DMF485" s="210"/>
      <c r="DMG485" s="210"/>
      <c r="DMH485" s="210"/>
      <c r="DMI485" s="210"/>
      <c r="DMJ485" s="210"/>
      <c r="DMK485" s="210"/>
      <c r="DML485" s="210"/>
      <c r="DMM485" s="210"/>
      <c r="DMN485" s="210"/>
      <c r="DMO485" s="210"/>
      <c r="DMP485" s="210"/>
      <c r="DMQ485" s="210"/>
      <c r="DMR485" s="210"/>
      <c r="DMS485" s="210"/>
      <c r="DMT485" s="210"/>
      <c r="DMU485" s="210"/>
      <c r="DMV485" s="210"/>
      <c r="DMW485" s="210"/>
      <c r="DMX485" s="210"/>
      <c r="DMY485" s="210"/>
      <c r="DMZ485" s="210"/>
      <c r="DNA485" s="210"/>
      <c r="DNB485" s="210"/>
      <c r="DNC485" s="210"/>
      <c r="DND485" s="210"/>
      <c r="DNE485" s="210"/>
      <c r="DNF485" s="210"/>
      <c r="DNG485" s="210"/>
      <c r="DNH485" s="210"/>
      <c r="DNI485" s="210"/>
      <c r="DNJ485" s="210"/>
      <c r="DNK485" s="210"/>
      <c r="DNL485" s="210"/>
      <c r="DNM485" s="210"/>
      <c r="DNN485" s="210"/>
      <c r="DNO485" s="210"/>
      <c r="DNP485" s="210"/>
      <c r="DNQ485" s="210"/>
      <c r="DNR485" s="210"/>
      <c r="DNS485" s="210"/>
      <c r="DNT485" s="210"/>
      <c r="DNU485" s="210"/>
      <c r="DNV485" s="210"/>
      <c r="DNW485" s="210"/>
      <c r="DNX485" s="210"/>
      <c r="DNY485" s="210"/>
      <c r="DNZ485" s="210"/>
      <c r="DOA485" s="210"/>
      <c r="DOB485" s="210"/>
      <c r="DOC485" s="210"/>
      <c r="DOD485" s="210"/>
      <c r="DOE485" s="210"/>
      <c r="DOF485" s="210"/>
      <c r="DOG485" s="210"/>
      <c r="DOH485" s="210"/>
      <c r="DOI485" s="210"/>
      <c r="DOJ485" s="210"/>
      <c r="DOK485" s="210"/>
      <c r="DOL485" s="210"/>
      <c r="DOM485" s="210"/>
      <c r="DON485" s="210"/>
      <c r="DOO485" s="210"/>
      <c r="DOP485" s="210"/>
      <c r="DOQ485" s="210"/>
      <c r="DOR485" s="210"/>
      <c r="DOS485" s="210"/>
      <c r="DOT485" s="210"/>
      <c r="DOU485" s="210"/>
      <c r="DOV485" s="210"/>
      <c r="DOW485" s="210"/>
      <c r="DOX485" s="210"/>
      <c r="DOY485" s="210"/>
      <c r="DOZ485" s="210"/>
      <c r="DPA485" s="210"/>
      <c r="DPB485" s="210"/>
      <c r="DPC485" s="210"/>
      <c r="DPD485" s="210"/>
      <c r="DPE485" s="210"/>
      <c r="DPF485" s="210"/>
      <c r="DPG485" s="210"/>
      <c r="DPH485" s="210"/>
      <c r="DPI485" s="210"/>
      <c r="DPJ485" s="210"/>
      <c r="DPK485" s="210"/>
      <c r="DPL485" s="210"/>
      <c r="DPM485" s="210"/>
      <c r="DPN485" s="210"/>
      <c r="DPO485" s="210"/>
      <c r="DPP485" s="210"/>
      <c r="DPQ485" s="210"/>
      <c r="DPR485" s="210"/>
      <c r="DPS485" s="210"/>
      <c r="DPT485" s="210"/>
      <c r="DPU485" s="210"/>
      <c r="DPV485" s="210"/>
      <c r="DPW485" s="210"/>
      <c r="DPX485" s="210"/>
      <c r="DPY485" s="210"/>
      <c r="DPZ485" s="210"/>
      <c r="DQA485" s="210"/>
      <c r="DQB485" s="210"/>
      <c r="DQC485" s="210"/>
      <c r="DQD485" s="210"/>
      <c r="DQE485" s="210"/>
      <c r="DQF485" s="210"/>
      <c r="DQG485" s="210"/>
      <c r="DQH485" s="210"/>
      <c r="DQI485" s="210"/>
      <c r="DQJ485" s="210"/>
      <c r="DQK485" s="210"/>
      <c r="DQL485" s="210"/>
      <c r="DQM485" s="210"/>
      <c r="DQN485" s="210"/>
      <c r="DQO485" s="210"/>
      <c r="DQP485" s="210"/>
      <c r="DQQ485" s="210"/>
      <c r="DQR485" s="210"/>
      <c r="DQS485" s="210"/>
      <c r="DQT485" s="210"/>
      <c r="DQU485" s="210"/>
      <c r="DQV485" s="210"/>
      <c r="DQW485" s="210"/>
      <c r="DQX485" s="210"/>
      <c r="DQY485" s="210"/>
      <c r="DQZ485" s="210"/>
      <c r="DRA485" s="210"/>
      <c r="DRB485" s="210"/>
      <c r="DRC485" s="210"/>
      <c r="DRD485" s="210"/>
      <c r="DRE485" s="210"/>
      <c r="DRF485" s="210"/>
      <c r="DRG485" s="210"/>
      <c r="DRH485" s="210"/>
      <c r="DRI485" s="210"/>
      <c r="DRJ485" s="210"/>
      <c r="DRK485" s="210"/>
      <c r="DRL485" s="210"/>
      <c r="DRM485" s="210"/>
      <c r="DRN485" s="210"/>
      <c r="DRO485" s="210"/>
      <c r="DRP485" s="210"/>
      <c r="DRQ485" s="210"/>
      <c r="DRR485" s="210"/>
      <c r="DRS485" s="210"/>
      <c r="DRT485" s="210"/>
      <c r="DRU485" s="210"/>
      <c r="DRV485" s="210"/>
      <c r="DRW485" s="210"/>
      <c r="DRX485" s="210"/>
      <c r="DRY485" s="210"/>
      <c r="DRZ485" s="210"/>
      <c r="DSA485" s="210"/>
      <c r="DSB485" s="210"/>
      <c r="DSC485" s="210"/>
      <c r="DSD485" s="210"/>
      <c r="DSE485" s="210"/>
      <c r="DSF485" s="210"/>
      <c r="DSG485" s="210"/>
      <c r="DSH485" s="210"/>
      <c r="DSI485" s="210"/>
      <c r="DSJ485" s="210"/>
      <c r="DSK485" s="210"/>
      <c r="DSL485" s="210"/>
      <c r="DSM485" s="210"/>
      <c r="DSN485" s="210"/>
      <c r="DSO485" s="210"/>
      <c r="DSP485" s="210"/>
      <c r="DSQ485" s="210"/>
      <c r="DSR485" s="210"/>
      <c r="DSS485" s="210"/>
      <c r="DST485" s="210"/>
      <c r="DSU485" s="210"/>
      <c r="DSV485" s="210"/>
      <c r="DSW485" s="210"/>
      <c r="DSX485" s="210"/>
      <c r="DSY485" s="210"/>
      <c r="DSZ485" s="210"/>
      <c r="DTA485" s="210"/>
      <c r="DTB485" s="210"/>
      <c r="DTC485" s="210"/>
      <c r="DTD485" s="210"/>
      <c r="DTE485" s="210"/>
      <c r="DTF485" s="210"/>
      <c r="DTG485" s="210"/>
      <c r="DTH485" s="210"/>
      <c r="DTI485" s="210"/>
      <c r="DTJ485" s="210"/>
      <c r="DTK485" s="210"/>
      <c r="DTL485" s="210"/>
      <c r="DTM485" s="210"/>
      <c r="DTN485" s="210"/>
      <c r="DTO485" s="210"/>
      <c r="DTP485" s="210"/>
      <c r="DTQ485" s="210"/>
      <c r="DTR485" s="210"/>
      <c r="DTS485" s="210"/>
      <c r="DTT485" s="210"/>
      <c r="DTU485" s="210"/>
      <c r="DTV485" s="210"/>
      <c r="DTW485" s="210"/>
      <c r="DTX485" s="210"/>
      <c r="DTY485" s="210"/>
      <c r="DTZ485" s="210"/>
      <c r="DUA485" s="210"/>
      <c r="DUB485" s="210"/>
      <c r="DUC485" s="210"/>
      <c r="DUD485" s="210"/>
      <c r="DUE485" s="210"/>
      <c r="DUF485" s="210"/>
      <c r="DUG485" s="210"/>
      <c r="DUH485" s="210"/>
      <c r="DUI485" s="210"/>
      <c r="DUJ485" s="210"/>
      <c r="DUK485" s="210"/>
      <c r="DUL485" s="210"/>
      <c r="DUM485" s="210"/>
      <c r="DUN485" s="210"/>
      <c r="DUO485" s="210"/>
      <c r="DUP485" s="210"/>
      <c r="DUQ485" s="210"/>
      <c r="DUR485" s="210"/>
      <c r="DUS485" s="210"/>
      <c r="DUT485" s="210"/>
      <c r="DUU485" s="210"/>
      <c r="DUV485" s="210"/>
      <c r="DUW485" s="210"/>
      <c r="DUX485" s="210"/>
      <c r="DUY485" s="210"/>
      <c r="DUZ485" s="210"/>
      <c r="DVA485" s="210"/>
      <c r="DVB485" s="210"/>
      <c r="DVC485" s="210"/>
      <c r="DVD485" s="210"/>
      <c r="DVE485" s="210"/>
      <c r="DVF485" s="210"/>
      <c r="DVG485" s="210"/>
      <c r="DVH485" s="210"/>
      <c r="DVI485" s="210"/>
      <c r="DVJ485" s="210"/>
      <c r="DVK485" s="210"/>
      <c r="DVL485" s="210"/>
      <c r="DVM485" s="210"/>
      <c r="DVN485" s="210"/>
      <c r="DVO485" s="210"/>
      <c r="DVP485" s="210"/>
      <c r="DVQ485" s="210"/>
      <c r="DVR485" s="210"/>
      <c r="DVS485" s="210"/>
      <c r="DVT485" s="210"/>
      <c r="DVU485" s="210"/>
      <c r="DVV485" s="210"/>
      <c r="DVW485" s="210"/>
      <c r="DVX485" s="210"/>
      <c r="DVY485" s="210"/>
      <c r="DVZ485" s="210"/>
      <c r="DWA485" s="210"/>
      <c r="DWB485" s="210"/>
      <c r="DWC485" s="210"/>
      <c r="DWD485" s="210"/>
      <c r="DWE485" s="210"/>
      <c r="DWF485" s="210"/>
      <c r="DWG485" s="210"/>
      <c r="DWH485" s="210"/>
      <c r="DWI485" s="210"/>
      <c r="DWJ485" s="210"/>
      <c r="DWK485" s="210"/>
      <c r="DWL485" s="210"/>
      <c r="DWM485" s="210"/>
      <c r="DWN485" s="210"/>
      <c r="DWO485" s="210"/>
      <c r="DWP485" s="210"/>
      <c r="DWQ485" s="210"/>
      <c r="DWR485" s="210"/>
      <c r="DWS485" s="210"/>
      <c r="DWT485" s="210"/>
      <c r="DWU485" s="210"/>
      <c r="DWV485" s="210"/>
      <c r="DWW485" s="210"/>
      <c r="DWX485" s="210"/>
      <c r="DWY485" s="210"/>
      <c r="DWZ485" s="210"/>
      <c r="DXA485" s="210"/>
      <c r="DXB485" s="210"/>
      <c r="DXC485" s="210"/>
      <c r="DXD485" s="210"/>
      <c r="DXE485" s="210"/>
      <c r="DXF485" s="210"/>
      <c r="DXG485" s="210"/>
      <c r="DXH485" s="210"/>
      <c r="DXI485" s="210"/>
      <c r="DXJ485" s="210"/>
      <c r="DXK485" s="210"/>
      <c r="DXL485" s="210"/>
      <c r="DXM485" s="210"/>
      <c r="DXN485" s="210"/>
      <c r="DXO485" s="210"/>
      <c r="DXP485" s="210"/>
      <c r="DXQ485" s="210"/>
      <c r="DXR485" s="210"/>
      <c r="DXS485" s="210"/>
      <c r="DXT485" s="210"/>
      <c r="DXU485" s="210"/>
      <c r="DXV485" s="210"/>
      <c r="DXW485" s="210"/>
      <c r="DXX485" s="210"/>
      <c r="DXY485" s="210"/>
      <c r="DXZ485" s="210"/>
      <c r="DYA485" s="210"/>
      <c r="DYB485" s="210"/>
      <c r="DYC485" s="210"/>
      <c r="DYD485" s="210"/>
      <c r="DYE485" s="210"/>
      <c r="DYF485" s="210"/>
      <c r="DYG485" s="210"/>
      <c r="DYH485" s="210"/>
      <c r="DYI485" s="210"/>
      <c r="DYJ485" s="210"/>
      <c r="DYK485" s="210"/>
      <c r="DYL485" s="210"/>
      <c r="DYM485" s="210"/>
      <c r="DYN485" s="210"/>
      <c r="DYO485" s="210"/>
      <c r="DYP485" s="210"/>
      <c r="DYQ485" s="210"/>
      <c r="DYR485" s="210"/>
      <c r="DYS485" s="210"/>
      <c r="DYT485" s="210"/>
      <c r="DYU485" s="210"/>
      <c r="DYV485" s="210"/>
      <c r="DYW485" s="210"/>
      <c r="DYX485" s="210"/>
      <c r="DYY485" s="210"/>
      <c r="DYZ485" s="210"/>
      <c r="DZA485" s="210"/>
      <c r="DZB485" s="210"/>
      <c r="DZC485" s="210"/>
      <c r="DZD485" s="210"/>
      <c r="DZE485" s="210"/>
      <c r="DZF485" s="210"/>
      <c r="DZG485" s="210"/>
      <c r="DZH485" s="210"/>
      <c r="DZI485" s="210"/>
      <c r="DZJ485" s="210"/>
      <c r="DZK485" s="210"/>
      <c r="DZL485" s="210"/>
      <c r="DZM485" s="210"/>
      <c r="DZN485" s="210"/>
      <c r="DZO485" s="210"/>
      <c r="DZP485" s="210"/>
      <c r="DZQ485" s="210"/>
      <c r="DZR485" s="210"/>
      <c r="DZS485" s="210"/>
      <c r="DZT485" s="210"/>
      <c r="DZU485" s="210"/>
      <c r="DZV485" s="210"/>
      <c r="DZW485" s="210"/>
      <c r="DZX485" s="210"/>
      <c r="DZY485" s="210"/>
      <c r="DZZ485" s="210"/>
      <c r="EAA485" s="210"/>
      <c r="EAB485" s="210"/>
      <c r="EAC485" s="210"/>
      <c r="EAD485" s="210"/>
      <c r="EAE485" s="210"/>
      <c r="EAF485" s="210"/>
      <c r="EAG485" s="210"/>
      <c r="EAH485" s="210"/>
      <c r="EAI485" s="210"/>
      <c r="EAJ485" s="210"/>
      <c r="EAK485" s="210"/>
      <c r="EAL485" s="210"/>
      <c r="EAM485" s="210"/>
      <c r="EAN485" s="210"/>
      <c r="EAO485" s="210"/>
      <c r="EAP485" s="210"/>
      <c r="EAQ485" s="210"/>
      <c r="EAR485" s="210"/>
      <c r="EAS485" s="210"/>
      <c r="EAT485" s="210"/>
      <c r="EAU485" s="210"/>
      <c r="EAV485" s="210"/>
      <c r="EAW485" s="210"/>
      <c r="EAX485" s="210"/>
      <c r="EAY485" s="210"/>
      <c r="EAZ485" s="210"/>
      <c r="EBA485" s="210"/>
      <c r="EBB485" s="210"/>
      <c r="EBC485" s="210"/>
      <c r="EBD485" s="210"/>
      <c r="EBE485" s="210"/>
      <c r="EBF485" s="210"/>
      <c r="EBG485" s="210"/>
      <c r="EBH485" s="210"/>
      <c r="EBI485" s="210"/>
      <c r="EBJ485" s="210"/>
      <c r="EBK485" s="210"/>
      <c r="EBL485" s="210"/>
      <c r="EBM485" s="210"/>
      <c r="EBN485" s="210"/>
      <c r="EBO485" s="210"/>
      <c r="EBP485" s="210"/>
      <c r="EBQ485" s="210"/>
      <c r="EBR485" s="210"/>
      <c r="EBS485" s="210"/>
      <c r="EBT485" s="210"/>
      <c r="EBU485" s="210"/>
      <c r="EBV485" s="210"/>
      <c r="EBW485" s="210"/>
      <c r="EBX485" s="210"/>
      <c r="EBY485" s="210"/>
      <c r="EBZ485" s="210"/>
      <c r="ECA485" s="210"/>
      <c r="ECB485" s="210"/>
      <c r="ECC485" s="210"/>
      <c r="ECD485" s="210"/>
      <c r="ECE485" s="210"/>
      <c r="ECF485" s="210"/>
      <c r="ECG485" s="210"/>
      <c r="ECH485" s="210"/>
      <c r="ECI485" s="210"/>
      <c r="ECJ485" s="210"/>
      <c r="ECK485" s="210"/>
      <c r="ECL485" s="210"/>
      <c r="ECM485" s="210"/>
      <c r="ECN485" s="210"/>
      <c r="ECO485" s="210"/>
      <c r="ECP485" s="210"/>
      <c r="ECQ485" s="210"/>
      <c r="ECR485" s="210"/>
      <c r="ECS485" s="210"/>
      <c r="ECT485" s="210"/>
      <c r="ECU485" s="210"/>
      <c r="ECV485" s="210"/>
      <c r="ECW485" s="210"/>
      <c r="ECX485" s="210"/>
      <c r="ECY485" s="210"/>
      <c r="ECZ485" s="210"/>
      <c r="EDA485" s="210"/>
      <c r="EDB485" s="210"/>
      <c r="EDC485" s="210"/>
      <c r="EDD485" s="210"/>
      <c r="EDE485" s="210"/>
      <c r="EDF485" s="210"/>
      <c r="EDG485" s="210"/>
      <c r="EDH485" s="210"/>
      <c r="EDI485" s="210"/>
      <c r="EDJ485" s="210"/>
      <c r="EDK485" s="210"/>
      <c r="EDL485" s="210"/>
      <c r="EDM485" s="210"/>
      <c r="EDN485" s="210"/>
      <c r="EDO485" s="210"/>
      <c r="EDP485" s="210"/>
      <c r="EDQ485" s="210"/>
      <c r="EDR485" s="210"/>
      <c r="EDS485" s="210"/>
      <c r="EDT485" s="210"/>
      <c r="EDU485" s="210"/>
      <c r="EDV485" s="210"/>
      <c r="EDW485" s="210"/>
      <c r="EDX485" s="210"/>
      <c r="EDY485" s="210"/>
      <c r="EDZ485" s="210"/>
      <c r="EEA485" s="210"/>
      <c r="EEB485" s="210"/>
      <c r="EEC485" s="210"/>
      <c r="EED485" s="210"/>
      <c r="EEE485" s="210"/>
      <c r="EEF485" s="210"/>
      <c r="EEG485" s="210"/>
      <c r="EEH485" s="210"/>
      <c r="EEI485" s="210"/>
      <c r="EEJ485" s="210"/>
      <c r="EEK485" s="210"/>
      <c r="EEL485" s="210"/>
      <c r="EEM485" s="210"/>
      <c r="EEN485" s="210"/>
      <c r="EEO485" s="210"/>
      <c r="EEP485" s="210"/>
      <c r="EEQ485" s="210"/>
      <c r="EER485" s="210"/>
      <c r="EES485" s="210"/>
      <c r="EET485" s="210"/>
      <c r="EEU485" s="210"/>
      <c r="EEV485" s="210"/>
      <c r="EEW485" s="210"/>
      <c r="EEX485" s="210"/>
      <c r="EEY485" s="210"/>
      <c r="EEZ485" s="210"/>
      <c r="EFA485" s="210"/>
      <c r="EFB485" s="210"/>
      <c r="EFC485" s="210"/>
      <c r="EFD485" s="210"/>
      <c r="EFE485" s="210"/>
      <c r="EFF485" s="210"/>
      <c r="EFG485" s="210"/>
      <c r="EFH485" s="210"/>
      <c r="EFI485" s="210"/>
      <c r="EFJ485" s="210"/>
      <c r="EFK485" s="210"/>
      <c r="EFL485" s="210"/>
      <c r="EFM485" s="210"/>
      <c r="EFN485" s="210"/>
      <c r="EFO485" s="210"/>
      <c r="EFP485" s="210"/>
      <c r="EFQ485" s="210"/>
      <c r="EFR485" s="210"/>
      <c r="EFS485" s="210"/>
      <c r="EFT485" s="210"/>
      <c r="EFU485" s="210"/>
      <c r="EFV485" s="210"/>
      <c r="EFW485" s="210"/>
      <c r="EFX485" s="210"/>
      <c r="EFY485" s="210"/>
      <c r="EFZ485" s="210"/>
      <c r="EGA485" s="210"/>
      <c r="EGB485" s="210"/>
      <c r="EGC485" s="210"/>
      <c r="EGD485" s="210"/>
      <c r="EGE485" s="210"/>
      <c r="EGF485" s="210"/>
      <c r="EGG485" s="210"/>
      <c r="EGH485" s="210"/>
      <c r="EGI485" s="210"/>
      <c r="EGJ485" s="210"/>
      <c r="EGK485" s="210"/>
      <c r="EGL485" s="210"/>
      <c r="EGM485" s="210"/>
      <c r="EGN485" s="210"/>
      <c r="EGO485" s="210"/>
      <c r="EGP485" s="210"/>
      <c r="EGQ485" s="210"/>
      <c r="EGR485" s="210"/>
      <c r="EGS485" s="210"/>
      <c r="EGT485" s="210"/>
      <c r="EGU485" s="210"/>
      <c r="EGV485" s="210"/>
      <c r="EGW485" s="210"/>
      <c r="EGX485" s="210"/>
      <c r="EGY485" s="210"/>
      <c r="EGZ485" s="210"/>
      <c r="EHA485" s="210"/>
      <c r="EHB485" s="210"/>
      <c r="EHC485" s="210"/>
      <c r="EHD485" s="210"/>
      <c r="EHE485" s="210"/>
      <c r="EHF485" s="210"/>
      <c r="EHG485" s="210"/>
      <c r="EHH485" s="210"/>
      <c r="EHI485" s="210"/>
      <c r="EHJ485" s="210"/>
      <c r="EHK485" s="210"/>
      <c r="EHL485" s="210"/>
      <c r="EHM485" s="210"/>
      <c r="EHN485" s="210"/>
      <c r="EHO485" s="210"/>
      <c r="EHP485" s="210"/>
      <c r="EHQ485" s="210"/>
      <c r="EHR485" s="210"/>
      <c r="EHS485" s="210"/>
      <c r="EHT485" s="210"/>
      <c r="EHU485" s="210"/>
      <c r="EHV485" s="210"/>
      <c r="EHW485" s="210"/>
      <c r="EHX485" s="210"/>
      <c r="EHY485" s="210"/>
      <c r="EHZ485" s="210"/>
      <c r="EIA485" s="210"/>
      <c r="EIB485" s="210"/>
      <c r="EIC485" s="210"/>
      <c r="EID485" s="210"/>
      <c r="EIE485" s="210"/>
      <c r="EIF485" s="210"/>
      <c r="EIG485" s="210"/>
      <c r="EIH485" s="210"/>
      <c r="EII485" s="210"/>
      <c r="EIJ485" s="210"/>
      <c r="EIK485" s="210"/>
      <c r="EIL485" s="210"/>
      <c r="EIM485" s="210"/>
      <c r="EIN485" s="210"/>
      <c r="EIO485" s="210"/>
      <c r="EIP485" s="210"/>
      <c r="EIQ485" s="210"/>
      <c r="EIR485" s="210"/>
      <c r="EIS485" s="210"/>
      <c r="EIT485" s="210"/>
      <c r="EIU485" s="210"/>
      <c r="EIV485" s="210"/>
      <c r="EIW485" s="210"/>
      <c r="EIX485" s="210"/>
      <c r="EIY485" s="210"/>
      <c r="EIZ485" s="210"/>
      <c r="EJA485" s="210"/>
      <c r="EJB485" s="210"/>
      <c r="EJC485" s="210"/>
      <c r="EJD485" s="210"/>
      <c r="EJE485" s="210"/>
      <c r="EJF485" s="210"/>
      <c r="EJG485" s="210"/>
      <c r="EJH485" s="210"/>
      <c r="EJI485" s="210"/>
      <c r="EJJ485" s="210"/>
      <c r="EJK485" s="210"/>
      <c r="EJL485" s="210"/>
      <c r="EJM485" s="210"/>
      <c r="EJN485" s="210"/>
      <c r="EJO485" s="210"/>
      <c r="EJP485" s="210"/>
      <c r="EJQ485" s="210"/>
      <c r="EJR485" s="210"/>
      <c r="EJS485" s="210"/>
      <c r="EJT485" s="210"/>
      <c r="EJU485" s="210"/>
      <c r="EJV485" s="210"/>
      <c r="EJW485" s="210"/>
      <c r="EJX485" s="210"/>
      <c r="EJY485" s="210"/>
      <c r="EJZ485" s="210"/>
      <c r="EKA485" s="210"/>
      <c r="EKB485" s="210"/>
      <c r="EKC485" s="210"/>
      <c r="EKD485" s="210"/>
      <c r="EKE485" s="210"/>
      <c r="EKF485" s="210"/>
      <c r="EKG485" s="210"/>
      <c r="EKH485" s="210"/>
      <c r="EKI485" s="210"/>
      <c r="EKJ485" s="210"/>
      <c r="EKK485" s="210"/>
      <c r="EKL485" s="210"/>
      <c r="EKM485" s="210"/>
      <c r="EKN485" s="210"/>
      <c r="EKO485" s="210"/>
      <c r="EKP485" s="210"/>
      <c r="EKQ485" s="210"/>
      <c r="EKR485" s="210"/>
      <c r="EKS485" s="210"/>
      <c r="EKT485" s="210"/>
      <c r="EKU485" s="210"/>
      <c r="EKV485" s="210"/>
      <c r="EKW485" s="210"/>
      <c r="EKX485" s="210"/>
      <c r="EKY485" s="210"/>
      <c r="EKZ485" s="210"/>
      <c r="ELA485" s="210"/>
      <c r="ELB485" s="210"/>
      <c r="ELC485" s="210"/>
      <c r="ELD485" s="210"/>
      <c r="ELE485" s="210"/>
      <c r="ELF485" s="210"/>
      <c r="ELG485" s="210"/>
      <c r="ELH485" s="210"/>
      <c r="ELI485" s="210"/>
      <c r="ELJ485" s="210"/>
      <c r="ELK485" s="210"/>
      <c r="ELL485" s="210"/>
      <c r="ELM485" s="210"/>
      <c r="ELN485" s="210"/>
      <c r="ELO485" s="210"/>
      <c r="ELP485" s="210"/>
      <c r="ELQ485" s="210"/>
      <c r="ELR485" s="210"/>
      <c r="ELS485" s="210"/>
      <c r="ELT485" s="210"/>
      <c r="ELU485" s="210"/>
      <c r="ELV485" s="210"/>
      <c r="ELW485" s="210"/>
      <c r="ELX485" s="210"/>
      <c r="ELY485" s="210"/>
      <c r="ELZ485" s="210"/>
      <c r="EMA485" s="210"/>
      <c r="EMB485" s="210"/>
      <c r="EMC485" s="210"/>
      <c r="EMD485" s="210"/>
      <c r="EME485" s="210"/>
      <c r="EMF485" s="210"/>
      <c r="EMG485" s="210"/>
      <c r="EMH485" s="210"/>
      <c r="EMI485" s="210"/>
      <c r="EMJ485" s="210"/>
      <c r="EMK485" s="210"/>
      <c r="EML485" s="210"/>
      <c r="EMM485" s="210"/>
      <c r="EMN485" s="210"/>
      <c r="EMO485" s="210"/>
      <c r="EMP485" s="210"/>
      <c r="EMQ485" s="210"/>
      <c r="EMR485" s="210"/>
      <c r="EMS485" s="210"/>
      <c r="EMT485" s="210"/>
      <c r="EMU485" s="210"/>
      <c r="EMV485" s="210"/>
      <c r="EMW485" s="210"/>
      <c r="EMX485" s="210"/>
      <c r="EMY485" s="210"/>
      <c r="EMZ485" s="210"/>
      <c r="ENA485" s="210"/>
      <c r="ENB485" s="210"/>
      <c r="ENC485" s="210"/>
      <c r="END485" s="210"/>
      <c r="ENE485" s="210"/>
      <c r="ENF485" s="210"/>
      <c r="ENG485" s="210"/>
      <c r="ENH485" s="210"/>
      <c r="ENI485" s="210"/>
      <c r="ENJ485" s="210"/>
      <c r="ENK485" s="210"/>
      <c r="ENL485" s="210"/>
      <c r="ENM485" s="210"/>
      <c r="ENN485" s="210"/>
      <c r="ENO485" s="210"/>
      <c r="ENP485" s="210"/>
      <c r="ENQ485" s="210"/>
      <c r="ENR485" s="210"/>
      <c r="ENS485" s="210"/>
      <c r="ENT485" s="210"/>
      <c r="ENU485" s="210"/>
      <c r="ENV485" s="210"/>
      <c r="ENW485" s="210"/>
      <c r="ENX485" s="210"/>
      <c r="ENY485" s="210"/>
      <c r="ENZ485" s="210"/>
      <c r="EOA485" s="210"/>
      <c r="EOB485" s="210"/>
      <c r="EOC485" s="210"/>
      <c r="EOD485" s="210"/>
      <c r="EOE485" s="210"/>
      <c r="EOF485" s="210"/>
      <c r="EOG485" s="210"/>
      <c r="EOH485" s="210"/>
      <c r="EOI485" s="210"/>
      <c r="EOJ485" s="210"/>
      <c r="EOK485" s="210"/>
      <c r="EOL485" s="210"/>
      <c r="EOM485" s="210"/>
      <c r="EON485" s="210"/>
      <c r="EOO485" s="210"/>
      <c r="EOP485" s="210"/>
      <c r="EOQ485" s="210"/>
      <c r="EOR485" s="210"/>
      <c r="EOS485" s="210"/>
      <c r="EOT485" s="210"/>
      <c r="EOU485" s="210"/>
      <c r="EOV485" s="210"/>
      <c r="EOW485" s="210"/>
      <c r="EOX485" s="210"/>
      <c r="EOY485" s="210"/>
      <c r="EOZ485" s="210"/>
      <c r="EPA485" s="210"/>
      <c r="EPB485" s="210"/>
      <c r="EPC485" s="210"/>
      <c r="EPD485" s="210"/>
      <c r="EPE485" s="210"/>
      <c r="EPF485" s="210"/>
      <c r="EPG485" s="210"/>
      <c r="EPH485" s="210"/>
      <c r="EPI485" s="210"/>
      <c r="EPJ485" s="210"/>
      <c r="EPK485" s="210"/>
      <c r="EPL485" s="210"/>
      <c r="EPM485" s="210"/>
      <c r="EPN485" s="210"/>
      <c r="EPO485" s="210"/>
      <c r="EPP485" s="210"/>
      <c r="EPQ485" s="210"/>
      <c r="EPR485" s="210"/>
      <c r="EPS485" s="210"/>
      <c r="EPT485" s="210"/>
      <c r="EPU485" s="210"/>
      <c r="EPV485" s="210"/>
      <c r="EPW485" s="210"/>
      <c r="EPX485" s="210"/>
      <c r="EPY485" s="210"/>
      <c r="EPZ485" s="210"/>
      <c r="EQA485" s="210"/>
      <c r="EQB485" s="210"/>
      <c r="EQC485" s="210"/>
      <c r="EQD485" s="210"/>
      <c r="EQE485" s="210"/>
      <c r="EQF485" s="210"/>
      <c r="EQG485" s="210"/>
      <c r="EQH485" s="210"/>
      <c r="EQI485" s="210"/>
      <c r="EQJ485" s="210"/>
      <c r="EQK485" s="210"/>
      <c r="EQL485" s="210"/>
      <c r="EQM485" s="210"/>
      <c r="EQN485" s="210"/>
      <c r="EQO485" s="210"/>
      <c r="EQP485" s="210"/>
      <c r="EQQ485" s="210"/>
      <c r="EQR485" s="210"/>
      <c r="EQS485" s="210"/>
      <c r="EQT485" s="210"/>
      <c r="EQU485" s="210"/>
      <c r="EQV485" s="210"/>
      <c r="EQW485" s="210"/>
      <c r="EQX485" s="210"/>
      <c r="EQY485" s="210"/>
      <c r="EQZ485" s="210"/>
      <c r="ERA485" s="210"/>
      <c r="ERB485" s="210"/>
      <c r="ERC485" s="210"/>
      <c r="ERD485" s="210"/>
      <c r="ERE485" s="210"/>
      <c r="ERF485" s="210"/>
      <c r="ERG485" s="210"/>
      <c r="ERH485" s="210"/>
      <c r="ERI485" s="210"/>
      <c r="ERJ485" s="210"/>
      <c r="ERK485" s="210"/>
      <c r="ERL485" s="210"/>
      <c r="ERM485" s="210"/>
      <c r="ERN485" s="210"/>
      <c r="ERO485" s="210"/>
      <c r="ERP485" s="210"/>
      <c r="ERQ485" s="210"/>
      <c r="ERR485" s="210"/>
      <c r="ERS485" s="210"/>
      <c r="ERT485" s="210"/>
      <c r="ERU485" s="210"/>
      <c r="ERV485" s="210"/>
      <c r="ERW485" s="210"/>
      <c r="ERX485" s="210"/>
      <c r="ERY485" s="210"/>
      <c r="ERZ485" s="210"/>
      <c r="ESA485" s="210"/>
      <c r="ESB485" s="210"/>
      <c r="ESC485" s="210"/>
      <c r="ESD485" s="210"/>
      <c r="ESE485" s="210"/>
      <c r="ESF485" s="210"/>
      <c r="ESG485" s="210"/>
      <c r="ESH485" s="210"/>
      <c r="ESI485" s="210"/>
      <c r="ESJ485" s="210"/>
      <c r="ESK485" s="210"/>
      <c r="ESL485" s="210"/>
      <c r="ESM485" s="210"/>
      <c r="ESN485" s="210"/>
      <c r="ESO485" s="210"/>
      <c r="ESP485" s="210"/>
      <c r="ESQ485" s="210"/>
      <c r="ESR485" s="210"/>
      <c r="ESS485" s="210"/>
      <c r="EST485" s="210"/>
      <c r="ESU485" s="210"/>
      <c r="ESV485" s="210"/>
      <c r="ESW485" s="210"/>
      <c r="ESX485" s="210"/>
      <c r="ESY485" s="210"/>
      <c r="ESZ485" s="210"/>
      <c r="ETA485" s="210"/>
      <c r="ETB485" s="210"/>
      <c r="ETC485" s="210"/>
      <c r="ETD485" s="210"/>
      <c r="ETE485" s="210"/>
      <c r="ETF485" s="210"/>
      <c r="ETG485" s="210"/>
      <c r="ETH485" s="210"/>
      <c r="ETI485" s="210"/>
      <c r="ETJ485" s="210"/>
      <c r="ETK485" s="210"/>
      <c r="ETL485" s="210"/>
      <c r="ETM485" s="210"/>
      <c r="ETN485" s="210"/>
      <c r="ETO485" s="210"/>
      <c r="ETP485" s="210"/>
      <c r="ETQ485" s="210"/>
      <c r="ETR485" s="210"/>
      <c r="ETS485" s="210"/>
      <c r="ETT485" s="210"/>
      <c r="ETU485" s="210"/>
      <c r="ETV485" s="210"/>
      <c r="ETW485" s="210"/>
      <c r="ETX485" s="210"/>
      <c r="ETY485" s="210"/>
      <c r="ETZ485" s="210"/>
      <c r="EUA485" s="210"/>
      <c r="EUB485" s="210"/>
      <c r="EUC485" s="210"/>
      <c r="EUD485" s="210"/>
      <c r="EUE485" s="210"/>
      <c r="EUF485" s="210"/>
      <c r="EUG485" s="210"/>
      <c r="EUH485" s="210"/>
      <c r="EUI485" s="210"/>
      <c r="EUJ485" s="210"/>
      <c r="EUK485" s="210"/>
      <c r="EUL485" s="210"/>
      <c r="EUM485" s="210"/>
      <c r="EUN485" s="210"/>
      <c r="EUO485" s="210"/>
      <c r="EUP485" s="210"/>
      <c r="EUQ485" s="210"/>
      <c r="EUR485" s="210"/>
      <c r="EUS485" s="210"/>
      <c r="EUT485" s="210"/>
      <c r="EUU485" s="210"/>
      <c r="EUV485" s="210"/>
      <c r="EUW485" s="210"/>
      <c r="EUX485" s="210"/>
      <c r="EUY485" s="210"/>
      <c r="EUZ485" s="210"/>
      <c r="EVA485" s="210"/>
      <c r="EVB485" s="210"/>
      <c r="EVC485" s="210"/>
      <c r="EVD485" s="210"/>
      <c r="EVE485" s="210"/>
      <c r="EVF485" s="210"/>
      <c r="EVG485" s="210"/>
      <c r="EVH485" s="210"/>
      <c r="EVI485" s="210"/>
      <c r="EVJ485" s="210"/>
      <c r="EVK485" s="210"/>
      <c r="EVL485" s="210"/>
      <c r="EVM485" s="210"/>
      <c r="EVN485" s="210"/>
      <c r="EVO485" s="210"/>
      <c r="EVP485" s="210"/>
      <c r="EVQ485" s="210"/>
      <c r="EVR485" s="210"/>
      <c r="EVS485" s="210"/>
      <c r="EVT485" s="210"/>
      <c r="EVU485" s="210"/>
      <c r="EVV485" s="210"/>
      <c r="EVW485" s="210"/>
      <c r="EVX485" s="210"/>
      <c r="EVY485" s="210"/>
      <c r="EVZ485" s="210"/>
      <c r="EWA485" s="210"/>
      <c r="EWB485" s="210"/>
      <c r="EWC485" s="210"/>
      <c r="EWD485" s="210"/>
      <c r="EWE485" s="210"/>
      <c r="EWF485" s="210"/>
      <c r="EWG485" s="210"/>
      <c r="EWH485" s="210"/>
      <c r="EWI485" s="210"/>
      <c r="EWJ485" s="210"/>
      <c r="EWK485" s="210"/>
      <c r="EWL485" s="210"/>
      <c r="EWM485" s="210"/>
      <c r="EWN485" s="210"/>
      <c r="EWO485" s="210"/>
      <c r="EWP485" s="210"/>
      <c r="EWQ485" s="210"/>
      <c r="EWR485" s="210"/>
      <c r="EWS485" s="210"/>
      <c r="EWT485" s="210"/>
      <c r="EWU485" s="210"/>
      <c r="EWV485" s="210"/>
      <c r="EWW485" s="210"/>
      <c r="EWX485" s="210"/>
      <c r="EWY485" s="210"/>
      <c r="EWZ485" s="210"/>
      <c r="EXA485" s="210"/>
      <c r="EXB485" s="210"/>
      <c r="EXC485" s="210"/>
      <c r="EXD485" s="210"/>
      <c r="EXE485" s="210"/>
      <c r="EXF485" s="210"/>
      <c r="EXG485" s="210"/>
      <c r="EXH485" s="210"/>
      <c r="EXI485" s="210"/>
      <c r="EXJ485" s="210"/>
      <c r="EXK485" s="210"/>
      <c r="EXL485" s="210"/>
      <c r="EXM485" s="210"/>
      <c r="EXN485" s="210"/>
      <c r="EXO485" s="210"/>
      <c r="EXP485" s="210"/>
      <c r="EXQ485" s="210"/>
      <c r="EXR485" s="210"/>
      <c r="EXS485" s="210"/>
      <c r="EXT485" s="210"/>
      <c r="EXU485" s="210"/>
      <c r="EXV485" s="210"/>
      <c r="EXW485" s="210"/>
      <c r="EXX485" s="210"/>
      <c r="EXY485" s="210"/>
      <c r="EXZ485" s="210"/>
      <c r="EYA485" s="210"/>
      <c r="EYB485" s="210"/>
      <c r="EYC485" s="210"/>
      <c r="EYD485" s="210"/>
      <c r="EYE485" s="210"/>
      <c r="EYF485" s="210"/>
      <c r="EYG485" s="210"/>
      <c r="EYH485" s="210"/>
      <c r="EYI485" s="210"/>
      <c r="EYJ485" s="210"/>
      <c r="EYK485" s="210"/>
      <c r="EYL485" s="210"/>
      <c r="EYM485" s="210"/>
      <c r="EYN485" s="210"/>
      <c r="EYO485" s="210"/>
      <c r="EYP485" s="210"/>
      <c r="EYQ485" s="210"/>
      <c r="EYR485" s="210"/>
      <c r="EYS485" s="210"/>
      <c r="EYT485" s="210"/>
      <c r="EYU485" s="210"/>
      <c r="EYV485" s="210"/>
      <c r="EYW485" s="210"/>
      <c r="EYX485" s="210"/>
      <c r="EYY485" s="210"/>
      <c r="EYZ485" s="210"/>
      <c r="EZA485" s="210"/>
      <c r="EZB485" s="210"/>
      <c r="EZC485" s="210"/>
      <c r="EZD485" s="210"/>
      <c r="EZE485" s="210"/>
      <c r="EZF485" s="210"/>
      <c r="EZG485" s="210"/>
      <c r="EZH485" s="210"/>
      <c r="EZI485" s="210"/>
      <c r="EZJ485" s="210"/>
      <c r="EZK485" s="210"/>
      <c r="EZL485" s="210"/>
      <c r="EZM485" s="210"/>
      <c r="EZN485" s="210"/>
      <c r="EZO485" s="210"/>
      <c r="EZP485" s="210"/>
      <c r="EZQ485" s="210"/>
      <c r="EZR485" s="210"/>
      <c r="EZS485" s="210"/>
      <c r="EZT485" s="210"/>
      <c r="EZU485" s="210"/>
      <c r="EZV485" s="210"/>
      <c r="EZW485" s="210"/>
      <c r="EZX485" s="210"/>
      <c r="EZY485" s="210"/>
      <c r="EZZ485" s="210"/>
      <c r="FAA485" s="210"/>
      <c r="FAB485" s="210"/>
      <c r="FAC485" s="210"/>
      <c r="FAD485" s="210"/>
      <c r="FAE485" s="210"/>
      <c r="FAF485" s="210"/>
      <c r="FAG485" s="210"/>
      <c r="FAH485" s="210"/>
      <c r="FAI485" s="210"/>
      <c r="FAJ485" s="210"/>
      <c r="FAK485" s="210"/>
      <c r="FAL485" s="210"/>
      <c r="FAM485" s="210"/>
      <c r="FAN485" s="210"/>
      <c r="FAO485" s="210"/>
      <c r="FAP485" s="210"/>
      <c r="FAQ485" s="210"/>
      <c r="FAR485" s="210"/>
      <c r="FAS485" s="210"/>
      <c r="FAT485" s="210"/>
      <c r="FAU485" s="210"/>
      <c r="FAV485" s="210"/>
      <c r="FAW485" s="210"/>
      <c r="FAX485" s="210"/>
      <c r="FAY485" s="210"/>
      <c r="FAZ485" s="210"/>
      <c r="FBA485" s="210"/>
      <c r="FBB485" s="210"/>
      <c r="FBC485" s="210"/>
      <c r="FBD485" s="210"/>
      <c r="FBE485" s="210"/>
      <c r="FBF485" s="210"/>
      <c r="FBG485" s="210"/>
      <c r="FBH485" s="210"/>
      <c r="FBI485" s="210"/>
      <c r="FBJ485" s="210"/>
      <c r="FBK485" s="210"/>
      <c r="FBL485" s="210"/>
      <c r="FBM485" s="210"/>
      <c r="FBN485" s="210"/>
      <c r="FBO485" s="210"/>
      <c r="FBP485" s="210"/>
      <c r="FBQ485" s="210"/>
      <c r="FBR485" s="210"/>
      <c r="FBS485" s="210"/>
      <c r="FBT485" s="210"/>
      <c r="FBU485" s="210"/>
      <c r="FBV485" s="210"/>
      <c r="FBW485" s="210"/>
      <c r="FBX485" s="210"/>
      <c r="FBY485" s="210"/>
      <c r="FBZ485" s="210"/>
      <c r="FCA485" s="210"/>
      <c r="FCB485" s="210"/>
      <c r="FCC485" s="210"/>
      <c r="FCD485" s="210"/>
      <c r="FCE485" s="210"/>
      <c r="FCF485" s="210"/>
      <c r="FCG485" s="210"/>
      <c r="FCH485" s="210"/>
      <c r="FCI485" s="210"/>
      <c r="FCJ485" s="210"/>
      <c r="FCK485" s="210"/>
      <c r="FCL485" s="210"/>
      <c r="FCM485" s="210"/>
      <c r="FCN485" s="210"/>
      <c r="FCO485" s="210"/>
      <c r="FCP485" s="210"/>
      <c r="FCQ485" s="210"/>
      <c r="FCR485" s="210"/>
      <c r="FCS485" s="210"/>
      <c r="FCT485" s="210"/>
      <c r="FCU485" s="210"/>
      <c r="FCV485" s="210"/>
      <c r="FCW485" s="210"/>
      <c r="FCX485" s="210"/>
      <c r="FCY485" s="210"/>
      <c r="FCZ485" s="210"/>
      <c r="FDA485" s="210"/>
      <c r="FDB485" s="210"/>
      <c r="FDC485" s="210"/>
      <c r="FDD485" s="210"/>
      <c r="FDE485" s="210"/>
      <c r="FDF485" s="210"/>
      <c r="FDG485" s="210"/>
      <c r="FDH485" s="210"/>
      <c r="FDI485" s="210"/>
      <c r="FDJ485" s="210"/>
      <c r="FDK485" s="210"/>
      <c r="FDL485" s="210"/>
      <c r="FDM485" s="210"/>
      <c r="FDN485" s="210"/>
      <c r="FDO485" s="210"/>
      <c r="FDP485" s="210"/>
      <c r="FDQ485" s="210"/>
      <c r="FDR485" s="210"/>
      <c r="FDS485" s="210"/>
      <c r="FDT485" s="210"/>
      <c r="FDU485" s="210"/>
      <c r="FDV485" s="210"/>
      <c r="FDW485" s="210"/>
      <c r="FDX485" s="210"/>
      <c r="FDY485" s="210"/>
      <c r="FDZ485" s="210"/>
      <c r="FEA485" s="210"/>
      <c r="FEB485" s="210"/>
      <c r="FEC485" s="210"/>
      <c r="FED485" s="210"/>
      <c r="FEE485" s="210"/>
      <c r="FEF485" s="210"/>
      <c r="FEG485" s="210"/>
      <c r="FEH485" s="210"/>
      <c r="FEI485" s="210"/>
      <c r="FEJ485" s="210"/>
      <c r="FEK485" s="210"/>
      <c r="FEL485" s="210"/>
      <c r="FEM485" s="210"/>
      <c r="FEN485" s="210"/>
      <c r="FEO485" s="210"/>
      <c r="FEP485" s="210"/>
      <c r="FEQ485" s="210"/>
      <c r="FER485" s="210"/>
      <c r="FES485" s="210"/>
      <c r="FET485" s="210"/>
      <c r="FEU485" s="210"/>
      <c r="FEV485" s="210"/>
      <c r="FEW485" s="210"/>
      <c r="FEX485" s="210"/>
      <c r="FEY485" s="210"/>
      <c r="FEZ485" s="210"/>
      <c r="FFA485" s="210"/>
      <c r="FFB485" s="210"/>
      <c r="FFC485" s="210"/>
      <c r="FFD485" s="210"/>
      <c r="FFE485" s="210"/>
      <c r="FFF485" s="210"/>
      <c r="FFG485" s="210"/>
      <c r="FFH485" s="210"/>
      <c r="FFI485" s="210"/>
      <c r="FFJ485" s="210"/>
      <c r="FFK485" s="210"/>
      <c r="FFL485" s="210"/>
      <c r="FFM485" s="210"/>
      <c r="FFN485" s="210"/>
      <c r="FFO485" s="210"/>
      <c r="FFP485" s="210"/>
      <c r="FFQ485" s="210"/>
      <c r="FFR485" s="210"/>
      <c r="FFS485" s="210"/>
      <c r="FFT485" s="210"/>
      <c r="FFU485" s="210"/>
      <c r="FFV485" s="210"/>
      <c r="FFW485" s="210"/>
      <c r="FFX485" s="210"/>
      <c r="FFY485" s="210"/>
      <c r="FFZ485" s="210"/>
      <c r="FGA485" s="210"/>
      <c r="FGB485" s="210"/>
      <c r="FGC485" s="210"/>
      <c r="FGD485" s="210"/>
      <c r="FGE485" s="210"/>
      <c r="FGF485" s="210"/>
      <c r="FGG485" s="210"/>
      <c r="FGH485" s="210"/>
      <c r="FGI485" s="210"/>
      <c r="FGJ485" s="210"/>
      <c r="FGK485" s="210"/>
      <c r="FGL485" s="210"/>
      <c r="FGM485" s="210"/>
      <c r="FGN485" s="210"/>
      <c r="FGO485" s="210"/>
      <c r="FGP485" s="210"/>
      <c r="FGQ485" s="210"/>
      <c r="FGR485" s="210"/>
      <c r="FGS485" s="210"/>
      <c r="FGT485" s="210"/>
      <c r="FGU485" s="210"/>
      <c r="FGV485" s="210"/>
      <c r="FGW485" s="210"/>
      <c r="FGX485" s="210"/>
      <c r="FGY485" s="210"/>
      <c r="FGZ485" s="210"/>
      <c r="FHA485" s="210"/>
      <c r="FHB485" s="210"/>
      <c r="FHC485" s="210"/>
      <c r="FHD485" s="210"/>
      <c r="FHE485" s="210"/>
      <c r="FHF485" s="210"/>
      <c r="FHG485" s="210"/>
      <c r="FHH485" s="210"/>
      <c r="FHI485" s="210"/>
      <c r="FHJ485" s="210"/>
      <c r="FHK485" s="210"/>
      <c r="FHL485" s="210"/>
      <c r="FHM485" s="210"/>
      <c r="FHN485" s="210"/>
      <c r="FHO485" s="210"/>
      <c r="FHP485" s="210"/>
      <c r="FHQ485" s="210"/>
      <c r="FHR485" s="210"/>
      <c r="FHS485" s="210"/>
      <c r="FHT485" s="210"/>
      <c r="FHU485" s="210"/>
      <c r="FHV485" s="210"/>
      <c r="FHW485" s="210"/>
      <c r="FHX485" s="210"/>
      <c r="FHY485" s="210"/>
      <c r="FHZ485" s="210"/>
      <c r="FIA485" s="210"/>
      <c r="FIB485" s="210"/>
      <c r="FIC485" s="210"/>
      <c r="FID485" s="210"/>
      <c r="FIE485" s="210"/>
      <c r="FIF485" s="210"/>
      <c r="FIG485" s="210"/>
      <c r="FIH485" s="210"/>
      <c r="FII485" s="210"/>
      <c r="FIJ485" s="210"/>
      <c r="FIK485" s="210"/>
      <c r="FIL485" s="210"/>
      <c r="FIM485" s="210"/>
      <c r="FIN485" s="210"/>
      <c r="FIO485" s="210"/>
      <c r="FIP485" s="210"/>
      <c r="FIQ485" s="210"/>
      <c r="FIR485" s="210"/>
      <c r="FIS485" s="210"/>
      <c r="FIT485" s="210"/>
      <c r="FIU485" s="210"/>
      <c r="FIV485" s="210"/>
      <c r="FIW485" s="210"/>
      <c r="FIX485" s="210"/>
      <c r="FIY485" s="210"/>
      <c r="FIZ485" s="210"/>
      <c r="FJA485" s="210"/>
      <c r="FJB485" s="210"/>
      <c r="FJC485" s="210"/>
      <c r="FJD485" s="210"/>
      <c r="FJE485" s="210"/>
      <c r="FJF485" s="210"/>
      <c r="FJG485" s="210"/>
      <c r="FJH485" s="210"/>
      <c r="FJI485" s="210"/>
      <c r="FJJ485" s="210"/>
      <c r="FJK485" s="210"/>
      <c r="FJL485" s="210"/>
      <c r="FJM485" s="210"/>
      <c r="FJN485" s="210"/>
      <c r="FJO485" s="210"/>
      <c r="FJP485" s="210"/>
      <c r="FJQ485" s="210"/>
      <c r="FJR485" s="210"/>
      <c r="FJS485" s="210"/>
      <c r="FJT485" s="210"/>
      <c r="FJU485" s="210"/>
      <c r="FJV485" s="210"/>
      <c r="FJW485" s="210"/>
      <c r="FJX485" s="210"/>
      <c r="FJY485" s="210"/>
      <c r="FJZ485" s="210"/>
      <c r="FKA485" s="210"/>
      <c r="FKB485" s="210"/>
      <c r="FKC485" s="210"/>
      <c r="FKD485" s="210"/>
      <c r="FKE485" s="210"/>
      <c r="FKF485" s="210"/>
      <c r="FKG485" s="210"/>
      <c r="FKH485" s="210"/>
      <c r="FKI485" s="210"/>
      <c r="FKJ485" s="210"/>
      <c r="FKK485" s="210"/>
      <c r="FKL485" s="210"/>
      <c r="FKM485" s="210"/>
      <c r="FKN485" s="210"/>
      <c r="FKO485" s="210"/>
      <c r="FKP485" s="210"/>
      <c r="FKQ485" s="210"/>
      <c r="FKR485" s="210"/>
      <c r="FKS485" s="210"/>
      <c r="FKT485" s="210"/>
      <c r="FKU485" s="210"/>
      <c r="FKV485" s="210"/>
      <c r="FKW485" s="210"/>
      <c r="FKX485" s="210"/>
      <c r="FKY485" s="210"/>
      <c r="FKZ485" s="210"/>
      <c r="FLA485" s="210"/>
      <c r="FLB485" s="210"/>
      <c r="FLC485" s="210"/>
      <c r="FLD485" s="210"/>
      <c r="FLE485" s="210"/>
      <c r="FLF485" s="210"/>
      <c r="FLG485" s="210"/>
      <c r="FLH485" s="210"/>
      <c r="FLI485" s="210"/>
      <c r="FLJ485" s="210"/>
      <c r="FLK485" s="210"/>
      <c r="FLL485" s="210"/>
      <c r="FLM485" s="210"/>
      <c r="FLN485" s="210"/>
      <c r="FLO485" s="210"/>
      <c r="FLP485" s="210"/>
      <c r="FLQ485" s="210"/>
      <c r="FLR485" s="210"/>
      <c r="FLS485" s="210"/>
      <c r="FLT485" s="210"/>
      <c r="FLU485" s="210"/>
      <c r="FLV485" s="210"/>
      <c r="FLW485" s="210"/>
      <c r="FLX485" s="210"/>
      <c r="FLY485" s="210"/>
      <c r="FLZ485" s="210"/>
      <c r="FMA485" s="210"/>
      <c r="FMB485" s="210"/>
      <c r="FMC485" s="210"/>
      <c r="FMD485" s="210"/>
      <c r="FME485" s="210"/>
      <c r="FMF485" s="210"/>
      <c r="FMG485" s="210"/>
      <c r="FMH485" s="210"/>
      <c r="FMI485" s="210"/>
      <c r="FMJ485" s="210"/>
      <c r="FMK485" s="210"/>
      <c r="FML485" s="210"/>
      <c r="FMM485" s="210"/>
      <c r="FMN485" s="210"/>
      <c r="FMO485" s="210"/>
      <c r="FMP485" s="210"/>
      <c r="FMQ485" s="210"/>
      <c r="FMR485" s="210"/>
      <c r="FMS485" s="210"/>
      <c r="FMT485" s="210"/>
      <c r="FMU485" s="210"/>
      <c r="FMV485" s="210"/>
      <c r="FMW485" s="210"/>
      <c r="FMX485" s="210"/>
      <c r="FMY485" s="210"/>
      <c r="FMZ485" s="210"/>
      <c r="FNA485" s="210"/>
      <c r="FNB485" s="210"/>
      <c r="FNC485" s="210"/>
      <c r="FND485" s="210"/>
      <c r="FNE485" s="210"/>
      <c r="FNF485" s="210"/>
      <c r="FNG485" s="210"/>
      <c r="FNH485" s="210"/>
      <c r="FNI485" s="210"/>
      <c r="FNJ485" s="210"/>
      <c r="FNK485" s="210"/>
      <c r="FNL485" s="210"/>
      <c r="FNM485" s="210"/>
      <c r="FNN485" s="210"/>
      <c r="FNO485" s="210"/>
      <c r="FNP485" s="210"/>
      <c r="FNQ485" s="210"/>
      <c r="FNR485" s="210"/>
      <c r="FNS485" s="210"/>
      <c r="FNT485" s="210"/>
      <c r="FNU485" s="210"/>
      <c r="FNV485" s="210"/>
      <c r="FNW485" s="210"/>
      <c r="FNX485" s="210"/>
      <c r="FNY485" s="210"/>
      <c r="FNZ485" s="210"/>
      <c r="FOA485" s="210"/>
      <c r="FOB485" s="210"/>
      <c r="FOC485" s="210"/>
      <c r="FOD485" s="210"/>
      <c r="FOE485" s="210"/>
      <c r="FOF485" s="210"/>
      <c r="FOG485" s="210"/>
      <c r="FOH485" s="210"/>
      <c r="FOI485" s="210"/>
      <c r="FOJ485" s="210"/>
      <c r="FOK485" s="210"/>
      <c r="FOL485" s="210"/>
      <c r="FOM485" s="210"/>
      <c r="FON485" s="210"/>
      <c r="FOO485" s="210"/>
      <c r="FOP485" s="210"/>
      <c r="FOQ485" s="210"/>
      <c r="FOR485" s="210"/>
      <c r="FOS485" s="210"/>
      <c r="FOT485" s="210"/>
      <c r="FOU485" s="210"/>
      <c r="FOV485" s="210"/>
      <c r="FOW485" s="210"/>
      <c r="FOX485" s="210"/>
      <c r="FOY485" s="210"/>
      <c r="FOZ485" s="210"/>
      <c r="FPA485" s="210"/>
      <c r="FPB485" s="210"/>
      <c r="FPC485" s="210"/>
      <c r="FPD485" s="210"/>
      <c r="FPE485" s="210"/>
      <c r="FPF485" s="210"/>
      <c r="FPG485" s="210"/>
      <c r="FPH485" s="210"/>
      <c r="FPI485" s="210"/>
      <c r="FPJ485" s="210"/>
      <c r="FPK485" s="210"/>
      <c r="FPL485" s="210"/>
      <c r="FPM485" s="210"/>
      <c r="FPN485" s="210"/>
      <c r="FPO485" s="210"/>
      <c r="FPP485" s="210"/>
      <c r="FPQ485" s="210"/>
      <c r="FPR485" s="210"/>
      <c r="FPS485" s="210"/>
      <c r="FPT485" s="210"/>
      <c r="FPU485" s="210"/>
      <c r="FPV485" s="210"/>
      <c r="FPW485" s="210"/>
      <c r="FPX485" s="210"/>
      <c r="FPY485" s="210"/>
      <c r="FPZ485" s="210"/>
      <c r="FQA485" s="210"/>
      <c r="FQB485" s="210"/>
      <c r="FQC485" s="210"/>
      <c r="FQD485" s="210"/>
      <c r="FQE485" s="210"/>
      <c r="FQF485" s="210"/>
      <c r="FQG485" s="210"/>
      <c r="FQH485" s="210"/>
      <c r="FQI485" s="210"/>
      <c r="FQJ485" s="210"/>
      <c r="FQK485" s="210"/>
      <c r="FQL485" s="210"/>
      <c r="FQM485" s="210"/>
      <c r="FQN485" s="210"/>
      <c r="FQO485" s="210"/>
      <c r="FQP485" s="210"/>
      <c r="FQQ485" s="210"/>
      <c r="FQR485" s="210"/>
      <c r="FQS485" s="210"/>
      <c r="FQT485" s="210"/>
      <c r="FQU485" s="210"/>
      <c r="FQV485" s="210"/>
      <c r="FQW485" s="210"/>
      <c r="FQX485" s="210"/>
      <c r="FQY485" s="210"/>
      <c r="FQZ485" s="210"/>
      <c r="FRA485" s="210"/>
      <c r="FRB485" s="210"/>
      <c r="FRC485" s="210"/>
      <c r="FRD485" s="210"/>
      <c r="FRE485" s="210"/>
      <c r="FRF485" s="210"/>
      <c r="FRG485" s="210"/>
      <c r="FRH485" s="210"/>
      <c r="FRI485" s="210"/>
      <c r="FRJ485" s="210"/>
      <c r="FRK485" s="210"/>
      <c r="FRL485" s="210"/>
      <c r="FRM485" s="210"/>
      <c r="FRN485" s="210"/>
      <c r="FRO485" s="210"/>
      <c r="FRP485" s="210"/>
      <c r="FRQ485" s="210"/>
      <c r="FRR485" s="210"/>
      <c r="FRS485" s="210"/>
      <c r="FRT485" s="210"/>
      <c r="FRU485" s="210"/>
      <c r="FRV485" s="210"/>
      <c r="FRW485" s="210"/>
      <c r="FRX485" s="210"/>
      <c r="FRY485" s="210"/>
      <c r="FRZ485" s="210"/>
      <c r="FSA485" s="210"/>
      <c r="FSB485" s="210"/>
      <c r="FSC485" s="210"/>
      <c r="FSD485" s="210"/>
      <c r="FSE485" s="210"/>
      <c r="FSF485" s="210"/>
      <c r="FSG485" s="210"/>
      <c r="FSH485" s="210"/>
      <c r="FSI485" s="210"/>
      <c r="FSJ485" s="210"/>
      <c r="FSK485" s="210"/>
      <c r="FSL485" s="210"/>
      <c r="FSM485" s="210"/>
      <c r="FSN485" s="210"/>
      <c r="FSO485" s="210"/>
      <c r="FSP485" s="210"/>
      <c r="FSQ485" s="210"/>
      <c r="FSR485" s="210"/>
      <c r="FSS485" s="210"/>
      <c r="FST485" s="210"/>
      <c r="FSU485" s="210"/>
      <c r="FSV485" s="210"/>
      <c r="FSW485" s="210"/>
      <c r="FSX485" s="210"/>
      <c r="FSY485" s="210"/>
      <c r="FSZ485" s="210"/>
      <c r="FTA485" s="210"/>
      <c r="FTB485" s="210"/>
      <c r="FTC485" s="210"/>
      <c r="FTD485" s="210"/>
      <c r="FTE485" s="210"/>
      <c r="FTF485" s="210"/>
      <c r="FTG485" s="210"/>
      <c r="FTH485" s="210"/>
      <c r="FTI485" s="210"/>
      <c r="FTJ485" s="210"/>
      <c r="FTK485" s="210"/>
      <c r="FTL485" s="210"/>
      <c r="FTM485" s="210"/>
      <c r="FTN485" s="210"/>
      <c r="FTO485" s="210"/>
      <c r="FTP485" s="210"/>
      <c r="FTQ485" s="210"/>
      <c r="FTR485" s="210"/>
      <c r="FTS485" s="210"/>
      <c r="FTT485" s="210"/>
      <c r="FTU485" s="210"/>
      <c r="FTV485" s="210"/>
      <c r="FTW485" s="210"/>
      <c r="FTX485" s="210"/>
      <c r="FTY485" s="210"/>
      <c r="FTZ485" s="210"/>
      <c r="FUA485" s="210"/>
      <c r="FUB485" s="210"/>
      <c r="FUC485" s="210"/>
      <c r="FUD485" s="210"/>
      <c r="FUE485" s="210"/>
      <c r="FUF485" s="210"/>
      <c r="FUG485" s="210"/>
      <c r="FUH485" s="210"/>
      <c r="FUI485" s="210"/>
      <c r="FUJ485" s="210"/>
      <c r="FUK485" s="210"/>
      <c r="FUL485" s="210"/>
      <c r="FUM485" s="210"/>
      <c r="FUN485" s="210"/>
      <c r="FUO485" s="210"/>
      <c r="FUP485" s="210"/>
      <c r="FUQ485" s="210"/>
      <c r="FUR485" s="210"/>
      <c r="FUS485" s="210"/>
      <c r="FUT485" s="210"/>
      <c r="FUU485" s="210"/>
      <c r="FUV485" s="210"/>
      <c r="FUW485" s="210"/>
      <c r="FUX485" s="210"/>
      <c r="FUY485" s="210"/>
      <c r="FUZ485" s="210"/>
      <c r="FVA485" s="210"/>
      <c r="FVB485" s="210"/>
      <c r="FVC485" s="210"/>
      <c r="FVD485" s="210"/>
      <c r="FVE485" s="210"/>
      <c r="FVF485" s="210"/>
      <c r="FVG485" s="210"/>
      <c r="FVH485" s="210"/>
      <c r="FVI485" s="210"/>
      <c r="FVJ485" s="210"/>
      <c r="FVK485" s="210"/>
      <c r="FVL485" s="210"/>
      <c r="FVM485" s="210"/>
      <c r="FVN485" s="210"/>
      <c r="FVO485" s="210"/>
      <c r="FVP485" s="210"/>
      <c r="FVQ485" s="210"/>
      <c r="FVR485" s="210"/>
      <c r="FVS485" s="210"/>
      <c r="FVT485" s="210"/>
      <c r="FVU485" s="210"/>
      <c r="FVV485" s="210"/>
      <c r="FVW485" s="210"/>
      <c r="FVX485" s="210"/>
      <c r="FVY485" s="210"/>
      <c r="FVZ485" s="210"/>
      <c r="FWA485" s="210"/>
      <c r="FWB485" s="210"/>
      <c r="FWC485" s="210"/>
      <c r="FWD485" s="210"/>
      <c r="FWE485" s="210"/>
      <c r="FWF485" s="210"/>
      <c r="FWG485" s="210"/>
      <c r="FWH485" s="210"/>
      <c r="FWI485" s="210"/>
      <c r="FWJ485" s="210"/>
      <c r="FWK485" s="210"/>
      <c r="FWL485" s="210"/>
      <c r="FWM485" s="210"/>
      <c r="FWN485" s="210"/>
      <c r="FWO485" s="210"/>
      <c r="FWP485" s="210"/>
      <c r="FWQ485" s="210"/>
      <c r="FWR485" s="210"/>
      <c r="FWS485" s="210"/>
      <c r="FWT485" s="210"/>
      <c r="FWU485" s="210"/>
      <c r="FWV485" s="210"/>
      <c r="FWW485" s="210"/>
      <c r="FWX485" s="210"/>
      <c r="FWY485" s="210"/>
      <c r="FWZ485" s="210"/>
      <c r="FXA485" s="210"/>
      <c r="FXB485" s="210"/>
      <c r="FXC485" s="210"/>
      <c r="FXD485" s="210"/>
      <c r="FXE485" s="210"/>
      <c r="FXF485" s="210"/>
      <c r="FXG485" s="210"/>
      <c r="FXH485" s="210"/>
      <c r="FXI485" s="210"/>
      <c r="FXJ485" s="210"/>
      <c r="FXK485" s="210"/>
      <c r="FXL485" s="210"/>
      <c r="FXM485" s="210"/>
      <c r="FXN485" s="210"/>
      <c r="FXO485" s="210"/>
      <c r="FXP485" s="210"/>
      <c r="FXQ485" s="210"/>
      <c r="FXR485" s="210"/>
      <c r="FXS485" s="210"/>
      <c r="FXT485" s="210"/>
      <c r="FXU485" s="210"/>
      <c r="FXV485" s="210"/>
      <c r="FXW485" s="210"/>
      <c r="FXX485" s="210"/>
      <c r="FXY485" s="210"/>
      <c r="FXZ485" s="210"/>
      <c r="FYA485" s="210"/>
      <c r="FYB485" s="210"/>
      <c r="FYC485" s="210"/>
      <c r="FYD485" s="210"/>
      <c r="FYE485" s="210"/>
      <c r="FYF485" s="210"/>
      <c r="FYG485" s="210"/>
      <c r="FYH485" s="210"/>
      <c r="FYI485" s="210"/>
      <c r="FYJ485" s="210"/>
      <c r="FYK485" s="210"/>
      <c r="FYL485" s="210"/>
      <c r="FYM485" s="210"/>
      <c r="FYN485" s="210"/>
      <c r="FYO485" s="210"/>
      <c r="FYP485" s="210"/>
      <c r="FYQ485" s="210"/>
      <c r="FYR485" s="210"/>
      <c r="FYS485" s="210"/>
      <c r="FYT485" s="210"/>
      <c r="FYU485" s="210"/>
      <c r="FYV485" s="210"/>
      <c r="FYW485" s="210"/>
      <c r="FYX485" s="210"/>
      <c r="FYY485" s="210"/>
      <c r="FYZ485" s="210"/>
      <c r="FZA485" s="210"/>
      <c r="FZB485" s="210"/>
      <c r="FZC485" s="210"/>
      <c r="FZD485" s="210"/>
      <c r="FZE485" s="210"/>
      <c r="FZF485" s="210"/>
      <c r="FZG485" s="210"/>
      <c r="FZH485" s="210"/>
      <c r="FZI485" s="210"/>
      <c r="FZJ485" s="210"/>
      <c r="FZK485" s="210"/>
      <c r="FZL485" s="210"/>
      <c r="FZM485" s="210"/>
      <c r="FZN485" s="210"/>
      <c r="FZO485" s="210"/>
      <c r="FZP485" s="210"/>
      <c r="FZQ485" s="210"/>
      <c r="FZR485" s="210"/>
      <c r="FZS485" s="210"/>
      <c r="FZT485" s="210"/>
      <c r="FZU485" s="210"/>
      <c r="FZV485" s="210"/>
      <c r="FZW485" s="210"/>
      <c r="FZX485" s="210"/>
      <c r="FZY485" s="210"/>
      <c r="FZZ485" s="210"/>
      <c r="GAA485" s="210"/>
      <c r="GAB485" s="210"/>
      <c r="GAC485" s="210"/>
      <c r="GAD485" s="210"/>
      <c r="GAE485" s="210"/>
      <c r="GAF485" s="210"/>
      <c r="GAG485" s="210"/>
      <c r="GAH485" s="210"/>
      <c r="GAI485" s="210"/>
      <c r="GAJ485" s="210"/>
      <c r="GAK485" s="210"/>
      <c r="GAL485" s="210"/>
      <c r="GAM485" s="210"/>
      <c r="GAN485" s="210"/>
      <c r="GAO485" s="210"/>
      <c r="GAP485" s="210"/>
      <c r="GAQ485" s="210"/>
      <c r="GAR485" s="210"/>
      <c r="GAS485" s="210"/>
      <c r="GAT485" s="210"/>
      <c r="GAU485" s="210"/>
      <c r="GAV485" s="210"/>
      <c r="GAW485" s="210"/>
      <c r="GAX485" s="210"/>
      <c r="GAY485" s="210"/>
      <c r="GAZ485" s="210"/>
      <c r="GBA485" s="210"/>
      <c r="GBB485" s="210"/>
      <c r="GBC485" s="210"/>
      <c r="GBD485" s="210"/>
      <c r="GBE485" s="210"/>
      <c r="GBF485" s="210"/>
      <c r="GBG485" s="210"/>
      <c r="GBH485" s="210"/>
      <c r="GBI485" s="210"/>
      <c r="GBJ485" s="210"/>
      <c r="GBK485" s="210"/>
      <c r="GBL485" s="210"/>
      <c r="GBM485" s="210"/>
      <c r="GBN485" s="210"/>
      <c r="GBO485" s="210"/>
      <c r="GBP485" s="210"/>
      <c r="GBQ485" s="210"/>
      <c r="GBR485" s="210"/>
      <c r="GBS485" s="210"/>
      <c r="GBT485" s="210"/>
      <c r="GBU485" s="210"/>
      <c r="GBV485" s="210"/>
      <c r="GBW485" s="210"/>
      <c r="GBX485" s="210"/>
      <c r="GBY485" s="210"/>
      <c r="GBZ485" s="210"/>
      <c r="GCA485" s="210"/>
      <c r="GCB485" s="210"/>
      <c r="GCC485" s="210"/>
      <c r="GCD485" s="210"/>
      <c r="GCE485" s="210"/>
      <c r="GCF485" s="210"/>
      <c r="GCG485" s="210"/>
      <c r="GCH485" s="210"/>
      <c r="GCI485" s="210"/>
      <c r="GCJ485" s="210"/>
      <c r="GCK485" s="210"/>
      <c r="GCL485" s="210"/>
      <c r="GCM485" s="210"/>
      <c r="GCN485" s="210"/>
      <c r="GCO485" s="210"/>
      <c r="GCP485" s="210"/>
      <c r="GCQ485" s="210"/>
      <c r="GCR485" s="210"/>
      <c r="GCS485" s="210"/>
      <c r="GCT485" s="210"/>
      <c r="GCU485" s="210"/>
      <c r="GCV485" s="210"/>
      <c r="GCW485" s="210"/>
      <c r="GCX485" s="210"/>
      <c r="GCY485" s="210"/>
      <c r="GCZ485" s="210"/>
      <c r="GDA485" s="210"/>
      <c r="GDB485" s="210"/>
      <c r="GDC485" s="210"/>
      <c r="GDD485" s="210"/>
      <c r="GDE485" s="210"/>
      <c r="GDF485" s="210"/>
      <c r="GDG485" s="210"/>
      <c r="GDH485" s="210"/>
      <c r="GDI485" s="210"/>
      <c r="GDJ485" s="210"/>
      <c r="GDK485" s="210"/>
      <c r="GDL485" s="210"/>
      <c r="GDM485" s="210"/>
      <c r="GDN485" s="210"/>
      <c r="GDO485" s="210"/>
      <c r="GDP485" s="210"/>
      <c r="GDQ485" s="210"/>
      <c r="GDR485" s="210"/>
      <c r="GDS485" s="210"/>
      <c r="GDT485" s="210"/>
      <c r="GDU485" s="210"/>
      <c r="GDV485" s="210"/>
      <c r="GDW485" s="210"/>
      <c r="GDX485" s="210"/>
      <c r="GDY485" s="210"/>
      <c r="GDZ485" s="210"/>
      <c r="GEA485" s="210"/>
      <c r="GEB485" s="210"/>
      <c r="GEC485" s="210"/>
      <c r="GED485" s="210"/>
      <c r="GEE485" s="210"/>
      <c r="GEF485" s="210"/>
      <c r="GEG485" s="210"/>
      <c r="GEH485" s="210"/>
      <c r="GEI485" s="210"/>
      <c r="GEJ485" s="210"/>
      <c r="GEK485" s="210"/>
      <c r="GEL485" s="210"/>
      <c r="GEM485" s="210"/>
      <c r="GEN485" s="210"/>
      <c r="GEO485" s="210"/>
      <c r="GEP485" s="210"/>
      <c r="GEQ485" s="210"/>
      <c r="GER485" s="210"/>
      <c r="GES485" s="210"/>
      <c r="GET485" s="210"/>
      <c r="GEU485" s="210"/>
      <c r="GEV485" s="210"/>
      <c r="GEW485" s="210"/>
      <c r="GEX485" s="210"/>
      <c r="GEY485" s="210"/>
      <c r="GEZ485" s="210"/>
      <c r="GFA485" s="210"/>
      <c r="GFB485" s="210"/>
      <c r="GFC485" s="210"/>
      <c r="GFD485" s="210"/>
      <c r="GFE485" s="210"/>
      <c r="GFF485" s="210"/>
      <c r="GFG485" s="210"/>
      <c r="GFH485" s="210"/>
      <c r="GFI485" s="210"/>
      <c r="GFJ485" s="210"/>
      <c r="GFK485" s="210"/>
      <c r="GFL485" s="210"/>
      <c r="GFM485" s="210"/>
      <c r="GFN485" s="210"/>
      <c r="GFO485" s="210"/>
      <c r="GFP485" s="210"/>
      <c r="GFQ485" s="210"/>
      <c r="GFR485" s="210"/>
      <c r="GFS485" s="210"/>
      <c r="GFT485" s="210"/>
      <c r="GFU485" s="210"/>
      <c r="GFV485" s="210"/>
      <c r="GFW485" s="210"/>
      <c r="GFX485" s="210"/>
      <c r="GFY485" s="210"/>
      <c r="GFZ485" s="210"/>
      <c r="GGA485" s="210"/>
      <c r="GGB485" s="210"/>
      <c r="GGC485" s="210"/>
      <c r="GGD485" s="210"/>
      <c r="GGE485" s="210"/>
      <c r="GGF485" s="210"/>
      <c r="GGG485" s="210"/>
      <c r="GGH485" s="210"/>
      <c r="GGI485" s="210"/>
      <c r="GGJ485" s="210"/>
      <c r="GGK485" s="210"/>
      <c r="GGL485" s="210"/>
      <c r="GGM485" s="210"/>
      <c r="GGN485" s="210"/>
      <c r="GGO485" s="210"/>
      <c r="GGP485" s="210"/>
      <c r="GGQ485" s="210"/>
      <c r="GGR485" s="210"/>
      <c r="GGS485" s="210"/>
      <c r="GGT485" s="210"/>
      <c r="GGU485" s="210"/>
      <c r="GGV485" s="210"/>
      <c r="GGW485" s="210"/>
      <c r="GGX485" s="210"/>
      <c r="GGY485" s="210"/>
      <c r="GGZ485" s="210"/>
      <c r="GHA485" s="210"/>
      <c r="GHB485" s="210"/>
      <c r="GHC485" s="210"/>
      <c r="GHD485" s="210"/>
      <c r="GHE485" s="210"/>
      <c r="GHF485" s="210"/>
      <c r="GHG485" s="210"/>
      <c r="GHH485" s="210"/>
      <c r="GHI485" s="210"/>
      <c r="GHJ485" s="210"/>
      <c r="GHK485" s="210"/>
      <c r="GHL485" s="210"/>
      <c r="GHM485" s="210"/>
      <c r="GHN485" s="210"/>
      <c r="GHO485" s="210"/>
      <c r="GHP485" s="210"/>
      <c r="GHQ485" s="210"/>
      <c r="GHR485" s="210"/>
      <c r="GHS485" s="210"/>
      <c r="GHT485" s="210"/>
      <c r="GHU485" s="210"/>
      <c r="GHV485" s="210"/>
      <c r="GHW485" s="210"/>
      <c r="GHX485" s="210"/>
      <c r="GHY485" s="210"/>
      <c r="GHZ485" s="210"/>
      <c r="GIA485" s="210"/>
      <c r="GIB485" s="210"/>
      <c r="GIC485" s="210"/>
      <c r="GID485" s="210"/>
      <c r="GIE485" s="210"/>
      <c r="GIF485" s="210"/>
      <c r="GIG485" s="210"/>
      <c r="GIH485" s="210"/>
      <c r="GII485" s="210"/>
      <c r="GIJ485" s="210"/>
      <c r="GIK485" s="210"/>
      <c r="GIL485" s="210"/>
      <c r="GIM485" s="210"/>
      <c r="GIN485" s="210"/>
      <c r="GIO485" s="210"/>
      <c r="GIP485" s="210"/>
      <c r="GIQ485" s="210"/>
      <c r="GIR485" s="210"/>
      <c r="GIS485" s="210"/>
      <c r="GIT485" s="210"/>
      <c r="GIU485" s="210"/>
      <c r="GIV485" s="210"/>
      <c r="GIW485" s="210"/>
      <c r="GIX485" s="210"/>
      <c r="GIY485" s="210"/>
      <c r="GIZ485" s="210"/>
      <c r="GJA485" s="210"/>
      <c r="GJB485" s="210"/>
      <c r="GJC485" s="210"/>
      <c r="GJD485" s="210"/>
      <c r="GJE485" s="210"/>
      <c r="GJF485" s="210"/>
      <c r="GJG485" s="210"/>
      <c r="GJH485" s="210"/>
      <c r="GJI485" s="210"/>
      <c r="GJJ485" s="210"/>
      <c r="GJK485" s="210"/>
      <c r="GJL485" s="210"/>
      <c r="GJM485" s="210"/>
      <c r="GJN485" s="210"/>
      <c r="GJO485" s="210"/>
      <c r="GJP485" s="210"/>
      <c r="GJQ485" s="210"/>
      <c r="GJR485" s="210"/>
      <c r="GJS485" s="210"/>
      <c r="GJT485" s="210"/>
      <c r="GJU485" s="210"/>
      <c r="GJV485" s="210"/>
      <c r="GJW485" s="210"/>
      <c r="GJX485" s="210"/>
      <c r="GJY485" s="210"/>
      <c r="GJZ485" s="210"/>
      <c r="GKA485" s="210"/>
      <c r="GKB485" s="210"/>
      <c r="GKC485" s="210"/>
      <c r="GKD485" s="210"/>
      <c r="GKE485" s="210"/>
      <c r="GKF485" s="210"/>
      <c r="GKG485" s="210"/>
      <c r="GKH485" s="210"/>
      <c r="GKI485" s="210"/>
      <c r="GKJ485" s="210"/>
      <c r="GKK485" s="210"/>
      <c r="GKL485" s="210"/>
      <c r="GKM485" s="210"/>
      <c r="GKN485" s="210"/>
      <c r="GKO485" s="210"/>
      <c r="GKP485" s="210"/>
      <c r="GKQ485" s="210"/>
      <c r="GKR485" s="210"/>
      <c r="GKS485" s="210"/>
      <c r="GKT485" s="210"/>
      <c r="GKU485" s="210"/>
      <c r="GKV485" s="210"/>
      <c r="GKW485" s="210"/>
      <c r="GKX485" s="210"/>
      <c r="GKY485" s="210"/>
      <c r="GKZ485" s="210"/>
      <c r="GLA485" s="210"/>
      <c r="GLB485" s="210"/>
      <c r="GLC485" s="210"/>
      <c r="GLD485" s="210"/>
      <c r="GLE485" s="210"/>
      <c r="GLF485" s="210"/>
      <c r="GLG485" s="210"/>
      <c r="GLH485" s="210"/>
      <c r="GLI485" s="210"/>
      <c r="GLJ485" s="210"/>
      <c r="GLK485" s="210"/>
      <c r="GLL485" s="210"/>
      <c r="GLM485" s="210"/>
      <c r="GLN485" s="210"/>
      <c r="GLO485" s="210"/>
      <c r="GLP485" s="210"/>
      <c r="GLQ485" s="210"/>
      <c r="GLR485" s="210"/>
      <c r="GLS485" s="210"/>
      <c r="GLT485" s="210"/>
      <c r="GLU485" s="210"/>
      <c r="GLV485" s="210"/>
      <c r="GLW485" s="210"/>
      <c r="GLX485" s="210"/>
      <c r="GLY485" s="210"/>
      <c r="GLZ485" s="210"/>
      <c r="GMA485" s="210"/>
      <c r="GMB485" s="210"/>
      <c r="GMC485" s="210"/>
      <c r="GMD485" s="210"/>
      <c r="GME485" s="210"/>
      <c r="GMF485" s="210"/>
      <c r="GMG485" s="210"/>
      <c r="GMH485" s="210"/>
      <c r="GMI485" s="210"/>
      <c r="GMJ485" s="210"/>
      <c r="GMK485" s="210"/>
      <c r="GML485" s="210"/>
      <c r="GMM485" s="210"/>
      <c r="GMN485" s="210"/>
      <c r="GMO485" s="210"/>
      <c r="GMP485" s="210"/>
      <c r="GMQ485" s="210"/>
      <c r="GMR485" s="210"/>
      <c r="GMS485" s="210"/>
      <c r="GMT485" s="210"/>
      <c r="GMU485" s="210"/>
      <c r="GMV485" s="210"/>
      <c r="GMW485" s="210"/>
      <c r="GMX485" s="210"/>
      <c r="GMY485" s="210"/>
      <c r="GMZ485" s="210"/>
      <c r="GNA485" s="210"/>
      <c r="GNB485" s="210"/>
      <c r="GNC485" s="210"/>
      <c r="GND485" s="210"/>
      <c r="GNE485" s="210"/>
      <c r="GNF485" s="210"/>
      <c r="GNG485" s="210"/>
      <c r="GNH485" s="210"/>
      <c r="GNI485" s="210"/>
      <c r="GNJ485" s="210"/>
      <c r="GNK485" s="210"/>
      <c r="GNL485" s="210"/>
      <c r="GNM485" s="210"/>
      <c r="GNN485" s="210"/>
      <c r="GNO485" s="210"/>
      <c r="GNP485" s="210"/>
      <c r="GNQ485" s="210"/>
      <c r="GNR485" s="210"/>
      <c r="GNS485" s="210"/>
      <c r="GNT485" s="210"/>
      <c r="GNU485" s="210"/>
      <c r="GNV485" s="210"/>
      <c r="GNW485" s="210"/>
      <c r="GNX485" s="210"/>
      <c r="GNY485" s="210"/>
      <c r="GNZ485" s="210"/>
      <c r="GOA485" s="210"/>
      <c r="GOB485" s="210"/>
      <c r="GOC485" s="210"/>
      <c r="GOD485" s="210"/>
      <c r="GOE485" s="210"/>
      <c r="GOF485" s="210"/>
      <c r="GOG485" s="210"/>
      <c r="GOH485" s="210"/>
      <c r="GOI485" s="210"/>
      <c r="GOJ485" s="210"/>
      <c r="GOK485" s="210"/>
      <c r="GOL485" s="210"/>
      <c r="GOM485" s="210"/>
      <c r="GON485" s="210"/>
      <c r="GOO485" s="210"/>
      <c r="GOP485" s="210"/>
      <c r="GOQ485" s="210"/>
      <c r="GOR485" s="210"/>
      <c r="GOS485" s="210"/>
      <c r="GOT485" s="210"/>
      <c r="GOU485" s="210"/>
      <c r="GOV485" s="210"/>
      <c r="GOW485" s="210"/>
      <c r="GOX485" s="210"/>
      <c r="GOY485" s="210"/>
      <c r="GOZ485" s="210"/>
      <c r="GPA485" s="210"/>
      <c r="GPB485" s="210"/>
      <c r="GPC485" s="210"/>
      <c r="GPD485" s="210"/>
      <c r="GPE485" s="210"/>
      <c r="GPF485" s="210"/>
      <c r="GPG485" s="210"/>
      <c r="GPH485" s="210"/>
      <c r="GPI485" s="210"/>
      <c r="GPJ485" s="210"/>
      <c r="GPK485" s="210"/>
      <c r="GPL485" s="210"/>
      <c r="GPM485" s="210"/>
      <c r="GPN485" s="210"/>
      <c r="GPO485" s="210"/>
      <c r="GPP485" s="210"/>
      <c r="GPQ485" s="210"/>
      <c r="GPR485" s="210"/>
      <c r="GPS485" s="210"/>
      <c r="GPT485" s="210"/>
      <c r="GPU485" s="210"/>
      <c r="GPV485" s="210"/>
      <c r="GPW485" s="210"/>
      <c r="GPX485" s="210"/>
      <c r="GPY485" s="210"/>
      <c r="GPZ485" s="210"/>
      <c r="GQA485" s="210"/>
      <c r="GQB485" s="210"/>
      <c r="GQC485" s="210"/>
      <c r="GQD485" s="210"/>
      <c r="GQE485" s="210"/>
      <c r="GQF485" s="210"/>
      <c r="GQG485" s="210"/>
      <c r="GQH485" s="210"/>
      <c r="GQI485" s="210"/>
      <c r="GQJ485" s="210"/>
      <c r="GQK485" s="210"/>
      <c r="GQL485" s="210"/>
      <c r="GQM485" s="210"/>
      <c r="GQN485" s="210"/>
      <c r="GQO485" s="210"/>
      <c r="GQP485" s="210"/>
      <c r="GQQ485" s="210"/>
      <c r="GQR485" s="210"/>
      <c r="GQS485" s="210"/>
      <c r="GQT485" s="210"/>
      <c r="GQU485" s="210"/>
      <c r="GQV485" s="210"/>
      <c r="GQW485" s="210"/>
      <c r="GQX485" s="210"/>
      <c r="GQY485" s="210"/>
      <c r="GQZ485" s="210"/>
      <c r="GRA485" s="210"/>
      <c r="GRB485" s="210"/>
      <c r="GRC485" s="210"/>
      <c r="GRD485" s="210"/>
      <c r="GRE485" s="210"/>
      <c r="GRF485" s="210"/>
      <c r="GRG485" s="210"/>
      <c r="GRH485" s="210"/>
      <c r="GRI485" s="210"/>
      <c r="GRJ485" s="210"/>
      <c r="GRK485" s="210"/>
      <c r="GRL485" s="210"/>
      <c r="GRM485" s="210"/>
      <c r="GRN485" s="210"/>
      <c r="GRO485" s="210"/>
      <c r="GRP485" s="210"/>
      <c r="GRQ485" s="210"/>
      <c r="GRR485" s="210"/>
      <c r="GRS485" s="210"/>
      <c r="GRT485" s="210"/>
      <c r="GRU485" s="210"/>
      <c r="GRV485" s="210"/>
      <c r="GRW485" s="210"/>
      <c r="GRX485" s="210"/>
      <c r="GRY485" s="210"/>
      <c r="GRZ485" s="210"/>
      <c r="GSA485" s="210"/>
      <c r="GSB485" s="210"/>
      <c r="GSC485" s="210"/>
      <c r="GSD485" s="210"/>
      <c r="GSE485" s="210"/>
      <c r="GSF485" s="210"/>
      <c r="GSG485" s="210"/>
      <c r="GSH485" s="210"/>
      <c r="GSI485" s="210"/>
      <c r="GSJ485" s="210"/>
      <c r="GSK485" s="210"/>
      <c r="GSL485" s="210"/>
      <c r="GSM485" s="210"/>
      <c r="GSN485" s="210"/>
      <c r="GSO485" s="210"/>
      <c r="GSP485" s="210"/>
      <c r="GSQ485" s="210"/>
      <c r="GSR485" s="210"/>
      <c r="GSS485" s="210"/>
      <c r="GST485" s="210"/>
      <c r="GSU485" s="210"/>
      <c r="GSV485" s="210"/>
      <c r="GSW485" s="210"/>
      <c r="GSX485" s="210"/>
      <c r="GSY485" s="210"/>
      <c r="GSZ485" s="210"/>
      <c r="GTA485" s="210"/>
      <c r="GTB485" s="210"/>
      <c r="GTC485" s="210"/>
      <c r="GTD485" s="210"/>
      <c r="GTE485" s="210"/>
      <c r="GTF485" s="210"/>
      <c r="GTG485" s="210"/>
      <c r="GTH485" s="210"/>
      <c r="GTI485" s="210"/>
      <c r="GTJ485" s="210"/>
      <c r="GTK485" s="210"/>
      <c r="GTL485" s="210"/>
      <c r="GTM485" s="210"/>
      <c r="GTN485" s="210"/>
      <c r="GTO485" s="210"/>
      <c r="GTP485" s="210"/>
      <c r="GTQ485" s="210"/>
      <c r="GTR485" s="210"/>
      <c r="GTS485" s="210"/>
      <c r="GTT485" s="210"/>
      <c r="GTU485" s="210"/>
      <c r="GTV485" s="210"/>
      <c r="GTW485" s="210"/>
      <c r="GTX485" s="210"/>
      <c r="GTY485" s="210"/>
      <c r="GTZ485" s="210"/>
      <c r="GUA485" s="210"/>
      <c r="GUB485" s="210"/>
      <c r="GUC485" s="210"/>
      <c r="GUD485" s="210"/>
      <c r="GUE485" s="210"/>
      <c r="GUF485" s="210"/>
      <c r="GUG485" s="210"/>
      <c r="GUH485" s="210"/>
      <c r="GUI485" s="210"/>
      <c r="GUJ485" s="210"/>
      <c r="GUK485" s="210"/>
      <c r="GUL485" s="210"/>
      <c r="GUM485" s="210"/>
      <c r="GUN485" s="210"/>
      <c r="GUO485" s="210"/>
      <c r="GUP485" s="210"/>
      <c r="GUQ485" s="210"/>
      <c r="GUR485" s="210"/>
      <c r="GUS485" s="210"/>
      <c r="GUT485" s="210"/>
      <c r="GUU485" s="210"/>
      <c r="GUV485" s="210"/>
      <c r="GUW485" s="210"/>
      <c r="GUX485" s="210"/>
      <c r="GUY485" s="210"/>
      <c r="GUZ485" s="210"/>
      <c r="GVA485" s="210"/>
      <c r="GVB485" s="210"/>
      <c r="GVC485" s="210"/>
      <c r="GVD485" s="210"/>
      <c r="GVE485" s="210"/>
      <c r="GVF485" s="210"/>
      <c r="GVG485" s="210"/>
      <c r="GVH485" s="210"/>
      <c r="GVI485" s="210"/>
      <c r="GVJ485" s="210"/>
      <c r="GVK485" s="210"/>
      <c r="GVL485" s="210"/>
      <c r="GVM485" s="210"/>
      <c r="GVN485" s="210"/>
      <c r="GVO485" s="210"/>
      <c r="GVP485" s="210"/>
      <c r="GVQ485" s="210"/>
      <c r="GVR485" s="210"/>
      <c r="GVS485" s="210"/>
      <c r="GVT485" s="210"/>
      <c r="GVU485" s="210"/>
      <c r="GVV485" s="210"/>
      <c r="GVW485" s="210"/>
      <c r="GVX485" s="210"/>
      <c r="GVY485" s="210"/>
      <c r="GVZ485" s="210"/>
      <c r="GWA485" s="210"/>
      <c r="GWB485" s="210"/>
      <c r="GWC485" s="210"/>
      <c r="GWD485" s="210"/>
      <c r="GWE485" s="210"/>
      <c r="GWF485" s="210"/>
      <c r="GWG485" s="210"/>
      <c r="GWH485" s="210"/>
      <c r="GWI485" s="210"/>
      <c r="GWJ485" s="210"/>
      <c r="GWK485" s="210"/>
      <c r="GWL485" s="210"/>
      <c r="GWM485" s="210"/>
      <c r="GWN485" s="210"/>
      <c r="GWO485" s="210"/>
      <c r="GWP485" s="210"/>
      <c r="GWQ485" s="210"/>
      <c r="GWR485" s="210"/>
      <c r="GWS485" s="210"/>
      <c r="GWT485" s="210"/>
      <c r="GWU485" s="210"/>
      <c r="GWV485" s="210"/>
      <c r="GWW485" s="210"/>
      <c r="GWX485" s="210"/>
      <c r="GWY485" s="210"/>
      <c r="GWZ485" s="210"/>
      <c r="GXA485" s="210"/>
      <c r="GXB485" s="210"/>
      <c r="GXC485" s="210"/>
      <c r="GXD485" s="210"/>
      <c r="GXE485" s="210"/>
      <c r="GXF485" s="210"/>
      <c r="GXG485" s="210"/>
      <c r="GXH485" s="210"/>
      <c r="GXI485" s="210"/>
      <c r="GXJ485" s="210"/>
      <c r="GXK485" s="210"/>
      <c r="GXL485" s="210"/>
      <c r="GXM485" s="210"/>
      <c r="GXN485" s="210"/>
      <c r="GXO485" s="210"/>
      <c r="GXP485" s="210"/>
      <c r="GXQ485" s="210"/>
      <c r="GXR485" s="210"/>
      <c r="GXS485" s="210"/>
      <c r="GXT485" s="210"/>
      <c r="GXU485" s="210"/>
      <c r="GXV485" s="210"/>
      <c r="GXW485" s="210"/>
      <c r="GXX485" s="210"/>
      <c r="GXY485" s="210"/>
      <c r="GXZ485" s="210"/>
      <c r="GYA485" s="210"/>
      <c r="GYB485" s="210"/>
      <c r="GYC485" s="210"/>
      <c r="GYD485" s="210"/>
      <c r="GYE485" s="210"/>
      <c r="GYF485" s="210"/>
      <c r="GYG485" s="210"/>
      <c r="GYH485" s="210"/>
      <c r="GYI485" s="210"/>
      <c r="GYJ485" s="210"/>
      <c r="GYK485" s="210"/>
      <c r="GYL485" s="210"/>
      <c r="GYM485" s="210"/>
      <c r="GYN485" s="210"/>
      <c r="GYO485" s="210"/>
      <c r="GYP485" s="210"/>
      <c r="GYQ485" s="210"/>
      <c r="GYR485" s="210"/>
      <c r="GYS485" s="210"/>
      <c r="GYT485" s="210"/>
      <c r="GYU485" s="210"/>
      <c r="GYV485" s="210"/>
      <c r="GYW485" s="210"/>
      <c r="GYX485" s="210"/>
      <c r="GYY485" s="210"/>
      <c r="GYZ485" s="210"/>
      <c r="GZA485" s="210"/>
      <c r="GZB485" s="210"/>
      <c r="GZC485" s="210"/>
      <c r="GZD485" s="210"/>
      <c r="GZE485" s="210"/>
      <c r="GZF485" s="210"/>
      <c r="GZG485" s="210"/>
      <c r="GZH485" s="210"/>
      <c r="GZI485" s="210"/>
      <c r="GZJ485" s="210"/>
      <c r="GZK485" s="210"/>
      <c r="GZL485" s="210"/>
      <c r="GZM485" s="210"/>
      <c r="GZN485" s="210"/>
      <c r="GZO485" s="210"/>
      <c r="GZP485" s="210"/>
      <c r="GZQ485" s="210"/>
      <c r="GZR485" s="210"/>
      <c r="GZS485" s="210"/>
      <c r="GZT485" s="210"/>
      <c r="GZU485" s="210"/>
      <c r="GZV485" s="210"/>
      <c r="GZW485" s="210"/>
      <c r="GZX485" s="210"/>
      <c r="GZY485" s="210"/>
      <c r="GZZ485" s="210"/>
      <c r="HAA485" s="210"/>
      <c r="HAB485" s="210"/>
      <c r="HAC485" s="210"/>
      <c r="HAD485" s="210"/>
      <c r="HAE485" s="210"/>
      <c r="HAF485" s="210"/>
      <c r="HAG485" s="210"/>
      <c r="HAH485" s="210"/>
      <c r="HAI485" s="210"/>
      <c r="HAJ485" s="210"/>
      <c r="HAK485" s="210"/>
      <c r="HAL485" s="210"/>
      <c r="HAM485" s="210"/>
      <c r="HAN485" s="210"/>
      <c r="HAO485" s="210"/>
      <c r="HAP485" s="210"/>
      <c r="HAQ485" s="210"/>
      <c r="HAR485" s="210"/>
      <c r="HAS485" s="210"/>
      <c r="HAT485" s="210"/>
      <c r="HAU485" s="210"/>
      <c r="HAV485" s="210"/>
      <c r="HAW485" s="210"/>
      <c r="HAX485" s="210"/>
      <c r="HAY485" s="210"/>
      <c r="HAZ485" s="210"/>
      <c r="HBA485" s="210"/>
      <c r="HBB485" s="210"/>
      <c r="HBC485" s="210"/>
      <c r="HBD485" s="210"/>
      <c r="HBE485" s="210"/>
      <c r="HBF485" s="210"/>
      <c r="HBG485" s="210"/>
      <c r="HBH485" s="210"/>
      <c r="HBI485" s="210"/>
      <c r="HBJ485" s="210"/>
      <c r="HBK485" s="210"/>
      <c r="HBL485" s="210"/>
      <c r="HBM485" s="210"/>
      <c r="HBN485" s="210"/>
      <c r="HBO485" s="210"/>
      <c r="HBP485" s="210"/>
      <c r="HBQ485" s="210"/>
      <c r="HBR485" s="210"/>
      <c r="HBS485" s="210"/>
      <c r="HBT485" s="210"/>
      <c r="HBU485" s="210"/>
      <c r="HBV485" s="210"/>
      <c r="HBW485" s="210"/>
      <c r="HBX485" s="210"/>
      <c r="HBY485" s="210"/>
      <c r="HBZ485" s="210"/>
      <c r="HCA485" s="210"/>
      <c r="HCB485" s="210"/>
      <c r="HCC485" s="210"/>
      <c r="HCD485" s="210"/>
      <c r="HCE485" s="210"/>
      <c r="HCF485" s="210"/>
      <c r="HCG485" s="210"/>
      <c r="HCH485" s="210"/>
      <c r="HCI485" s="210"/>
      <c r="HCJ485" s="210"/>
      <c r="HCK485" s="210"/>
      <c r="HCL485" s="210"/>
      <c r="HCM485" s="210"/>
      <c r="HCN485" s="210"/>
      <c r="HCO485" s="210"/>
      <c r="HCP485" s="210"/>
      <c r="HCQ485" s="210"/>
      <c r="HCR485" s="210"/>
      <c r="HCS485" s="210"/>
      <c r="HCT485" s="210"/>
      <c r="HCU485" s="210"/>
      <c r="HCV485" s="210"/>
      <c r="HCW485" s="210"/>
      <c r="HCX485" s="210"/>
      <c r="HCY485" s="210"/>
      <c r="HCZ485" s="210"/>
      <c r="HDA485" s="210"/>
      <c r="HDB485" s="210"/>
      <c r="HDC485" s="210"/>
      <c r="HDD485" s="210"/>
      <c r="HDE485" s="210"/>
      <c r="HDF485" s="210"/>
      <c r="HDG485" s="210"/>
      <c r="HDH485" s="210"/>
      <c r="HDI485" s="210"/>
      <c r="HDJ485" s="210"/>
      <c r="HDK485" s="210"/>
      <c r="HDL485" s="210"/>
      <c r="HDM485" s="210"/>
      <c r="HDN485" s="210"/>
      <c r="HDO485" s="210"/>
      <c r="HDP485" s="210"/>
      <c r="HDQ485" s="210"/>
      <c r="HDR485" s="210"/>
      <c r="HDS485" s="210"/>
      <c r="HDT485" s="210"/>
      <c r="HDU485" s="210"/>
      <c r="HDV485" s="210"/>
      <c r="HDW485" s="210"/>
      <c r="HDX485" s="210"/>
      <c r="HDY485" s="210"/>
      <c r="HDZ485" s="210"/>
      <c r="HEA485" s="210"/>
      <c r="HEB485" s="210"/>
      <c r="HEC485" s="210"/>
      <c r="HED485" s="210"/>
      <c r="HEE485" s="210"/>
      <c r="HEF485" s="210"/>
      <c r="HEG485" s="210"/>
      <c r="HEH485" s="210"/>
      <c r="HEI485" s="210"/>
      <c r="HEJ485" s="210"/>
      <c r="HEK485" s="210"/>
      <c r="HEL485" s="210"/>
      <c r="HEM485" s="210"/>
      <c r="HEN485" s="210"/>
      <c r="HEO485" s="210"/>
      <c r="HEP485" s="210"/>
      <c r="HEQ485" s="210"/>
      <c r="HER485" s="210"/>
      <c r="HES485" s="210"/>
      <c r="HET485" s="210"/>
      <c r="HEU485" s="210"/>
      <c r="HEV485" s="210"/>
      <c r="HEW485" s="210"/>
      <c r="HEX485" s="210"/>
      <c r="HEY485" s="210"/>
      <c r="HEZ485" s="210"/>
      <c r="HFA485" s="210"/>
      <c r="HFB485" s="210"/>
      <c r="HFC485" s="210"/>
      <c r="HFD485" s="210"/>
      <c r="HFE485" s="210"/>
      <c r="HFF485" s="210"/>
      <c r="HFG485" s="210"/>
      <c r="HFH485" s="210"/>
      <c r="HFI485" s="210"/>
      <c r="HFJ485" s="210"/>
      <c r="HFK485" s="210"/>
      <c r="HFL485" s="210"/>
      <c r="HFM485" s="210"/>
      <c r="HFN485" s="210"/>
      <c r="HFO485" s="210"/>
      <c r="HFP485" s="210"/>
      <c r="HFQ485" s="210"/>
      <c r="HFR485" s="210"/>
      <c r="HFS485" s="210"/>
      <c r="HFT485" s="210"/>
      <c r="HFU485" s="210"/>
      <c r="HFV485" s="210"/>
      <c r="HFW485" s="210"/>
      <c r="HFX485" s="210"/>
      <c r="HFY485" s="210"/>
      <c r="HFZ485" s="210"/>
      <c r="HGA485" s="210"/>
      <c r="HGB485" s="210"/>
      <c r="HGC485" s="210"/>
      <c r="HGD485" s="210"/>
      <c r="HGE485" s="210"/>
      <c r="HGF485" s="210"/>
      <c r="HGG485" s="210"/>
      <c r="HGH485" s="210"/>
      <c r="HGI485" s="210"/>
      <c r="HGJ485" s="210"/>
      <c r="HGK485" s="210"/>
      <c r="HGL485" s="210"/>
      <c r="HGM485" s="210"/>
      <c r="HGN485" s="210"/>
      <c r="HGO485" s="210"/>
      <c r="HGP485" s="210"/>
      <c r="HGQ485" s="210"/>
      <c r="HGR485" s="210"/>
      <c r="HGS485" s="210"/>
      <c r="HGT485" s="210"/>
      <c r="HGU485" s="210"/>
      <c r="HGV485" s="210"/>
      <c r="HGW485" s="210"/>
      <c r="HGX485" s="210"/>
      <c r="HGY485" s="210"/>
      <c r="HGZ485" s="210"/>
      <c r="HHA485" s="210"/>
      <c r="HHB485" s="210"/>
      <c r="HHC485" s="210"/>
      <c r="HHD485" s="210"/>
      <c r="HHE485" s="210"/>
      <c r="HHF485" s="210"/>
      <c r="HHG485" s="210"/>
      <c r="HHH485" s="210"/>
      <c r="HHI485" s="210"/>
      <c r="HHJ485" s="210"/>
      <c r="HHK485" s="210"/>
      <c r="HHL485" s="210"/>
      <c r="HHM485" s="210"/>
      <c r="HHN485" s="210"/>
      <c r="HHO485" s="210"/>
      <c r="HHP485" s="210"/>
      <c r="HHQ485" s="210"/>
      <c r="HHR485" s="210"/>
      <c r="HHS485" s="210"/>
      <c r="HHT485" s="210"/>
      <c r="HHU485" s="210"/>
      <c r="HHV485" s="210"/>
      <c r="HHW485" s="210"/>
      <c r="HHX485" s="210"/>
      <c r="HHY485" s="210"/>
      <c r="HHZ485" s="210"/>
      <c r="HIA485" s="210"/>
      <c r="HIB485" s="210"/>
      <c r="HIC485" s="210"/>
      <c r="HID485" s="210"/>
      <c r="HIE485" s="210"/>
      <c r="HIF485" s="210"/>
      <c r="HIG485" s="210"/>
      <c r="HIH485" s="210"/>
      <c r="HII485" s="210"/>
      <c r="HIJ485" s="210"/>
      <c r="HIK485" s="210"/>
      <c r="HIL485" s="210"/>
      <c r="HIM485" s="210"/>
      <c r="HIN485" s="210"/>
      <c r="HIO485" s="210"/>
      <c r="HIP485" s="210"/>
      <c r="HIQ485" s="210"/>
      <c r="HIR485" s="210"/>
      <c r="HIS485" s="210"/>
      <c r="HIT485" s="210"/>
      <c r="HIU485" s="210"/>
      <c r="HIV485" s="210"/>
      <c r="HIW485" s="210"/>
      <c r="HIX485" s="210"/>
      <c r="HIY485" s="210"/>
      <c r="HIZ485" s="210"/>
      <c r="HJA485" s="210"/>
      <c r="HJB485" s="210"/>
      <c r="HJC485" s="210"/>
      <c r="HJD485" s="210"/>
      <c r="HJE485" s="210"/>
      <c r="HJF485" s="210"/>
      <c r="HJG485" s="210"/>
      <c r="HJH485" s="210"/>
      <c r="HJI485" s="210"/>
      <c r="HJJ485" s="210"/>
      <c r="HJK485" s="210"/>
      <c r="HJL485" s="210"/>
      <c r="HJM485" s="210"/>
      <c r="HJN485" s="210"/>
      <c r="HJO485" s="210"/>
      <c r="HJP485" s="210"/>
      <c r="HJQ485" s="210"/>
      <c r="HJR485" s="210"/>
      <c r="HJS485" s="210"/>
      <c r="HJT485" s="210"/>
      <c r="HJU485" s="210"/>
      <c r="HJV485" s="210"/>
      <c r="HJW485" s="210"/>
      <c r="HJX485" s="210"/>
      <c r="HJY485" s="210"/>
      <c r="HJZ485" s="210"/>
      <c r="HKA485" s="210"/>
      <c r="HKB485" s="210"/>
      <c r="HKC485" s="210"/>
      <c r="HKD485" s="210"/>
      <c r="HKE485" s="210"/>
      <c r="HKF485" s="210"/>
      <c r="HKG485" s="210"/>
      <c r="HKH485" s="210"/>
      <c r="HKI485" s="210"/>
      <c r="HKJ485" s="210"/>
      <c r="HKK485" s="210"/>
      <c r="HKL485" s="210"/>
      <c r="HKM485" s="210"/>
      <c r="HKN485" s="210"/>
      <c r="HKO485" s="210"/>
      <c r="HKP485" s="210"/>
      <c r="HKQ485" s="210"/>
      <c r="HKR485" s="210"/>
      <c r="HKS485" s="210"/>
      <c r="HKT485" s="210"/>
      <c r="HKU485" s="210"/>
      <c r="HKV485" s="210"/>
      <c r="HKW485" s="210"/>
      <c r="HKX485" s="210"/>
      <c r="HKY485" s="210"/>
      <c r="HKZ485" s="210"/>
      <c r="HLA485" s="210"/>
      <c r="HLB485" s="210"/>
      <c r="HLC485" s="210"/>
      <c r="HLD485" s="210"/>
      <c r="HLE485" s="210"/>
      <c r="HLF485" s="210"/>
      <c r="HLG485" s="210"/>
      <c r="HLH485" s="210"/>
      <c r="HLI485" s="210"/>
      <c r="HLJ485" s="210"/>
      <c r="HLK485" s="210"/>
      <c r="HLL485" s="210"/>
      <c r="HLM485" s="210"/>
      <c r="HLN485" s="210"/>
      <c r="HLO485" s="210"/>
      <c r="HLP485" s="210"/>
      <c r="HLQ485" s="210"/>
      <c r="HLR485" s="210"/>
      <c r="HLS485" s="210"/>
      <c r="HLT485" s="210"/>
      <c r="HLU485" s="210"/>
      <c r="HLV485" s="210"/>
      <c r="HLW485" s="210"/>
      <c r="HLX485" s="210"/>
      <c r="HLY485" s="210"/>
      <c r="HLZ485" s="210"/>
      <c r="HMA485" s="210"/>
      <c r="HMB485" s="210"/>
      <c r="HMC485" s="210"/>
      <c r="HMD485" s="210"/>
      <c r="HME485" s="210"/>
      <c r="HMF485" s="210"/>
      <c r="HMG485" s="210"/>
      <c r="HMH485" s="210"/>
      <c r="HMI485" s="210"/>
      <c r="HMJ485" s="210"/>
      <c r="HMK485" s="210"/>
      <c r="HML485" s="210"/>
      <c r="HMM485" s="210"/>
      <c r="HMN485" s="210"/>
      <c r="HMO485" s="210"/>
      <c r="HMP485" s="210"/>
      <c r="HMQ485" s="210"/>
      <c r="HMR485" s="210"/>
      <c r="HMS485" s="210"/>
      <c r="HMT485" s="210"/>
      <c r="HMU485" s="210"/>
      <c r="HMV485" s="210"/>
      <c r="HMW485" s="210"/>
      <c r="HMX485" s="210"/>
      <c r="HMY485" s="210"/>
      <c r="HMZ485" s="210"/>
      <c r="HNA485" s="210"/>
      <c r="HNB485" s="210"/>
      <c r="HNC485" s="210"/>
      <c r="HND485" s="210"/>
      <c r="HNE485" s="210"/>
      <c r="HNF485" s="210"/>
      <c r="HNG485" s="210"/>
      <c r="HNH485" s="210"/>
      <c r="HNI485" s="210"/>
      <c r="HNJ485" s="210"/>
      <c r="HNK485" s="210"/>
      <c r="HNL485" s="210"/>
      <c r="HNM485" s="210"/>
      <c r="HNN485" s="210"/>
      <c r="HNO485" s="210"/>
      <c r="HNP485" s="210"/>
      <c r="HNQ485" s="210"/>
      <c r="HNR485" s="210"/>
      <c r="HNS485" s="210"/>
      <c r="HNT485" s="210"/>
      <c r="HNU485" s="210"/>
      <c r="HNV485" s="210"/>
      <c r="HNW485" s="210"/>
      <c r="HNX485" s="210"/>
      <c r="HNY485" s="210"/>
      <c r="HNZ485" s="210"/>
      <c r="HOA485" s="210"/>
      <c r="HOB485" s="210"/>
      <c r="HOC485" s="210"/>
      <c r="HOD485" s="210"/>
      <c r="HOE485" s="210"/>
      <c r="HOF485" s="210"/>
      <c r="HOG485" s="210"/>
      <c r="HOH485" s="210"/>
      <c r="HOI485" s="210"/>
      <c r="HOJ485" s="210"/>
      <c r="HOK485" s="210"/>
      <c r="HOL485" s="210"/>
      <c r="HOM485" s="210"/>
      <c r="HON485" s="210"/>
      <c r="HOO485" s="210"/>
      <c r="HOP485" s="210"/>
      <c r="HOQ485" s="210"/>
      <c r="HOR485" s="210"/>
      <c r="HOS485" s="210"/>
      <c r="HOT485" s="210"/>
      <c r="HOU485" s="210"/>
      <c r="HOV485" s="210"/>
      <c r="HOW485" s="210"/>
      <c r="HOX485" s="210"/>
      <c r="HOY485" s="210"/>
      <c r="HOZ485" s="210"/>
      <c r="HPA485" s="210"/>
      <c r="HPB485" s="210"/>
      <c r="HPC485" s="210"/>
      <c r="HPD485" s="210"/>
      <c r="HPE485" s="210"/>
      <c r="HPF485" s="210"/>
      <c r="HPG485" s="210"/>
      <c r="HPH485" s="210"/>
      <c r="HPI485" s="210"/>
      <c r="HPJ485" s="210"/>
      <c r="HPK485" s="210"/>
      <c r="HPL485" s="210"/>
      <c r="HPM485" s="210"/>
      <c r="HPN485" s="210"/>
      <c r="HPO485" s="210"/>
      <c r="HPP485" s="210"/>
      <c r="HPQ485" s="210"/>
      <c r="HPR485" s="210"/>
      <c r="HPS485" s="210"/>
      <c r="HPT485" s="210"/>
      <c r="HPU485" s="210"/>
      <c r="HPV485" s="210"/>
      <c r="HPW485" s="210"/>
      <c r="HPX485" s="210"/>
      <c r="HPY485" s="210"/>
      <c r="HPZ485" s="210"/>
      <c r="HQA485" s="210"/>
      <c r="HQB485" s="210"/>
      <c r="HQC485" s="210"/>
      <c r="HQD485" s="210"/>
      <c r="HQE485" s="210"/>
      <c r="HQF485" s="210"/>
      <c r="HQG485" s="210"/>
      <c r="HQH485" s="210"/>
      <c r="HQI485" s="210"/>
      <c r="HQJ485" s="210"/>
      <c r="HQK485" s="210"/>
      <c r="HQL485" s="210"/>
      <c r="HQM485" s="210"/>
      <c r="HQN485" s="210"/>
      <c r="HQO485" s="210"/>
      <c r="HQP485" s="210"/>
      <c r="HQQ485" s="210"/>
      <c r="HQR485" s="210"/>
      <c r="HQS485" s="210"/>
      <c r="HQT485" s="210"/>
      <c r="HQU485" s="210"/>
      <c r="HQV485" s="210"/>
      <c r="HQW485" s="210"/>
      <c r="HQX485" s="210"/>
      <c r="HQY485" s="210"/>
      <c r="HQZ485" s="210"/>
      <c r="HRA485" s="210"/>
      <c r="HRB485" s="210"/>
      <c r="HRC485" s="210"/>
      <c r="HRD485" s="210"/>
      <c r="HRE485" s="210"/>
      <c r="HRF485" s="210"/>
      <c r="HRG485" s="210"/>
      <c r="HRH485" s="210"/>
      <c r="HRI485" s="210"/>
      <c r="HRJ485" s="210"/>
      <c r="HRK485" s="210"/>
      <c r="HRL485" s="210"/>
      <c r="HRM485" s="210"/>
      <c r="HRN485" s="210"/>
      <c r="HRO485" s="210"/>
      <c r="HRP485" s="210"/>
      <c r="HRQ485" s="210"/>
      <c r="HRR485" s="210"/>
      <c r="HRS485" s="210"/>
      <c r="HRT485" s="210"/>
      <c r="HRU485" s="210"/>
      <c r="HRV485" s="210"/>
      <c r="HRW485" s="210"/>
      <c r="HRX485" s="210"/>
      <c r="HRY485" s="210"/>
      <c r="HRZ485" s="210"/>
      <c r="HSA485" s="210"/>
      <c r="HSB485" s="210"/>
      <c r="HSC485" s="210"/>
      <c r="HSD485" s="210"/>
      <c r="HSE485" s="210"/>
      <c r="HSF485" s="210"/>
      <c r="HSG485" s="210"/>
      <c r="HSH485" s="210"/>
      <c r="HSI485" s="210"/>
      <c r="HSJ485" s="210"/>
      <c r="HSK485" s="210"/>
      <c r="HSL485" s="210"/>
      <c r="HSM485" s="210"/>
      <c r="HSN485" s="210"/>
      <c r="HSO485" s="210"/>
      <c r="HSP485" s="210"/>
      <c r="HSQ485" s="210"/>
      <c r="HSR485" s="210"/>
      <c r="HSS485" s="210"/>
      <c r="HST485" s="210"/>
      <c r="HSU485" s="210"/>
      <c r="HSV485" s="210"/>
      <c r="HSW485" s="210"/>
      <c r="HSX485" s="210"/>
      <c r="HSY485" s="210"/>
      <c r="HSZ485" s="210"/>
      <c r="HTA485" s="210"/>
      <c r="HTB485" s="210"/>
      <c r="HTC485" s="210"/>
      <c r="HTD485" s="210"/>
      <c r="HTE485" s="210"/>
      <c r="HTF485" s="210"/>
      <c r="HTG485" s="210"/>
      <c r="HTH485" s="210"/>
      <c r="HTI485" s="210"/>
      <c r="HTJ485" s="210"/>
      <c r="HTK485" s="210"/>
      <c r="HTL485" s="210"/>
      <c r="HTM485" s="210"/>
      <c r="HTN485" s="210"/>
      <c r="HTO485" s="210"/>
      <c r="HTP485" s="210"/>
      <c r="HTQ485" s="210"/>
      <c r="HTR485" s="210"/>
      <c r="HTS485" s="210"/>
      <c r="HTT485" s="210"/>
      <c r="HTU485" s="210"/>
      <c r="HTV485" s="210"/>
      <c r="HTW485" s="210"/>
      <c r="HTX485" s="210"/>
      <c r="HTY485" s="210"/>
      <c r="HTZ485" s="210"/>
      <c r="HUA485" s="210"/>
      <c r="HUB485" s="210"/>
      <c r="HUC485" s="210"/>
      <c r="HUD485" s="210"/>
      <c r="HUE485" s="210"/>
      <c r="HUF485" s="210"/>
      <c r="HUG485" s="210"/>
      <c r="HUH485" s="210"/>
      <c r="HUI485" s="210"/>
      <c r="HUJ485" s="210"/>
      <c r="HUK485" s="210"/>
      <c r="HUL485" s="210"/>
      <c r="HUM485" s="210"/>
      <c r="HUN485" s="210"/>
      <c r="HUO485" s="210"/>
      <c r="HUP485" s="210"/>
      <c r="HUQ485" s="210"/>
      <c r="HUR485" s="210"/>
      <c r="HUS485" s="210"/>
      <c r="HUT485" s="210"/>
      <c r="HUU485" s="210"/>
      <c r="HUV485" s="210"/>
      <c r="HUW485" s="210"/>
      <c r="HUX485" s="210"/>
      <c r="HUY485" s="210"/>
      <c r="HUZ485" s="210"/>
      <c r="HVA485" s="210"/>
      <c r="HVB485" s="210"/>
      <c r="HVC485" s="210"/>
      <c r="HVD485" s="210"/>
      <c r="HVE485" s="210"/>
      <c r="HVF485" s="210"/>
      <c r="HVG485" s="210"/>
      <c r="HVH485" s="210"/>
      <c r="HVI485" s="210"/>
      <c r="HVJ485" s="210"/>
      <c r="HVK485" s="210"/>
      <c r="HVL485" s="210"/>
      <c r="HVM485" s="210"/>
      <c r="HVN485" s="210"/>
      <c r="HVO485" s="210"/>
      <c r="HVP485" s="210"/>
      <c r="HVQ485" s="210"/>
      <c r="HVR485" s="210"/>
      <c r="HVS485" s="210"/>
      <c r="HVT485" s="210"/>
      <c r="HVU485" s="210"/>
      <c r="HVV485" s="210"/>
      <c r="HVW485" s="210"/>
      <c r="HVX485" s="210"/>
      <c r="HVY485" s="210"/>
      <c r="HVZ485" s="210"/>
      <c r="HWA485" s="210"/>
      <c r="HWB485" s="210"/>
      <c r="HWC485" s="210"/>
      <c r="HWD485" s="210"/>
      <c r="HWE485" s="210"/>
      <c r="HWF485" s="210"/>
      <c r="HWG485" s="210"/>
      <c r="HWH485" s="210"/>
      <c r="HWI485" s="210"/>
      <c r="HWJ485" s="210"/>
      <c r="HWK485" s="210"/>
      <c r="HWL485" s="210"/>
      <c r="HWM485" s="210"/>
      <c r="HWN485" s="210"/>
      <c r="HWO485" s="210"/>
      <c r="HWP485" s="210"/>
      <c r="HWQ485" s="210"/>
      <c r="HWR485" s="210"/>
      <c r="HWS485" s="210"/>
      <c r="HWT485" s="210"/>
      <c r="HWU485" s="210"/>
      <c r="HWV485" s="210"/>
      <c r="HWW485" s="210"/>
      <c r="HWX485" s="210"/>
      <c r="HWY485" s="210"/>
      <c r="HWZ485" s="210"/>
      <c r="HXA485" s="210"/>
      <c r="HXB485" s="210"/>
      <c r="HXC485" s="210"/>
      <c r="HXD485" s="210"/>
      <c r="HXE485" s="210"/>
      <c r="HXF485" s="210"/>
      <c r="HXG485" s="210"/>
      <c r="HXH485" s="210"/>
      <c r="HXI485" s="210"/>
      <c r="HXJ485" s="210"/>
      <c r="HXK485" s="210"/>
      <c r="HXL485" s="210"/>
      <c r="HXM485" s="210"/>
      <c r="HXN485" s="210"/>
      <c r="HXO485" s="210"/>
      <c r="HXP485" s="210"/>
      <c r="HXQ485" s="210"/>
      <c r="HXR485" s="210"/>
      <c r="HXS485" s="210"/>
      <c r="HXT485" s="210"/>
      <c r="HXU485" s="210"/>
      <c r="HXV485" s="210"/>
      <c r="HXW485" s="210"/>
      <c r="HXX485" s="210"/>
      <c r="HXY485" s="210"/>
      <c r="HXZ485" s="210"/>
      <c r="HYA485" s="210"/>
      <c r="HYB485" s="210"/>
      <c r="HYC485" s="210"/>
      <c r="HYD485" s="210"/>
      <c r="HYE485" s="210"/>
      <c r="HYF485" s="210"/>
      <c r="HYG485" s="210"/>
      <c r="HYH485" s="210"/>
      <c r="HYI485" s="210"/>
      <c r="HYJ485" s="210"/>
      <c r="HYK485" s="210"/>
      <c r="HYL485" s="210"/>
      <c r="HYM485" s="210"/>
      <c r="HYN485" s="210"/>
      <c r="HYO485" s="210"/>
      <c r="HYP485" s="210"/>
      <c r="HYQ485" s="210"/>
      <c r="HYR485" s="210"/>
      <c r="HYS485" s="210"/>
      <c r="HYT485" s="210"/>
      <c r="HYU485" s="210"/>
      <c r="HYV485" s="210"/>
      <c r="HYW485" s="210"/>
      <c r="HYX485" s="210"/>
      <c r="HYY485" s="210"/>
      <c r="HYZ485" s="210"/>
      <c r="HZA485" s="210"/>
      <c r="HZB485" s="210"/>
      <c r="HZC485" s="210"/>
      <c r="HZD485" s="210"/>
      <c r="HZE485" s="210"/>
      <c r="HZF485" s="210"/>
      <c r="HZG485" s="210"/>
      <c r="HZH485" s="210"/>
      <c r="HZI485" s="210"/>
      <c r="HZJ485" s="210"/>
      <c r="HZK485" s="210"/>
      <c r="HZL485" s="210"/>
      <c r="HZM485" s="210"/>
      <c r="HZN485" s="210"/>
      <c r="HZO485" s="210"/>
      <c r="HZP485" s="210"/>
      <c r="HZQ485" s="210"/>
      <c r="HZR485" s="210"/>
      <c r="HZS485" s="210"/>
      <c r="HZT485" s="210"/>
      <c r="HZU485" s="210"/>
      <c r="HZV485" s="210"/>
      <c r="HZW485" s="210"/>
      <c r="HZX485" s="210"/>
      <c r="HZY485" s="210"/>
      <c r="HZZ485" s="210"/>
      <c r="IAA485" s="210"/>
      <c r="IAB485" s="210"/>
      <c r="IAC485" s="210"/>
      <c r="IAD485" s="210"/>
      <c r="IAE485" s="210"/>
      <c r="IAF485" s="210"/>
      <c r="IAG485" s="210"/>
      <c r="IAH485" s="210"/>
      <c r="IAI485" s="210"/>
      <c r="IAJ485" s="210"/>
      <c r="IAK485" s="210"/>
      <c r="IAL485" s="210"/>
      <c r="IAM485" s="210"/>
      <c r="IAN485" s="210"/>
      <c r="IAO485" s="210"/>
      <c r="IAP485" s="210"/>
      <c r="IAQ485" s="210"/>
      <c r="IAR485" s="210"/>
      <c r="IAS485" s="210"/>
      <c r="IAT485" s="210"/>
      <c r="IAU485" s="210"/>
      <c r="IAV485" s="210"/>
      <c r="IAW485" s="210"/>
      <c r="IAX485" s="210"/>
      <c r="IAY485" s="210"/>
      <c r="IAZ485" s="210"/>
      <c r="IBA485" s="210"/>
      <c r="IBB485" s="210"/>
      <c r="IBC485" s="210"/>
      <c r="IBD485" s="210"/>
      <c r="IBE485" s="210"/>
      <c r="IBF485" s="210"/>
      <c r="IBG485" s="210"/>
      <c r="IBH485" s="210"/>
      <c r="IBI485" s="210"/>
      <c r="IBJ485" s="210"/>
      <c r="IBK485" s="210"/>
      <c r="IBL485" s="210"/>
      <c r="IBM485" s="210"/>
      <c r="IBN485" s="210"/>
      <c r="IBO485" s="210"/>
      <c r="IBP485" s="210"/>
      <c r="IBQ485" s="210"/>
      <c r="IBR485" s="210"/>
      <c r="IBS485" s="210"/>
      <c r="IBT485" s="210"/>
      <c r="IBU485" s="210"/>
      <c r="IBV485" s="210"/>
      <c r="IBW485" s="210"/>
      <c r="IBX485" s="210"/>
      <c r="IBY485" s="210"/>
      <c r="IBZ485" s="210"/>
      <c r="ICA485" s="210"/>
      <c r="ICB485" s="210"/>
      <c r="ICC485" s="210"/>
      <c r="ICD485" s="210"/>
      <c r="ICE485" s="210"/>
      <c r="ICF485" s="210"/>
      <c r="ICG485" s="210"/>
      <c r="ICH485" s="210"/>
      <c r="ICI485" s="210"/>
      <c r="ICJ485" s="210"/>
      <c r="ICK485" s="210"/>
      <c r="ICL485" s="210"/>
      <c r="ICM485" s="210"/>
      <c r="ICN485" s="210"/>
      <c r="ICO485" s="210"/>
      <c r="ICP485" s="210"/>
      <c r="ICQ485" s="210"/>
      <c r="ICR485" s="210"/>
      <c r="ICS485" s="210"/>
      <c r="ICT485" s="210"/>
      <c r="ICU485" s="210"/>
      <c r="ICV485" s="210"/>
      <c r="ICW485" s="210"/>
      <c r="ICX485" s="210"/>
      <c r="ICY485" s="210"/>
      <c r="ICZ485" s="210"/>
      <c r="IDA485" s="210"/>
      <c r="IDB485" s="210"/>
      <c r="IDC485" s="210"/>
      <c r="IDD485" s="210"/>
      <c r="IDE485" s="210"/>
      <c r="IDF485" s="210"/>
      <c r="IDG485" s="210"/>
      <c r="IDH485" s="210"/>
      <c r="IDI485" s="210"/>
      <c r="IDJ485" s="210"/>
      <c r="IDK485" s="210"/>
      <c r="IDL485" s="210"/>
      <c r="IDM485" s="210"/>
      <c r="IDN485" s="210"/>
      <c r="IDO485" s="210"/>
      <c r="IDP485" s="210"/>
      <c r="IDQ485" s="210"/>
      <c r="IDR485" s="210"/>
      <c r="IDS485" s="210"/>
      <c r="IDT485" s="210"/>
      <c r="IDU485" s="210"/>
      <c r="IDV485" s="210"/>
      <c r="IDW485" s="210"/>
      <c r="IDX485" s="210"/>
      <c r="IDY485" s="210"/>
      <c r="IDZ485" s="210"/>
      <c r="IEA485" s="210"/>
      <c r="IEB485" s="210"/>
      <c r="IEC485" s="210"/>
      <c r="IED485" s="210"/>
      <c r="IEE485" s="210"/>
      <c r="IEF485" s="210"/>
      <c r="IEG485" s="210"/>
      <c r="IEH485" s="210"/>
      <c r="IEI485" s="210"/>
      <c r="IEJ485" s="210"/>
      <c r="IEK485" s="210"/>
      <c r="IEL485" s="210"/>
      <c r="IEM485" s="210"/>
      <c r="IEN485" s="210"/>
      <c r="IEO485" s="210"/>
      <c r="IEP485" s="210"/>
      <c r="IEQ485" s="210"/>
      <c r="IER485" s="210"/>
      <c r="IES485" s="210"/>
      <c r="IET485" s="210"/>
      <c r="IEU485" s="210"/>
      <c r="IEV485" s="210"/>
      <c r="IEW485" s="210"/>
      <c r="IEX485" s="210"/>
      <c r="IEY485" s="210"/>
      <c r="IEZ485" s="210"/>
      <c r="IFA485" s="210"/>
      <c r="IFB485" s="210"/>
      <c r="IFC485" s="210"/>
      <c r="IFD485" s="210"/>
      <c r="IFE485" s="210"/>
      <c r="IFF485" s="210"/>
      <c r="IFG485" s="210"/>
      <c r="IFH485" s="210"/>
      <c r="IFI485" s="210"/>
      <c r="IFJ485" s="210"/>
      <c r="IFK485" s="210"/>
      <c r="IFL485" s="210"/>
      <c r="IFM485" s="210"/>
      <c r="IFN485" s="210"/>
      <c r="IFO485" s="210"/>
      <c r="IFP485" s="210"/>
      <c r="IFQ485" s="210"/>
      <c r="IFR485" s="210"/>
      <c r="IFS485" s="210"/>
      <c r="IFT485" s="210"/>
      <c r="IFU485" s="210"/>
      <c r="IFV485" s="210"/>
      <c r="IFW485" s="210"/>
      <c r="IFX485" s="210"/>
      <c r="IFY485" s="210"/>
      <c r="IFZ485" s="210"/>
      <c r="IGA485" s="210"/>
      <c r="IGB485" s="210"/>
      <c r="IGC485" s="210"/>
      <c r="IGD485" s="210"/>
      <c r="IGE485" s="210"/>
      <c r="IGF485" s="210"/>
      <c r="IGG485" s="210"/>
      <c r="IGH485" s="210"/>
      <c r="IGI485" s="210"/>
      <c r="IGJ485" s="210"/>
      <c r="IGK485" s="210"/>
      <c r="IGL485" s="210"/>
      <c r="IGM485" s="210"/>
      <c r="IGN485" s="210"/>
      <c r="IGO485" s="210"/>
      <c r="IGP485" s="210"/>
      <c r="IGQ485" s="210"/>
      <c r="IGR485" s="210"/>
      <c r="IGS485" s="210"/>
      <c r="IGT485" s="210"/>
      <c r="IGU485" s="210"/>
      <c r="IGV485" s="210"/>
      <c r="IGW485" s="210"/>
      <c r="IGX485" s="210"/>
      <c r="IGY485" s="210"/>
      <c r="IGZ485" s="210"/>
      <c r="IHA485" s="210"/>
      <c r="IHB485" s="210"/>
      <c r="IHC485" s="210"/>
      <c r="IHD485" s="210"/>
      <c r="IHE485" s="210"/>
      <c r="IHF485" s="210"/>
      <c r="IHG485" s="210"/>
      <c r="IHH485" s="210"/>
      <c r="IHI485" s="210"/>
      <c r="IHJ485" s="210"/>
      <c r="IHK485" s="210"/>
      <c r="IHL485" s="210"/>
      <c r="IHM485" s="210"/>
      <c r="IHN485" s="210"/>
      <c r="IHO485" s="210"/>
      <c r="IHP485" s="210"/>
      <c r="IHQ485" s="210"/>
      <c r="IHR485" s="210"/>
      <c r="IHS485" s="210"/>
      <c r="IHT485" s="210"/>
      <c r="IHU485" s="210"/>
      <c r="IHV485" s="210"/>
      <c r="IHW485" s="210"/>
      <c r="IHX485" s="210"/>
      <c r="IHY485" s="210"/>
      <c r="IHZ485" s="210"/>
      <c r="IIA485" s="210"/>
      <c r="IIB485" s="210"/>
      <c r="IIC485" s="210"/>
      <c r="IID485" s="210"/>
      <c r="IIE485" s="210"/>
      <c r="IIF485" s="210"/>
      <c r="IIG485" s="210"/>
      <c r="IIH485" s="210"/>
      <c r="III485" s="210"/>
      <c r="IIJ485" s="210"/>
      <c r="IIK485" s="210"/>
      <c r="IIL485" s="210"/>
      <c r="IIM485" s="210"/>
      <c r="IIN485" s="210"/>
      <c r="IIO485" s="210"/>
      <c r="IIP485" s="210"/>
      <c r="IIQ485" s="210"/>
      <c r="IIR485" s="210"/>
      <c r="IIS485" s="210"/>
      <c r="IIT485" s="210"/>
      <c r="IIU485" s="210"/>
      <c r="IIV485" s="210"/>
      <c r="IIW485" s="210"/>
      <c r="IIX485" s="210"/>
      <c r="IIY485" s="210"/>
      <c r="IIZ485" s="210"/>
      <c r="IJA485" s="210"/>
      <c r="IJB485" s="210"/>
      <c r="IJC485" s="210"/>
      <c r="IJD485" s="210"/>
      <c r="IJE485" s="210"/>
      <c r="IJF485" s="210"/>
      <c r="IJG485" s="210"/>
      <c r="IJH485" s="210"/>
      <c r="IJI485" s="210"/>
      <c r="IJJ485" s="210"/>
      <c r="IJK485" s="210"/>
      <c r="IJL485" s="210"/>
      <c r="IJM485" s="210"/>
      <c r="IJN485" s="210"/>
      <c r="IJO485" s="210"/>
      <c r="IJP485" s="210"/>
      <c r="IJQ485" s="210"/>
      <c r="IJR485" s="210"/>
      <c r="IJS485" s="210"/>
      <c r="IJT485" s="210"/>
      <c r="IJU485" s="210"/>
      <c r="IJV485" s="210"/>
      <c r="IJW485" s="210"/>
      <c r="IJX485" s="210"/>
      <c r="IJY485" s="210"/>
      <c r="IJZ485" s="210"/>
      <c r="IKA485" s="210"/>
      <c r="IKB485" s="210"/>
      <c r="IKC485" s="210"/>
      <c r="IKD485" s="210"/>
      <c r="IKE485" s="210"/>
      <c r="IKF485" s="210"/>
      <c r="IKG485" s="210"/>
      <c r="IKH485" s="210"/>
      <c r="IKI485" s="210"/>
      <c r="IKJ485" s="210"/>
      <c r="IKK485" s="210"/>
      <c r="IKL485" s="210"/>
      <c r="IKM485" s="210"/>
      <c r="IKN485" s="210"/>
      <c r="IKO485" s="210"/>
      <c r="IKP485" s="210"/>
      <c r="IKQ485" s="210"/>
      <c r="IKR485" s="210"/>
      <c r="IKS485" s="210"/>
      <c r="IKT485" s="210"/>
      <c r="IKU485" s="210"/>
      <c r="IKV485" s="210"/>
      <c r="IKW485" s="210"/>
      <c r="IKX485" s="210"/>
      <c r="IKY485" s="210"/>
      <c r="IKZ485" s="210"/>
      <c r="ILA485" s="210"/>
      <c r="ILB485" s="210"/>
      <c r="ILC485" s="210"/>
      <c r="ILD485" s="210"/>
      <c r="ILE485" s="210"/>
      <c r="ILF485" s="210"/>
      <c r="ILG485" s="210"/>
      <c r="ILH485" s="210"/>
      <c r="ILI485" s="210"/>
      <c r="ILJ485" s="210"/>
      <c r="ILK485" s="210"/>
      <c r="ILL485" s="210"/>
      <c r="ILM485" s="210"/>
      <c r="ILN485" s="210"/>
      <c r="ILO485" s="210"/>
      <c r="ILP485" s="210"/>
      <c r="ILQ485" s="210"/>
      <c r="ILR485" s="210"/>
      <c r="ILS485" s="210"/>
      <c r="ILT485" s="210"/>
      <c r="ILU485" s="210"/>
      <c r="ILV485" s="210"/>
      <c r="ILW485" s="210"/>
      <c r="ILX485" s="210"/>
      <c r="ILY485" s="210"/>
      <c r="ILZ485" s="210"/>
      <c r="IMA485" s="210"/>
      <c r="IMB485" s="210"/>
      <c r="IMC485" s="210"/>
      <c r="IMD485" s="210"/>
      <c r="IME485" s="210"/>
      <c r="IMF485" s="210"/>
      <c r="IMG485" s="210"/>
      <c r="IMH485" s="210"/>
      <c r="IMI485" s="210"/>
      <c r="IMJ485" s="210"/>
      <c r="IMK485" s="210"/>
      <c r="IML485" s="210"/>
      <c r="IMM485" s="210"/>
      <c r="IMN485" s="210"/>
      <c r="IMO485" s="210"/>
      <c r="IMP485" s="210"/>
      <c r="IMQ485" s="210"/>
      <c r="IMR485" s="210"/>
      <c r="IMS485" s="210"/>
      <c r="IMT485" s="210"/>
      <c r="IMU485" s="210"/>
      <c r="IMV485" s="210"/>
      <c r="IMW485" s="210"/>
      <c r="IMX485" s="210"/>
      <c r="IMY485" s="210"/>
      <c r="IMZ485" s="210"/>
      <c r="INA485" s="210"/>
      <c r="INB485" s="210"/>
      <c r="INC485" s="210"/>
      <c r="IND485" s="210"/>
      <c r="INE485" s="210"/>
      <c r="INF485" s="210"/>
      <c r="ING485" s="210"/>
      <c r="INH485" s="210"/>
      <c r="INI485" s="210"/>
      <c r="INJ485" s="210"/>
      <c r="INK485" s="210"/>
      <c r="INL485" s="210"/>
      <c r="INM485" s="210"/>
      <c r="INN485" s="210"/>
      <c r="INO485" s="210"/>
      <c r="INP485" s="210"/>
      <c r="INQ485" s="210"/>
      <c r="INR485" s="210"/>
      <c r="INS485" s="210"/>
      <c r="INT485" s="210"/>
      <c r="INU485" s="210"/>
      <c r="INV485" s="210"/>
      <c r="INW485" s="210"/>
      <c r="INX485" s="210"/>
      <c r="INY485" s="210"/>
      <c r="INZ485" s="210"/>
      <c r="IOA485" s="210"/>
      <c r="IOB485" s="210"/>
      <c r="IOC485" s="210"/>
      <c r="IOD485" s="210"/>
      <c r="IOE485" s="210"/>
      <c r="IOF485" s="210"/>
      <c r="IOG485" s="210"/>
      <c r="IOH485" s="210"/>
      <c r="IOI485" s="210"/>
      <c r="IOJ485" s="210"/>
      <c r="IOK485" s="210"/>
      <c r="IOL485" s="210"/>
      <c r="IOM485" s="210"/>
      <c r="ION485" s="210"/>
      <c r="IOO485" s="210"/>
      <c r="IOP485" s="210"/>
      <c r="IOQ485" s="210"/>
      <c r="IOR485" s="210"/>
      <c r="IOS485" s="210"/>
      <c r="IOT485" s="210"/>
      <c r="IOU485" s="210"/>
      <c r="IOV485" s="210"/>
      <c r="IOW485" s="210"/>
      <c r="IOX485" s="210"/>
      <c r="IOY485" s="210"/>
      <c r="IOZ485" s="210"/>
      <c r="IPA485" s="210"/>
      <c r="IPB485" s="210"/>
      <c r="IPC485" s="210"/>
      <c r="IPD485" s="210"/>
      <c r="IPE485" s="210"/>
      <c r="IPF485" s="210"/>
      <c r="IPG485" s="210"/>
      <c r="IPH485" s="210"/>
      <c r="IPI485" s="210"/>
      <c r="IPJ485" s="210"/>
      <c r="IPK485" s="210"/>
      <c r="IPL485" s="210"/>
      <c r="IPM485" s="210"/>
      <c r="IPN485" s="210"/>
      <c r="IPO485" s="210"/>
      <c r="IPP485" s="210"/>
      <c r="IPQ485" s="210"/>
      <c r="IPR485" s="210"/>
      <c r="IPS485" s="210"/>
      <c r="IPT485" s="210"/>
      <c r="IPU485" s="210"/>
      <c r="IPV485" s="210"/>
      <c r="IPW485" s="210"/>
      <c r="IPX485" s="210"/>
      <c r="IPY485" s="210"/>
      <c r="IPZ485" s="210"/>
      <c r="IQA485" s="210"/>
      <c r="IQB485" s="210"/>
      <c r="IQC485" s="210"/>
      <c r="IQD485" s="210"/>
      <c r="IQE485" s="210"/>
      <c r="IQF485" s="210"/>
      <c r="IQG485" s="210"/>
      <c r="IQH485" s="210"/>
      <c r="IQI485" s="210"/>
      <c r="IQJ485" s="210"/>
      <c r="IQK485" s="210"/>
      <c r="IQL485" s="210"/>
      <c r="IQM485" s="210"/>
      <c r="IQN485" s="210"/>
      <c r="IQO485" s="210"/>
      <c r="IQP485" s="210"/>
      <c r="IQQ485" s="210"/>
      <c r="IQR485" s="210"/>
      <c r="IQS485" s="210"/>
      <c r="IQT485" s="210"/>
      <c r="IQU485" s="210"/>
      <c r="IQV485" s="210"/>
      <c r="IQW485" s="210"/>
      <c r="IQX485" s="210"/>
      <c r="IQY485" s="210"/>
      <c r="IQZ485" s="210"/>
      <c r="IRA485" s="210"/>
      <c r="IRB485" s="210"/>
      <c r="IRC485" s="210"/>
      <c r="IRD485" s="210"/>
      <c r="IRE485" s="210"/>
      <c r="IRF485" s="210"/>
      <c r="IRG485" s="210"/>
      <c r="IRH485" s="210"/>
      <c r="IRI485" s="210"/>
      <c r="IRJ485" s="210"/>
      <c r="IRK485" s="210"/>
      <c r="IRL485" s="210"/>
      <c r="IRM485" s="210"/>
      <c r="IRN485" s="210"/>
      <c r="IRO485" s="210"/>
      <c r="IRP485" s="210"/>
      <c r="IRQ485" s="210"/>
      <c r="IRR485" s="210"/>
      <c r="IRS485" s="210"/>
      <c r="IRT485" s="210"/>
      <c r="IRU485" s="210"/>
      <c r="IRV485" s="210"/>
      <c r="IRW485" s="210"/>
      <c r="IRX485" s="210"/>
      <c r="IRY485" s="210"/>
      <c r="IRZ485" s="210"/>
      <c r="ISA485" s="210"/>
      <c r="ISB485" s="210"/>
      <c r="ISC485" s="210"/>
      <c r="ISD485" s="210"/>
      <c r="ISE485" s="210"/>
      <c r="ISF485" s="210"/>
      <c r="ISG485" s="210"/>
      <c r="ISH485" s="210"/>
      <c r="ISI485" s="210"/>
      <c r="ISJ485" s="210"/>
      <c r="ISK485" s="210"/>
      <c r="ISL485" s="210"/>
      <c r="ISM485" s="210"/>
      <c r="ISN485" s="210"/>
      <c r="ISO485" s="210"/>
      <c r="ISP485" s="210"/>
      <c r="ISQ485" s="210"/>
      <c r="ISR485" s="210"/>
      <c r="ISS485" s="210"/>
      <c r="IST485" s="210"/>
      <c r="ISU485" s="210"/>
      <c r="ISV485" s="210"/>
      <c r="ISW485" s="210"/>
      <c r="ISX485" s="210"/>
      <c r="ISY485" s="210"/>
      <c r="ISZ485" s="210"/>
      <c r="ITA485" s="210"/>
      <c r="ITB485" s="210"/>
      <c r="ITC485" s="210"/>
      <c r="ITD485" s="210"/>
      <c r="ITE485" s="210"/>
      <c r="ITF485" s="210"/>
      <c r="ITG485" s="210"/>
      <c r="ITH485" s="210"/>
      <c r="ITI485" s="210"/>
      <c r="ITJ485" s="210"/>
      <c r="ITK485" s="210"/>
      <c r="ITL485" s="210"/>
      <c r="ITM485" s="210"/>
      <c r="ITN485" s="210"/>
      <c r="ITO485" s="210"/>
      <c r="ITP485" s="210"/>
      <c r="ITQ485" s="210"/>
      <c r="ITR485" s="210"/>
      <c r="ITS485" s="210"/>
      <c r="ITT485" s="210"/>
      <c r="ITU485" s="210"/>
      <c r="ITV485" s="210"/>
      <c r="ITW485" s="210"/>
      <c r="ITX485" s="210"/>
      <c r="ITY485" s="210"/>
      <c r="ITZ485" s="210"/>
      <c r="IUA485" s="210"/>
      <c r="IUB485" s="210"/>
      <c r="IUC485" s="210"/>
      <c r="IUD485" s="210"/>
      <c r="IUE485" s="210"/>
      <c r="IUF485" s="210"/>
      <c r="IUG485" s="210"/>
      <c r="IUH485" s="210"/>
      <c r="IUI485" s="210"/>
      <c r="IUJ485" s="210"/>
      <c r="IUK485" s="210"/>
      <c r="IUL485" s="210"/>
      <c r="IUM485" s="210"/>
      <c r="IUN485" s="210"/>
      <c r="IUO485" s="210"/>
      <c r="IUP485" s="210"/>
      <c r="IUQ485" s="210"/>
      <c r="IUR485" s="210"/>
      <c r="IUS485" s="210"/>
      <c r="IUT485" s="210"/>
      <c r="IUU485" s="210"/>
      <c r="IUV485" s="210"/>
      <c r="IUW485" s="210"/>
      <c r="IUX485" s="210"/>
      <c r="IUY485" s="210"/>
      <c r="IUZ485" s="210"/>
      <c r="IVA485" s="210"/>
      <c r="IVB485" s="210"/>
      <c r="IVC485" s="210"/>
      <c r="IVD485" s="210"/>
      <c r="IVE485" s="210"/>
      <c r="IVF485" s="210"/>
      <c r="IVG485" s="210"/>
      <c r="IVH485" s="210"/>
      <c r="IVI485" s="210"/>
      <c r="IVJ485" s="210"/>
      <c r="IVK485" s="210"/>
      <c r="IVL485" s="210"/>
      <c r="IVM485" s="210"/>
      <c r="IVN485" s="210"/>
      <c r="IVO485" s="210"/>
      <c r="IVP485" s="210"/>
      <c r="IVQ485" s="210"/>
      <c r="IVR485" s="210"/>
      <c r="IVS485" s="210"/>
      <c r="IVT485" s="210"/>
      <c r="IVU485" s="210"/>
      <c r="IVV485" s="210"/>
      <c r="IVW485" s="210"/>
      <c r="IVX485" s="210"/>
      <c r="IVY485" s="210"/>
      <c r="IVZ485" s="210"/>
      <c r="IWA485" s="210"/>
      <c r="IWB485" s="210"/>
      <c r="IWC485" s="210"/>
      <c r="IWD485" s="210"/>
      <c r="IWE485" s="210"/>
      <c r="IWF485" s="210"/>
      <c r="IWG485" s="210"/>
      <c r="IWH485" s="210"/>
      <c r="IWI485" s="210"/>
      <c r="IWJ485" s="210"/>
      <c r="IWK485" s="210"/>
      <c r="IWL485" s="210"/>
      <c r="IWM485" s="210"/>
      <c r="IWN485" s="210"/>
      <c r="IWO485" s="210"/>
      <c r="IWP485" s="210"/>
      <c r="IWQ485" s="210"/>
      <c r="IWR485" s="210"/>
      <c r="IWS485" s="210"/>
      <c r="IWT485" s="210"/>
      <c r="IWU485" s="210"/>
      <c r="IWV485" s="210"/>
      <c r="IWW485" s="210"/>
      <c r="IWX485" s="210"/>
      <c r="IWY485" s="210"/>
      <c r="IWZ485" s="210"/>
      <c r="IXA485" s="210"/>
      <c r="IXB485" s="210"/>
      <c r="IXC485" s="210"/>
      <c r="IXD485" s="210"/>
      <c r="IXE485" s="210"/>
      <c r="IXF485" s="210"/>
      <c r="IXG485" s="210"/>
      <c r="IXH485" s="210"/>
      <c r="IXI485" s="210"/>
      <c r="IXJ485" s="210"/>
      <c r="IXK485" s="210"/>
      <c r="IXL485" s="210"/>
      <c r="IXM485" s="210"/>
      <c r="IXN485" s="210"/>
      <c r="IXO485" s="210"/>
      <c r="IXP485" s="210"/>
      <c r="IXQ485" s="210"/>
      <c r="IXR485" s="210"/>
      <c r="IXS485" s="210"/>
      <c r="IXT485" s="210"/>
      <c r="IXU485" s="210"/>
      <c r="IXV485" s="210"/>
      <c r="IXW485" s="210"/>
      <c r="IXX485" s="210"/>
      <c r="IXY485" s="210"/>
      <c r="IXZ485" s="210"/>
      <c r="IYA485" s="210"/>
      <c r="IYB485" s="210"/>
      <c r="IYC485" s="210"/>
      <c r="IYD485" s="210"/>
      <c r="IYE485" s="210"/>
      <c r="IYF485" s="210"/>
      <c r="IYG485" s="210"/>
      <c r="IYH485" s="210"/>
      <c r="IYI485" s="210"/>
      <c r="IYJ485" s="210"/>
      <c r="IYK485" s="210"/>
      <c r="IYL485" s="210"/>
      <c r="IYM485" s="210"/>
      <c r="IYN485" s="210"/>
      <c r="IYO485" s="210"/>
      <c r="IYP485" s="210"/>
      <c r="IYQ485" s="210"/>
      <c r="IYR485" s="210"/>
      <c r="IYS485" s="210"/>
      <c r="IYT485" s="210"/>
      <c r="IYU485" s="210"/>
      <c r="IYV485" s="210"/>
      <c r="IYW485" s="210"/>
      <c r="IYX485" s="210"/>
      <c r="IYY485" s="210"/>
      <c r="IYZ485" s="210"/>
      <c r="IZA485" s="210"/>
      <c r="IZB485" s="210"/>
      <c r="IZC485" s="210"/>
      <c r="IZD485" s="210"/>
      <c r="IZE485" s="210"/>
      <c r="IZF485" s="210"/>
      <c r="IZG485" s="210"/>
      <c r="IZH485" s="210"/>
      <c r="IZI485" s="210"/>
      <c r="IZJ485" s="210"/>
      <c r="IZK485" s="210"/>
      <c r="IZL485" s="210"/>
      <c r="IZM485" s="210"/>
      <c r="IZN485" s="210"/>
      <c r="IZO485" s="210"/>
      <c r="IZP485" s="210"/>
      <c r="IZQ485" s="210"/>
      <c r="IZR485" s="210"/>
      <c r="IZS485" s="210"/>
      <c r="IZT485" s="210"/>
      <c r="IZU485" s="210"/>
      <c r="IZV485" s="210"/>
      <c r="IZW485" s="210"/>
      <c r="IZX485" s="210"/>
      <c r="IZY485" s="210"/>
      <c r="IZZ485" s="210"/>
      <c r="JAA485" s="210"/>
      <c r="JAB485" s="210"/>
      <c r="JAC485" s="210"/>
      <c r="JAD485" s="210"/>
      <c r="JAE485" s="210"/>
      <c r="JAF485" s="210"/>
      <c r="JAG485" s="210"/>
      <c r="JAH485" s="210"/>
      <c r="JAI485" s="210"/>
      <c r="JAJ485" s="210"/>
      <c r="JAK485" s="210"/>
      <c r="JAL485" s="210"/>
      <c r="JAM485" s="210"/>
      <c r="JAN485" s="210"/>
      <c r="JAO485" s="210"/>
      <c r="JAP485" s="210"/>
      <c r="JAQ485" s="210"/>
      <c r="JAR485" s="210"/>
      <c r="JAS485" s="210"/>
      <c r="JAT485" s="210"/>
      <c r="JAU485" s="210"/>
      <c r="JAV485" s="210"/>
      <c r="JAW485" s="210"/>
      <c r="JAX485" s="210"/>
      <c r="JAY485" s="210"/>
      <c r="JAZ485" s="210"/>
      <c r="JBA485" s="210"/>
      <c r="JBB485" s="210"/>
      <c r="JBC485" s="210"/>
      <c r="JBD485" s="210"/>
      <c r="JBE485" s="210"/>
      <c r="JBF485" s="210"/>
      <c r="JBG485" s="210"/>
      <c r="JBH485" s="210"/>
      <c r="JBI485" s="210"/>
      <c r="JBJ485" s="210"/>
      <c r="JBK485" s="210"/>
      <c r="JBL485" s="210"/>
      <c r="JBM485" s="210"/>
      <c r="JBN485" s="210"/>
      <c r="JBO485" s="210"/>
      <c r="JBP485" s="210"/>
      <c r="JBQ485" s="210"/>
      <c r="JBR485" s="210"/>
      <c r="JBS485" s="210"/>
      <c r="JBT485" s="210"/>
      <c r="JBU485" s="210"/>
      <c r="JBV485" s="210"/>
      <c r="JBW485" s="210"/>
      <c r="JBX485" s="210"/>
      <c r="JBY485" s="210"/>
      <c r="JBZ485" s="210"/>
      <c r="JCA485" s="210"/>
      <c r="JCB485" s="210"/>
      <c r="JCC485" s="210"/>
      <c r="JCD485" s="210"/>
      <c r="JCE485" s="210"/>
      <c r="JCF485" s="210"/>
      <c r="JCG485" s="210"/>
      <c r="JCH485" s="210"/>
      <c r="JCI485" s="210"/>
      <c r="JCJ485" s="210"/>
      <c r="JCK485" s="210"/>
      <c r="JCL485" s="210"/>
      <c r="JCM485" s="210"/>
      <c r="JCN485" s="210"/>
      <c r="JCO485" s="210"/>
      <c r="JCP485" s="210"/>
      <c r="JCQ485" s="210"/>
      <c r="JCR485" s="210"/>
      <c r="JCS485" s="210"/>
      <c r="JCT485" s="210"/>
      <c r="JCU485" s="210"/>
      <c r="JCV485" s="210"/>
      <c r="JCW485" s="210"/>
      <c r="JCX485" s="210"/>
      <c r="JCY485" s="210"/>
      <c r="JCZ485" s="210"/>
      <c r="JDA485" s="210"/>
      <c r="JDB485" s="210"/>
      <c r="JDC485" s="210"/>
      <c r="JDD485" s="210"/>
      <c r="JDE485" s="210"/>
      <c r="JDF485" s="210"/>
      <c r="JDG485" s="210"/>
      <c r="JDH485" s="210"/>
      <c r="JDI485" s="210"/>
      <c r="JDJ485" s="210"/>
      <c r="JDK485" s="210"/>
      <c r="JDL485" s="210"/>
      <c r="JDM485" s="210"/>
      <c r="JDN485" s="210"/>
      <c r="JDO485" s="210"/>
      <c r="JDP485" s="210"/>
      <c r="JDQ485" s="210"/>
      <c r="JDR485" s="210"/>
      <c r="JDS485" s="210"/>
      <c r="JDT485" s="210"/>
      <c r="JDU485" s="210"/>
      <c r="JDV485" s="210"/>
      <c r="JDW485" s="210"/>
      <c r="JDX485" s="210"/>
      <c r="JDY485" s="210"/>
      <c r="JDZ485" s="210"/>
      <c r="JEA485" s="210"/>
      <c r="JEB485" s="210"/>
      <c r="JEC485" s="210"/>
      <c r="JED485" s="210"/>
      <c r="JEE485" s="210"/>
      <c r="JEF485" s="210"/>
      <c r="JEG485" s="210"/>
      <c r="JEH485" s="210"/>
      <c r="JEI485" s="210"/>
      <c r="JEJ485" s="210"/>
      <c r="JEK485" s="210"/>
      <c r="JEL485" s="210"/>
      <c r="JEM485" s="210"/>
      <c r="JEN485" s="210"/>
      <c r="JEO485" s="210"/>
      <c r="JEP485" s="210"/>
      <c r="JEQ485" s="210"/>
      <c r="JER485" s="210"/>
      <c r="JES485" s="210"/>
      <c r="JET485" s="210"/>
      <c r="JEU485" s="210"/>
      <c r="JEV485" s="210"/>
      <c r="JEW485" s="210"/>
      <c r="JEX485" s="210"/>
      <c r="JEY485" s="210"/>
      <c r="JEZ485" s="210"/>
      <c r="JFA485" s="210"/>
      <c r="JFB485" s="210"/>
      <c r="JFC485" s="210"/>
      <c r="JFD485" s="210"/>
      <c r="JFE485" s="210"/>
      <c r="JFF485" s="210"/>
      <c r="JFG485" s="210"/>
      <c r="JFH485" s="210"/>
      <c r="JFI485" s="210"/>
      <c r="JFJ485" s="210"/>
      <c r="JFK485" s="210"/>
      <c r="JFL485" s="210"/>
      <c r="JFM485" s="210"/>
      <c r="JFN485" s="210"/>
      <c r="JFO485" s="210"/>
      <c r="JFP485" s="210"/>
      <c r="JFQ485" s="210"/>
      <c r="JFR485" s="210"/>
      <c r="JFS485" s="210"/>
      <c r="JFT485" s="210"/>
      <c r="JFU485" s="210"/>
      <c r="JFV485" s="210"/>
      <c r="JFW485" s="210"/>
      <c r="JFX485" s="210"/>
      <c r="JFY485" s="210"/>
      <c r="JFZ485" s="210"/>
      <c r="JGA485" s="210"/>
      <c r="JGB485" s="210"/>
      <c r="JGC485" s="210"/>
      <c r="JGD485" s="210"/>
      <c r="JGE485" s="210"/>
      <c r="JGF485" s="210"/>
      <c r="JGG485" s="210"/>
      <c r="JGH485" s="210"/>
      <c r="JGI485" s="210"/>
      <c r="JGJ485" s="210"/>
      <c r="JGK485" s="210"/>
      <c r="JGL485" s="210"/>
      <c r="JGM485" s="210"/>
      <c r="JGN485" s="210"/>
      <c r="JGO485" s="210"/>
      <c r="JGP485" s="210"/>
      <c r="JGQ485" s="210"/>
      <c r="JGR485" s="210"/>
      <c r="JGS485" s="210"/>
      <c r="JGT485" s="210"/>
      <c r="JGU485" s="210"/>
      <c r="JGV485" s="210"/>
      <c r="JGW485" s="210"/>
      <c r="JGX485" s="210"/>
      <c r="JGY485" s="210"/>
      <c r="JGZ485" s="210"/>
      <c r="JHA485" s="210"/>
      <c r="JHB485" s="210"/>
      <c r="JHC485" s="210"/>
      <c r="JHD485" s="210"/>
      <c r="JHE485" s="210"/>
      <c r="JHF485" s="210"/>
      <c r="JHG485" s="210"/>
      <c r="JHH485" s="210"/>
      <c r="JHI485" s="210"/>
      <c r="JHJ485" s="210"/>
      <c r="JHK485" s="210"/>
      <c r="JHL485" s="210"/>
      <c r="JHM485" s="210"/>
      <c r="JHN485" s="210"/>
      <c r="JHO485" s="210"/>
      <c r="JHP485" s="210"/>
      <c r="JHQ485" s="210"/>
      <c r="JHR485" s="210"/>
      <c r="JHS485" s="210"/>
      <c r="JHT485" s="210"/>
      <c r="JHU485" s="210"/>
      <c r="JHV485" s="210"/>
      <c r="JHW485" s="210"/>
      <c r="JHX485" s="210"/>
      <c r="JHY485" s="210"/>
      <c r="JHZ485" s="210"/>
      <c r="JIA485" s="210"/>
      <c r="JIB485" s="210"/>
      <c r="JIC485" s="210"/>
      <c r="JID485" s="210"/>
      <c r="JIE485" s="210"/>
      <c r="JIF485" s="210"/>
      <c r="JIG485" s="210"/>
      <c r="JIH485" s="210"/>
      <c r="JII485" s="210"/>
      <c r="JIJ485" s="210"/>
      <c r="JIK485" s="210"/>
      <c r="JIL485" s="210"/>
      <c r="JIM485" s="210"/>
      <c r="JIN485" s="210"/>
      <c r="JIO485" s="210"/>
      <c r="JIP485" s="210"/>
      <c r="JIQ485" s="210"/>
      <c r="JIR485" s="210"/>
      <c r="JIS485" s="210"/>
      <c r="JIT485" s="210"/>
      <c r="JIU485" s="210"/>
      <c r="JIV485" s="210"/>
      <c r="JIW485" s="210"/>
      <c r="JIX485" s="210"/>
      <c r="JIY485" s="210"/>
      <c r="JIZ485" s="210"/>
      <c r="JJA485" s="210"/>
      <c r="JJB485" s="210"/>
      <c r="JJC485" s="210"/>
      <c r="JJD485" s="210"/>
      <c r="JJE485" s="210"/>
      <c r="JJF485" s="210"/>
      <c r="JJG485" s="210"/>
      <c r="JJH485" s="210"/>
      <c r="JJI485" s="210"/>
      <c r="JJJ485" s="210"/>
      <c r="JJK485" s="210"/>
      <c r="JJL485" s="210"/>
      <c r="JJM485" s="210"/>
      <c r="JJN485" s="210"/>
      <c r="JJO485" s="210"/>
      <c r="JJP485" s="210"/>
      <c r="JJQ485" s="210"/>
      <c r="JJR485" s="210"/>
      <c r="JJS485" s="210"/>
      <c r="JJT485" s="210"/>
      <c r="JJU485" s="210"/>
      <c r="JJV485" s="210"/>
      <c r="JJW485" s="210"/>
      <c r="JJX485" s="210"/>
      <c r="JJY485" s="210"/>
      <c r="JJZ485" s="210"/>
      <c r="JKA485" s="210"/>
      <c r="JKB485" s="210"/>
      <c r="JKC485" s="210"/>
      <c r="JKD485" s="210"/>
      <c r="JKE485" s="210"/>
      <c r="JKF485" s="210"/>
      <c r="JKG485" s="210"/>
      <c r="JKH485" s="210"/>
      <c r="JKI485" s="210"/>
      <c r="JKJ485" s="210"/>
      <c r="JKK485" s="210"/>
      <c r="JKL485" s="210"/>
      <c r="JKM485" s="210"/>
      <c r="JKN485" s="210"/>
      <c r="JKO485" s="210"/>
      <c r="JKP485" s="210"/>
      <c r="JKQ485" s="210"/>
      <c r="JKR485" s="210"/>
      <c r="JKS485" s="210"/>
      <c r="JKT485" s="210"/>
      <c r="JKU485" s="210"/>
      <c r="JKV485" s="210"/>
      <c r="JKW485" s="210"/>
      <c r="JKX485" s="210"/>
      <c r="JKY485" s="210"/>
      <c r="JKZ485" s="210"/>
      <c r="JLA485" s="210"/>
      <c r="JLB485" s="210"/>
      <c r="JLC485" s="210"/>
      <c r="JLD485" s="210"/>
      <c r="JLE485" s="210"/>
      <c r="JLF485" s="210"/>
      <c r="JLG485" s="210"/>
      <c r="JLH485" s="210"/>
      <c r="JLI485" s="210"/>
      <c r="JLJ485" s="210"/>
      <c r="JLK485" s="210"/>
      <c r="JLL485" s="210"/>
      <c r="JLM485" s="210"/>
      <c r="JLN485" s="210"/>
      <c r="JLO485" s="210"/>
      <c r="JLP485" s="210"/>
      <c r="JLQ485" s="210"/>
      <c r="JLR485" s="210"/>
      <c r="JLS485" s="210"/>
      <c r="JLT485" s="210"/>
      <c r="JLU485" s="210"/>
      <c r="JLV485" s="210"/>
      <c r="JLW485" s="210"/>
      <c r="JLX485" s="210"/>
      <c r="JLY485" s="210"/>
      <c r="JLZ485" s="210"/>
      <c r="JMA485" s="210"/>
      <c r="JMB485" s="210"/>
      <c r="JMC485" s="210"/>
      <c r="JMD485" s="210"/>
      <c r="JME485" s="210"/>
      <c r="JMF485" s="210"/>
      <c r="JMG485" s="210"/>
      <c r="JMH485" s="210"/>
      <c r="JMI485" s="210"/>
      <c r="JMJ485" s="210"/>
      <c r="JMK485" s="210"/>
      <c r="JML485" s="210"/>
      <c r="JMM485" s="210"/>
      <c r="JMN485" s="210"/>
      <c r="JMO485" s="210"/>
      <c r="JMP485" s="210"/>
      <c r="JMQ485" s="210"/>
      <c r="JMR485" s="210"/>
      <c r="JMS485" s="210"/>
      <c r="JMT485" s="210"/>
      <c r="JMU485" s="210"/>
      <c r="JMV485" s="210"/>
      <c r="JMW485" s="210"/>
      <c r="JMX485" s="210"/>
      <c r="JMY485" s="210"/>
      <c r="JMZ485" s="210"/>
      <c r="JNA485" s="210"/>
      <c r="JNB485" s="210"/>
      <c r="JNC485" s="210"/>
      <c r="JND485" s="210"/>
      <c r="JNE485" s="210"/>
      <c r="JNF485" s="210"/>
      <c r="JNG485" s="210"/>
      <c r="JNH485" s="210"/>
      <c r="JNI485" s="210"/>
      <c r="JNJ485" s="210"/>
      <c r="JNK485" s="210"/>
      <c r="JNL485" s="210"/>
      <c r="JNM485" s="210"/>
      <c r="JNN485" s="210"/>
      <c r="JNO485" s="210"/>
      <c r="JNP485" s="210"/>
      <c r="JNQ485" s="210"/>
      <c r="JNR485" s="210"/>
      <c r="JNS485" s="210"/>
      <c r="JNT485" s="210"/>
      <c r="JNU485" s="210"/>
      <c r="JNV485" s="210"/>
      <c r="JNW485" s="210"/>
      <c r="JNX485" s="210"/>
      <c r="JNY485" s="210"/>
      <c r="JNZ485" s="210"/>
      <c r="JOA485" s="210"/>
      <c r="JOB485" s="210"/>
      <c r="JOC485" s="210"/>
      <c r="JOD485" s="210"/>
      <c r="JOE485" s="210"/>
      <c r="JOF485" s="210"/>
      <c r="JOG485" s="210"/>
      <c r="JOH485" s="210"/>
      <c r="JOI485" s="210"/>
      <c r="JOJ485" s="210"/>
      <c r="JOK485" s="210"/>
      <c r="JOL485" s="210"/>
      <c r="JOM485" s="210"/>
      <c r="JON485" s="210"/>
      <c r="JOO485" s="210"/>
      <c r="JOP485" s="210"/>
      <c r="JOQ485" s="210"/>
      <c r="JOR485" s="210"/>
      <c r="JOS485" s="210"/>
      <c r="JOT485" s="210"/>
      <c r="JOU485" s="210"/>
      <c r="JOV485" s="210"/>
      <c r="JOW485" s="210"/>
      <c r="JOX485" s="210"/>
      <c r="JOY485" s="210"/>
      <c r="JOZ485" s="210"/>
      <c r="JPA485" s="210"/>
      <c r="JPB485" s="210"/>
      <c r="JPC485" s="210"/>
      <c r="JPD485" s="210"/>
      <c r="JPE485" s="210"/>
      <c r="JPF485" s="210"/>
      <c r="JPG485" s="210"/>
      <c r="JPH485" s="210"/>
      <c r="JPI485" s="210"/>
      <c r="JPJ485" s="210"/>
      <c r="JPK485" s="210"/>
      <c r="JPL485" s="210"/>
      <c r="JPM485" s="210"/>
      <c r="JPN485" s="210"/>
      <c r="JPO485" s="210"/>
      <c r="JPP485" s="210"/>
      <c r="JPQ485" s="210"/>
      <c r="JPR485" s="210"/>
      <c r="JPS485" s="210"/>
      <c r="JPT485" s="210"/>
      <c r="JPU485" s="210"/>
      <c r="JPV485" s="210"/>
      <c r="JPW485" s="210"/>
      <c r="JPX485" s="210"/>
      <c r="JPY485" s="210"/>
      <c r="JPZ485" s="210"/>
      <c r="JQA485" s="210"/>
      <c r="JQB485" s="210"/>
      <c r="JQC485" s="210"/>
      <c r="JQD485" s="210"/>
      <c r="JQE485" s="210"/>
      <c r="JQF485" s="210"/>
      <c r="JQG485" s="210"/>
      <c r="JQH485" s="210"/>
      <c r="JQI485" s="210"/>
      <c r="JQJ485" s="210"/>
      <c r="JQK485" s="210"/>
      <c r="JQL485" s="210"/>
      <c r="JQM485" s="210"/>
      <c r="JQN485" s="210"/>
      <c r="JQO485" s="210"/>
      <c r="JQP485" s="210"/>
      <c r="JQQ485" s="210"/>
      <c r="JQR485" s="210"/>
      <c r="JQS485" s="210"/>
      <c r="JQT485" s="210"/>
      <c r="JQU485" s="210"/>
      <c r="JQV485" s="210"/>
      <c r="JQW485" s="210"/>
      <c r="JQX485" s="210"/>
      <c r="JQY485" s="210"/>
      <c r="JQZ485" s="210"/>
      <c r="JRA485" s="210"/>
      <c r="JRB485" s="210"/>
      <c r="JRC485" s="210"/>
      <c r="JRD485" s="210"/>
      <c r="JRE485" s="210"/>
      <c r="JRF485" s="210"/>
      <c r="JRG485" s="210"/>
      <c r="JRH485" s="210"/>
      <c r="JRI485" s="210"/>
      <c r="JRJ485" s="210"/>
      <c r="JRK485" s="210"/>
      <c r="JRL485" s="210"/>
      <c r="JRM485" s="210"/>
      <c r="JRN485" s="210"/>
      <c r="JRO485" s="210"/>
      <c r="JRP485" s="210"/>
      <c r="JRQ485" s="210"/>
      <c r="JRR485" s="210"/>
      <c r="JRS485" s="210"/>
      <c r="JRT485" s="210"/>
      <c r="JRU485" s="210"/>
      <c r="JRV485" s="210"/>
      <c r="JRW485" s="210"/>
      <c r="JRX485" s="210"/>
      <c r="JRY485" s="210"/>
      <c r="JRZ485" s="210"/>
      <c r="JSA485" s="210"/>
      <c r="JSB485" s="210"/>
      <c r="JSC485" s="210"/>
      <c r="JSD485" s="210"/>
      <c r="JSE485" s="210"/>
      <c r="JSF485" s="210"/>
      <c r="JSG485" s="210"/>
      <c r="JSH485" s="210"/>
      <c r="JSI485" s="210"/>
      <c r="JSJ485" s="210"/>
      <c r="JSK485" s="210"/>
      <c r="JSL485" s="210"/>
      <c r="JSM485" s="210"/>
      <c r="JSN485" s="210"/>
      <c r="JSO485" s="210"/>
      <c r="JSP485" s="210"/>
      <c r="JSQ485" s="210"/>
      <c r="JSR485" s="210"/>
      <c r="JSS485" s="210"/>
      <c r="JST485" s="210"/>
      <c r="JSU485" s="210"/>
      <c r="JSV485" s="210"/>
      <c r="JSW485" s="210"/>
      <c r="JSX485" s="210"/>
      <c r="JSY485" s="210"/>
      <c r="JSZ485" s="210"/>
      <c r="JTA485" s="210"/>
      <c r="JTB485" s="210"/>
      <c r="JTC485" s="210"/>
      <c r="JTD485" s="210"/>
      <c r="JTE485" s="210"/>
      <c r="JTF485" s="210"/>
      <c r="JTG485" s="210"/>
      <c r="JTH485" s="210"/>
      <c r="JTI485" s="210"/>
      <c r="JTJ485" s="210"/>
      <c r="JTK485" s="210"/>
      <c r="JTL485" s="210"/>
      <c r="JTM485" s="210"/>
      <c r="JTN485" s="210"/>
      <c r="JTO485" s="210"/>
      <c r="JTP485" s="210"/>
      <c r="JTQ485" s="210"/>
      <c r="JTR485" s="210"/>
      <c r="JTS485" s="210"/>
      <c r="JTT485" s="210"/>
      <c r="JTU485" s="210"/>
      <c r="JTV485" s="210"/>
      <c r="JTW485" s="210"/>
      <c r="JTX485" s="210"/>
      <c r="JTY485" s="210"/>
      <c r="JTZ485" s="210"/>
      <c r="JUA485" s="210"/>
      <c r="JUB485" s="210"/>
      <c r="JUC485" s="210"/>
      <c r="JUD485" s="210"/>
      <c r="JUE485" s="210"/>
      <c r="JUF485" s="210"/>
      <c r="JUG485" s="210"/>
      <c r="JUH485" s="210"/>
      <c r="JUI485" s="210"/>
      <c r="JUJ485" s="210"/>
      <c r="JUK485" s="210"/>
      <c r="JUL485" s="210"/>
      <c r="JUM485" s="210"/>
      <c r="JUN485" s="210"/>
      <c r="JUO485" s="210"/>
      <c r="JUP485" s="210"/>
      <c r="JUQ485" s="210"/>
      <c r="JUR485" s="210"/>
      <c r="JUS485" s="210"/>
      <c r="JUT485" s="210"/>
      <c r="JUU485" s="210"/>
      <c r="JUV485" s="210"/>
      <c r="JUW485" s="210"/>
      <c r="JUX485" s="210"/>
      <c r="JUY485" s="210"/>
      <c r="JUZ485" s="210"/>
      <c r="JVA485" s="210"/>
      <c r="JVB485" s="210"/>
      <c r="JVC485" s="210"/>
      <c r="JVD485" s="210"/>
      <c r="JVE485" s="210"/>
      <c r="JVF485" s="210"/>
      <c r="JVG485" s="210"/>
      <c r="JVH485" s="210"/>
      <c r="JVI485" s="210"/>
      <c r="JVJ485" s="210"/>
      <c r="JVK485" s="210"/>
      <c r="JVL485" s="210"/>
      <c r="JVM485" s="210"/>
      <c r="JVN485" s="210"/>
      <c r="JVO485" s="210"/>
      <c r="JVP485" s="210"/>
      <c r="JVQ485" s="210"/>
      <c r="JVR485" s="210"/>
      <c r="JVS485" s="210"/>
      <c r="JVT485" s="210"/>
      <c r="JVU485" s="210"/>
      <c r="JVV485" s="210"/>
      <c r="JVW485" s="210"/>
      <c r="JVX485" s="210"/>
      <c r="JVY485" s="210"/>
      <c r="JVZ485" s="210"/>
      <c r="JWA485" s="210"/>
      <c r="JWB485" s="210"/>
      <c r="JWC485" s="210"/>
      <c r="JWD485" s="210"/>
      <c r="JWE485" s="210"/>
      <c r="JWF485" s="210"/>
      <c r="JWG485" s="210"/>
      <c r="JWH485" s="210"/>
      <c r="JWI485" s="210"/>
      <c r="JWJ485" s="210"/>
      <c r="JWK485" s="210"/>
      <c r="JWL485" s="210"/>
      <c r="JWM485" s="210"/>
      <c r="JWN485" s="210"/>
      <c r="JWO485" s="210"/>
      <c r="JWP485" s="210"/>
      <c r="JWQ485" s="210"/>
      <c r="JWR485" s="210"/>
      <c r="JWS485" s="210"/>
      <c r="JWT485" s="210"/>
      <c r="JWU485" s="210"/>
      <c r="JWV485" s="210"/>
      <c r="JWW485" s="210"/>
      <c r="JWX485" s="210"/>
      <c r="JWY485" s="210"/>
      <c r="JWZ485" s="210"/>
      <c r="JXA485" s="210"/>
      <c r="JXB485" s="210"/>
      <c r="JXC485" s="210"/>
      <c r="JXD485" s="210"/>
      <c r="JXE485" s="210"/>
      <c r="JXF485" s="210"/>
      <c r="JXG485" s="210"/>
      <c r="JXH485" s="210"/>
      <c r="JXI485" s="210"/>
      <c r="JXJ485" s="210"/>
      <c r="JXK485" s="210"/>
      <c r="JXL485" s="210"/>
      <c r="JXM485" s="210"/>
      <c r="JXN485" s="210"/>
      <c r="JXO485" s="210"/>
      <c r="JXP485" s="210"/>
      <c r="JXQ485" s="210"/>
      <c r="JXR485" s="210"/>
      <c r="JXS485" s="210"/>
      <c r="JXT485" s="210"/>
      <c r="JXU485" s="210"/>
      <c r="JXV485" s="210"/>
      <c r="JXW485" s="210"/>
      <c r="JXX485" s="210"/>
      <c r="JXY485" s="210"/>
      <c r="JXZ485" s="210"/>
      <c r="JYA485" s="210"/>
      <c r="JYB485" s="210"/>
      <c r="JYC485" s="210"/>
      <c r="JYD485" s="210"/>
      <c r="JYE485" s="210"/>
      <c r="JYF485" s="210"/>
      <c r="JYG485" s="210"/>
      <c r="JYH485" s="210"/>
      <c r="JYI485" s="210"/>
      <c r="JYJ485" s="210"/>
      <c r="JYK485" s="210"/>
      <c r="JYL485" s="210"/>
      <c r="JYM485" s="210"/>
      <c r="JYN485" s="210"/>
      <c r="JYO485" s="210"/>
      <c r="JYP485" s="210"/>
      <c r="JYQ485" s="210"/>
      <c r="JYR485" s="210"/>
      <c r="JYS485" s="210"/>
      <c r="JYT485" s="210"/>
      <c r="JYU485" s="210"/>
      <c r="JYV485" s="210"/>
      <c r="JYW485" s="210"/>
      <c r="JYX485" s="210"/>
      <c r="JYY485" s="210"/>
      <c r="JYZ485" s="210"/>
      <c r="JZA485" s="210"/>
      <c r="JZB485" s="210"/>
      <c r="JZC485" s="210"/>
      <c r="JZD485" s="210"/>
      <c r="JZE485" s="210"/>
      <c r="JZF485" s="210"/>
      <c r="JZG485" s="210"/>
      <c r="JZH485" s="210"/>
      <c r="JZI485" s="210"/>
      <c r="JZJ485" s="210"/>
      <c r="JZK485" s="210"/>
      <c r="JZL485" s="210"/>
      <c r="JZM485" s="210"/>
      <c r="JZN485" s="210"/>
      <c r="JZO485" s="210"/>
      <c r="JZP485" s="210"/>
      <c r="JZQ485" s="210"/>
      <c r="JZR485" s="210"/>
      <c r="JZS485" s="210"/>
      <c r="JZT485" s="210"/>
      <c r="JZU485" s="210"/>
      <c r="JZV485" s="210"/>
      <c r="JZW485" s="210"/>
      <c r="JZX485" s="210"/>
      <c r="JZY485" s="210"/>
      <c r="JZZ485" s="210"/>
      <c r="KAA485" s="210"/>
      <c r="KAB485" s="210"/>
      <c r="KAC485" s="210"/>
      <c r="KAD485" s="210"/>
      <c r="KAE485" s="210"/>
      <c r="KAF485" s="210"/>
      <c r="KAG485" s="210"/>
      <c r="KAH485" s="210"/>
      <c r="KAI485" s="210"/>
      <c r="KAJ485" s="210"/>
      <c r="KAK485" s="210"/>
      <c r="KAL485" s="210"/>
      <c r="KAM485" s="210"/>
      <c r="KAN485" s="210"/>
      <c r="KAO485" s="210"/>
      <c r="KAP485" s="210"/>
      <c r="KAQ485" s="210"/>
      <c r="KAR485" s="210"/>
      <c r="KAS485" s="210"/>
      <c r="KAT485" s="210"/>
      <c r="KAU485" s="210"/>
      <c r="KAV485" s="210"/>
      <c r="KAW485" s="210"/>
      <c r="KAX485" s="210"/>
      <c r="KAY485" s="210"/>
      <c r="KAZ485" s="210"/>
      <c r="KBA485" s="210"/>
      <c r="KBB485" s="210"/>
      <c r="KBC485" s="210"/>
      <c r="KBD485" s="210"/>
      <c r="KBE485" s="210"/>
      <c r="KBF485" s="210"/>
      <c r="KBG485" s="210"/>
      <c r="KBH485" s="210"/>
      <c r="KBI485" s="210"/>
      <c r="KBJ485" s="210"/>
      <c r="KBK485" s="210"/>
      <c r="KBL485" s="210"/>
      <c r="KBM485" s="210"/>
      <c r="KBN485" s="210"/>
      <c r="KBO485" s="210"/>
      <c r="KBP485" s="210"/>
      <c r="KBQ485" s="210"/>
      <c r="KBR485" s="210"/>
      <c r="KBS485" s="210"/>
      <c r="KBT485" s="210"/>
      <c r="KBU485" s="210"/>
      <c r="KBV485" s="210"/>
      <c r="KBW485" s="210"/>
      <c r="KBX485" s="210"/>
      <c r="KBY485" s="210"/>
      <c r="KBZ485" s="210"/>
      <c r="KCA485" s="210"/>
      <c r="KCB485" s="210"/>
      <c r="KCC485" s="210"/>
      <c r="KCD485" s="210"/>
      <c r="KCE485" s="210"/>
      <c r="KCF485" s="210"/>
      <c r="KCG485" s="210"/>
      <c r="KCH485" s="210"/>
      <c r="KCI485" s="210"/>
      <c r="KCJ485" s="210"/>
      <c r="KCK485" s="210"/>
      <c r="KCL485" s="210"/>
      <c r="KCM485" s="210"/>
      <c r="KCN485" s="210"/>
      <c r="KCO485" s="210"/>
      <c r="KCP485" s="210"/>
      <c r="KCQ485" s="210"/>
      <c r="KCR485" s="210"/>
      <c r="KCS485" s="210"/>
      <c r="KCT485" s="210"/>
      <c r="KCU485" s="210"/>
      <c r="KCV485" s="210"/>
      <c r="KCW485" s="210"/>
      <c r="KCX485" s="210"/>
      <c r="KCY485" s="210"/>
      <c r="KCZ485" s="210"/>
      <c r="KDA485" s="210"/>
      <c r="KDB485" s="210"/>
      <c r="KDC485" s="210"/>
      <c r="KDD485" s="210"/>
      <c r="KDE485" s="210"/>
      <c r="KDF485" s="210"/>
      <c r="KDG485" s="210"/>
      <c r="KDH485" s="210"/>
      <c r="KDI485" s="210"/>
      <c r="KDJ485" s="210"/>
      <c r="KDK485" s="210"/>
      <c r="KDL485" s="210"/>
      <c r="KDM485" s="210"/>
      <c r="KDN485" s="210"/>
      <c r="KDO485" s="210"/>
      <c r="KDP485" s="210"/>
      <c r="KDQ485" s="210"/>
      <c r="KDR485" s="210"/>
      <c r="KDS485" s="210"/>
      <c r="KDT485" s="210"/>
      <c r="KDU485" s="210"/>
      <c r="KDV485" s="210"/>
      <c r="KDW485" s="210"/>
      <c r="KDX485" s="210"/>
      <c r="KDY485" s="210"/>
      <c r="KDZ485" s="210"/>
      <c r="KEA485" s="210"/>
      <c r="KEB485" s="210"/>
      <c r="KEC485" s="210"/>
      <c r="KED485" s="210"/>
      <c r="KEE485" s="210"/>
      <c r="KEF485" s="210"/>
      <c r="KEG485" s="210"/>
      <c r="KEH485" s="210"/>
      <c r="KEI485" s="210"/>
      <c r="KEJ485" s="210"/>
      <c r="KEK485" s="210"/>
      <c r="KEL485" s="210"/>
      <c r="KEM485" s="210"/>
      <c r="KEN485" s="210"/>
      <c r="KEO485" s="210"/>
      <c r="KEP485" s="210"/>
      <c r="KEQ485" s="210"/>
      <c r="KER485" s="210"/>
      <c r="KES485" s="210"/>
      <c r="KET485" s="210"/>
      <c r="KEU485" s="210"/>
      <c r="KEV485" s="210"/>
      <c r="KEW485" s="210"/>
      <c r="KEX485" s="210"/>
      <c r="KEY485" s="210"/>
      <c r="KEZ485" s="210"/>
      <c r="KFA485" s="210"/>
      <c r="KFB485" s="210"/>
      <c r="KFC485" s="210"/>
      <c r="KFD485" s="210"/>
      <c r="KFE485" s="210"/>
      <c r="KFF485" s="210"/>
      <c r="KFG485" s="210"/>
      <c r="KFH485" s="210"/>
      <c r="KFI485" s="210"/>
      <c r="KFJ485" s="210"/>
      <c r="KFK485" s="210"/>
      <c r="KFL485" s="210"/>
      <c r="KFM485" s="210"/>
      <c r="KFN485" s="210"/>
      <c r="KFO485" s="210"/>
      <c r="KFP485" s="210"/>
      <c r="KFQ485" s="210"/>
      <c r="KFR485" s="210"/>
      <c r="KFS485" s="210"/>
      <c r="KFT485" s="210"/>
      <c r="KFU485" s="210"/>
      <c r="KFV485" s="210"/>
      <c r="KFW485" s="210"/>
      <c r="KFX485" s="210"/>
      <c r="KFY485" s="210"/>
      <c r="KFZ485" s="210"/>
      <c r="KGA485" s="210"/>
      <c r="KGB485" s="210"/>
      <c r="KGC485" s="210"/>
      <c r="KGD485" s="210"/>
      <c r="KGE485" s="210"/>
      <c r="KGF485" s="210"/>
      <c r="KGG485" s="210"/>
      <c r="KGH485" s="210"/>
      <c r="KGI485" s="210"/>
      <c r="KGJ485" s="210"/>
      <c r="KGK485" s="210"/>
      <c r="KGL485" s="210"/>
      <c r="KGM485" s="210"/>
      <c r="KGN485" s="210"/>
      <c r="KGO485" s="210"/>
      <c r="KGP485" s="210"/>
      <c r="KGQ485" s="210"/>
      <c r="KGR485" s="210"/>
      <c r="KGS485" s="210"/>
      <c r="KGT485" s="210"/>
      <c r="KGU485" s="210"/>
      <c r="KGV485" s="210"/>
      <c r="KGW485" s="210"/>
      <c r="KGX485" s="210"/>
      <c r="KGY485" s="210"/>
      <c r="KGZ485" s="210"/>
      <c r="KHA485" s="210"/>
      <c r="KHB485" s="210"/>
      <c r="KHC485" s="210"/>
      <c r="KHD485" s="210"/>
      <c r="KHE485" s="210"/>
      <c r="KHF485" s="210"/>
      <c r="KHG485" s="210"/>
      <c r="KHH485" s="210"/>
      <c r="KHI485" s="210"/>
      <c r="KHJ485" s="210"/>
      <c r="KHK485" s="210"/>
      <c r="KHL485" s="210"/>
      <c r="KHM485" s="210"/>
      <c r="KHN485" s="210"/>
      <c r="KHO485" s="210"/>
      <c r="KHP485" s="210"/>
      <c r="KHQ485" s="210"/>
      <c r="KHR485" s="210"/>
      <c r="KHS485" s="210"/>
      <c r="KHT485" s="210"/>
      <c r="KHU485" s="210"/>
      <c r="KHV485" s="210"/>
      <c r="KHW485" s="210"/>
      <c r="KHX485" s="210"/>
      <c r="KHY485" s="210"/>
      <c r="KHZ485" s="210"/>
      <c r="KIA485" s="210"/>
      <c r="KIB485" s="210"/>
      <c r="KIC485" s="210"/>
      <c r="KID485" s="210"/>
      <c r="KIE485" s="210"/>
      <c r="KIF485" s="210"/>
      <c r="KIG485" s="210"/>
      <c r="KIH485" s="210"/>
      <c r="KII485" s="210"/>
      <c r="KIJ485" s="210"/>
      <c r="KIK485" s="210"/>
      <c r="KIL485" s="210"/>
      <c r="KIM485" s="210"/>
      <c r="KIN485" s="210"/>
      <c r="KIO485" s="210"/>
      <c r="KIP485" s="210"/>
      <c r="KIQ485" s="210"/>
      <c r="KIR485" s="210"/>
      <c r="KIS485" s="210"/>
      <c r="KIT485" s="210"/>
      <c r="KIU485" s="210"/>
      <c r="KIV485" s="210"/>
      <c r="KIW485" s="210"/>
      <c r="KIX485" s="210"/>
      <c r="KIY485" s="210"/>
      <c r="KIZ485" s="210"/>
      <c r="KJA485" s="210"/>
      <c r="KJB485" s="210"/>
      <c r="KJC485" s="210"/>
      <c r="KJD485" s="210"/>
      <c r="KJE485" s="210"/>
      <c r="KJF485" s="210"/>
      <c r="KJG485" s="210"/>
      <c r="KJH485" s="210"/>
      <c r="KJI485" s="210"/>
      <c r="KJJ485" s="210"/>
      <c r="KJK485" s="210"/>
      <c r="KJL485" s="210"/>
      <c r="KJM485" s="210"/>
      <c r="KJN485" s="210"/>
      <c r="KJO485" s="210"/>
      <c r="KJP485" s="210"/>
      <c r="KJQ485" s="210"/>
      <c r="KJR485" s="210"/>
      <c r="KJS485" s="210"/>
      <c r="KJT485" s="210"/>
      <c r="KJU485" s="210"/>
      <c r="KJV485" s="210"/>
      <c r="KJW485" s="210"/>
      <c r="KJX485" s="210"/>
      <c r="KJY485" s="210"/>
      <c r="KJZ485" s="210"/>
      <c r="KKA485" s="210"/>
      <c r="KKB485" s="210"/>
      <c r="KKC485" s="210"/>
      <c r="KKD485" s="210"/>
      <c r="KKE485" s="210"/>
      <c r="KKF485" s="210"/>
      <c r="KKG485" s="210"/>
      <c r="KKH485" s="210"/>
      <c r="KKI485" s="210"/>
      <c r="KKJ485" s="210"/>
      <c r="KKK485" s="210"/>
      <c r="KKL485" s="210"/>
      <c r="KKM485" s="210"/>
      <c r="KKN485" s="210"/>
      <c r="KKO485" s="210"/>
      <c r="KKP485" s="210"/>
      <c r="KKQ485" s="210"/>
      <c r="KKR485" s="210"/>
      <c r="KKS485" s="210"/>
      <c r="KKT485" s="210"/>
      <c r="KKU485" s="210"/>
      <c r="KKV485" s="210"/>
      <c r="KKW485" s="210"/>
      <c r="KKX485" s="210"/>
      <c r="KKY485" s="210"/>
      <c r="KKZ485" s="210"/>
      <c r="KLA485" s="210"/>
      <c r="KLB485" s="210"/>
      <c r="KLC485" s="210"/>
      <c r="KLD485" s="210"/>
      <c r="KLE485" s="210"/>
      <c r="KLF485" s="210"/>
      <c r="KLG485" s="210"/>
      <c r="KLH485" s="210"/>
      <c r="KLI485" s="210"/>
      <c r="KLJ485" s="210"/>
      <c r="KLK485" s="210"/>
      <c r="KLL485" s="210"/>
      <c r="KLM485" s="210"/>
      <c r="KLN485" s="210"/>
      <c r="KLO485" s="210"/>
      <c r="KLP485" s="210"/>
      <c r="KLQ485" s="210"/>
      <c r="KLR485" s="210"/>
      <c r="KLS485" s="210"/>
      <c r="KLT485" s="210"/>
      <c r="KLU485" s="210"/>
      <c r="KLV485" s="210"/>
      <c r="KLW485" s="210"/>
      <c r="KLX485" s="210"/>
      <c r="KLY485" s="210"/>
      <c r="KLZ485" s="210"/>
      <c r="KMA485" s="210"/>
      <c r="KMB485" s="210"/>
      <c r="KMC485" s="210"/>
      <c r="KMD485" s="210"/>
      <c r="KME485" s="210"/>
      <c r="KMF485" s="210"/>
      <c r="KMG485" s="210"/>
      <c r="KMH485" s="210"/>
      <c r="KMI485" s="210"/>
      <c r="KMJ485" s="210"/>
      <c r="KMK485" s="210"/>
      <c r="KML485" s="210"/>
      <c r="KMM485" s="210"/>
      <c r="KMN485" s="210"/>
      <c r="KMO485" s="210"/>
      <c r="KMP485" s="210"/>
      <c r="KMQ485" s="210"/>
      <c r="KMR485" s="210"/>
      <c r="KMS485" s="210"/>
      <c r="KMT485" s="210"/>
      <c r="KMU485" s="210"/>
      <c r="KMV485" s="210"/>
      <c r="KMW485" s="210"/>
      <c r="KMX485" s="210"/>
      <c r="KMY485" s="210"/>
      <c r="KMZ485" s="210"/>
      <c r="KNA485" s="210"/>
      <c r="KNB485" s="210"/>
      <c r="KNC485" s="210"/>
      <c r="KND485" s="210"/>
      <c r="KNE485" s="210"/>
      <c r="KNF485" s="210"/>
      <c r="KNG485" s="210"/>
      <c r="KNH485" s="210"/>
      <c r="KNI485" s="210"/>
      <c r="KNJ485" s="210"/>
      <c r="KNK485" s="210"/>
      <c r="KNL485" s="210"/>
      <c r="KNM485" s="210"/>
      <c r="KNN485" s="210"/>
      <c r="KNO485" s="210"/>
      <c r="KNP485" s="210"/>
      <c r="KNQ485" s="210"/>
      <c r="KNR485" s="210"/>
      <c r="KNS485" s="210"/>
      <c r="KNT485" s="210"/>
      <c r="KNU485" s="210"/>
      <c r="KNV485" s="210"/>
      <c r="KNW485" s="210"/>
      <c r="KNX485" s="210"/>
      <c r="KNY485" s="210"/>
      <c r="KNZ485" s="210"/>
      <c r="KOA485" s="210"/>
      <c r="KOB485" s="210"/>
      <c r="KOC485" s="210"/>
      <c r="KOD485" s="210"/>
      <c r="KOE485" s="210"/>
      <c r="KOF485" s="210"/>
      <c r="KOG485" s="210"/>
      <c r="KOH485" s="210"/>
      <c r="KOI485" s="210"/>
      <c r="KOJ485" s="210"/>
      <c r="KOK485" s="210"/>
      <c r="KOL485" s="210"/>
      <c r="KOM485" s="210"/>
      <c r="KON485" s="210"/>
      <c r="KOO485" s="210"/>
      <c r="KOP485" s="210"/>
      <c r="KOQ485" s="210"/>
      <c r="KOR485" s="210"/>
      <c r="KOS485" s="210"/>
      <c r="KOT485" s="210"/>
      <c r="KOU485" s="210"/>
      <c r="KOV485" s="210"/>
      <c r="KOW485" s="210"/>
      <c r="KOX485" s="210"/>
      <c r="KOY485" s="210"/>
      <c r="KOZ485" s="210"/>
      <c r="KPA485" s="210"/>
      <c r="KPB485" s="210"/>
      <c r="KPC485" s="210"/>
      <c r="KPD485" s="210"/>
      <c r="KPE485" s="210"/>
      <c r="KPF485" s="210"/>
      <c r="KPG485" s="210"/>
      <c r="KPH485" s="210"/>
      <c r="KPI485" s="210"/>
      <c r="KPJ485" s="210"/>
      <c r="KPK485" s="210"/>
      <c r="KPL485" s="210"/>
      <c r="KPM485" s="210"/>
      <c r="KPN485" s="210"/>
      <c r="KPO485" s="210"/>
      <c r="KPP485" s="210"/>
      <c r="KPQ485" s="210"/>
      <c r="KPR485" s="210"/>
      <c r="KPS485" s="210"/>
      <c r="KPT485" s="210"/>
      <c r="KPU485" s="210"/>
      <c r="KPV485" s="210"/>
      <c r="KPW485" s="210"/>
      <c r="KPX485" s="210"/>
      <c r="KPY485" s="210"/>
      <c r="KPZ485" s="210"/>
      <c r="KQA485" s="210"/>
      <c r="KQB485" s="210"/>
      <c r="KQC485" s="210"/>
      <c r="KQD485" s="210"/>
      <c r="KQE485" s="210"/>
      <c r="KQF485" s="210"/>
      <c r="KQG485" s="210"/>
      <c r="KQH485" s="210"/>
      <c r="KQI485" s="210"/>
      <c r="KQJ485" s="210"/>
      <c r="KQK485" s="210"/>
      <c r="KQL485" s="210"/>
      <c r="KQM485" s="210"/>
      <c r="KQN485" s="210"/>
      <c r="KQO485" s="210"/>
      <c r="KQP485" s="210"/>
      <c r="KQQ485" s="210"/>
      <c r="KQR485" s="210"/>
      <c r="KQS485" s="210"/>
      <c r="KQT485" s="210"/>
      <c r="KQU485" s="210"/>
      <c r="KQV485" s="210"/>
      <c r="KQW485" s="210"/>
      <c r="KQX485" s="210"/>
      <c r="KQY485" s="210"/>
      <c r="KQZ485" s="210"/>
      <c r="KRA485" s="210"/>
      <c r="KRB485" s="210"/>
      <c r="KRC485" s="210"/>
      <c r="KRD485" s="210"/>
      <c r="KRE485" s="210"/>
      <c r="KRF485" s="210"/>
      <c r="KRG485" s="210"/>
      <c r="KRH485" s="210"/>
      <c r="KRI485" s="210"/>
      <c r="KRJ485" s="210"/>
      <c r="KRK485" s="210"/>
      <c r="KRL485" s="210"/>
      <c r="KRM485" s="210"/>
      <c r="KRN485" s="210"/>
      <c r="KRO485" s="210"/>
      <c r="KRP485" s="210"/>
      <c r="KRQ485" s="210"/>
      <c r="KRR485" s="210"/>
      <c r="KRS485" s="210"/>
      <c r="KRT485" s="210"/>
      <c r="KRU485" s="210"/>
      <c r="KRV485" s="210"/>
      <c r="KRW485" s="210"/>
      <c r="KRX485" s="210"/>
      <c r="KRY485" s="210"/>
      <c r="KRZ485" s="210"/>
      <c r="KSA485" s="210"/>
      <c r="KSB485" s="210"/>
      <c r="KSC485" s="210"/>
      <c r="KSD485" s="210"/>
      <c r="KSE485" s="210"/>
      <c r="KSF485" s="210"/>
      <c r="KSG485" s="210"/>
      <c r="KSH485" s="210"/>
      <c r="KSI485" s="210"/>
      <c r="KSJ485" s="210"/>
      <c r="KSK485" s="210"/>
      <c r="KSL485" s="210"/>
      <c r="KSM485" s="210"/>
      <c r="KSN485" s="210"/>
      <c r="KSO485" s="210"/>
      <c r="KSP485" s="210"/>
      <c r="KSQ485" s="210"/>
      <c r="KSR485" s="210"/>
      <c r="KSS485" s="210"/>
      <c r="KST485" s="210"/>
      <c r="KSU485" s="210"/>
      <c r="KSV485" s="210"/>
      <c r="KSW485" s="210"/>
      <c r="KSX485" s="210"/>
      <c r="KSY485" s="210"/>
      <c r="KSZ485" s="210"/>
      <c r="KTA485" s="210"/>
      <c r="KTB485" s="210"/>
      <c r="KTC485" s="210"/>
      <c r="KTD485" s="210"/>
      <c r="KTE485" s="210"/>
      <c r="KTF485" s="210"/>
      <c r="KTG485" s="210"/>
      <c r="KTH485" s="210"/>
      <c r="KTI485" s="210"/>
      <c r="KTJ485" s="210"/>
      <c r="KTK485" s="210"/>
      <c r="KTL485" s="210"/>
      <c r="KTM485" s="210"/>
      <c r="KTN485" s="210"/>
      <c r="KTO485" s="210"/>
      <c r="KTP485" s="210"/>
      <c r="KTQ485" s="210"/>
      <c r="KTR485" s="210"/>
      <c r="KTS485" s="210"/>
      <c r="KTT485" s="210"/>
      <c r="KTU485" s="210"/>
      <c r="KTV485" s="210"/>
      <c r="KTW485" s="210"/>
      <c r="KTX485" s="210"/>
      <c r="KTY485" s="210"/>
      <c r="KTZ485" s="210"/>
      <c r="KUA485" s="210"/>
      <c r="KUB485" s="210"/>
      <c r="KUC485" s="210"/>
      <c r="KUD485" s="210"/>
      <c r="KUE485" s="210"/>
      <c r="KUF485" s="210"/>
      <c r="KUG485" s="210"/>
      <c r="KUH485" s="210"/>
      <c r="KUI485" s="210"/>
      <c r="KUJ485" s="210"/>
      <c r="KUK485" s="210"/>
      <c r="KUL485" s="210"/>
      <c r="KUM485" s="210"/>
      <c r="KUN485" s="210"/>
      <c r="KUO485" s="210"/>
      <c r="KUP485" s="210"/>
      <c r="KUQ485" s="210"/>
      <c r="KUR485" s="210"/>
      <c r="KUS485" s="210"/>
      <c r="KUT485" s="210"/>
      <c r="KUU485" s="210"/>
      <c r="KUV485" s="210"/>
      <c r="KUW485" s="210"/>
      <c r="KUX485" s="210"/>
      <c r="KUY485" s="210"/>
      <c r="KUZ485" s="210"/>
      <c r="KVA485" s="210"/>
      <c r="KVB485" s="210"/>
      <c r="KVC485" s="210"/>
      <c r="KVD485" s="210"/>
      <c r="KVE485" s="210"/>
      <c r="KVF485" s="210"/>
      <c r="KVG485" s="210"/>
      <c r="KVH485" s="210"/>
      <c r="KVI485" s="210"/>
      <c r="KVJ485" s="210"/>
      <c r="KVK485" s="210"/>
      <c r="KVL485" s="210"/>
      <c r="KVM485" s="210"/>
      <c r="KVN485" s="210"/>
      <c r="KVO485" s="210"/>
      <c r="KVP485" s="210"/>
      <c r="KVQ485" s="210"/>
      <c r="KVR485" s="210"/>
      <c r="KVS485" s="210"/>
      <c r="KVT485" s="210"/>
      <c r="KVU485" s="210"/>
      <c r="KVV485" s="210"/>
      <c r="KVW485" s="210"/>
      <c r="KVX485" s="210"/>
      <c r="KVY485" s="210"/>
      <c r="KVZ485" s="210"/>
      <c r="KWA485" s="210"/>
      <c r="KWB485" s="210"/>
      <c r="KWC485" s="210"/>
      <c r="KWD485" s="210"/>
      <c r="KWE485" s="210"/>
      <c r="KWF485" s="210"/>
      <c r="KWG485" s="210"/>
      <c r="KWH485" s="210"/>
      <c r="KWI485" s="210"/>
      <c r="KWJ485" s="210"/>
      <c r="KWK485" s="210"/>
      <c r="KWL485" s="210"/>
      <c r="KWM485" s="210"/>
      <c r="KWN485" s="210"/>
      <c r="KWO485" s="210"/>
      <c r="KWP485" s="210"/>
      <c r="KWQ485" s="210"/>
      <c r="KWR485" s="210"/>
      <c r="KWS485" s="210"/>
      <c r="KWT485" s="210"/>
      <c r="KWU485" s="210"/>
      <c r="KWV485" s="210"/>
      <c r="KWW485" s="210"/>
      <c r="KWX485" s="210"/>
      <c r="KWY485" s="210"/>
      <c r="KWZ485" s="210"/>
      <c r="KXA485" s="210"/>
      <c r="KXB485" s="210"/>
      <c r="KXC485" s="210"/>
      <c r="KXD485" s="210"/>
      <c r="KXE485" s="210"/>
      <c r="KXF485" s="210"/>
      <c r="KXG485" s="210"/>
      <c r="KXH485" s="210"/>
      <c r="KXI485" s="210"/>
      <c r="KXJ485" s="210"/>
      <c r="KXK485" s="210"/>
      <c r="KXL485" s="210"/>
      <c r="KXM485" s="210"/>
      <c r="KXN485" s="210"/>
      <c r="KXO485" s="210"/>
      <c r="KXP485" s="210"/>
      <c r="KXQ485" s="210"/>
      <c r="KXR485" s="210"/>
      <c r="KXS485" s="210"/>
      <c r="KXT485" s="210"/>
      <c r="KXU485" s="210"/>
      <c r="KXV485" s="210"/>
      <c r="KXW485" s="210"/>
      <c r="KXX485" s="210"/>
      <c r="KXY485" s="210"/>
      <c r="KXZ485" s="210"/>
      <c r="KYA485" s="210"/>
      <c r="KYB485" s="210"/>
      <c r="KYC485" s="210"/>
      <c r="KYD485" s="210"/>
      <c r="KYE485" s="210"/>
      <c r="KYF485" s="210"/>
      <c r="KYG485" s="210"/>
      <c r="KYH485" s="210"/>
      <c r="KYI485" s="210"/>
      <c r="KYJ485" s="210"/>
      <c r="KYK485" s="210"/>
      <c r="KYL485" s="210"/>
      <c r="KYM485" s="210"/>
      <c r="KYN485" s="210"/>
      <c r="KYO485" s="210"/>
      <c r="KYP485" s="210"/>
      <c r="KYQ485" s="210"/>
      <c r="KYR485" s="210"/>
      <c r="KYS485" s="210"/>
      <c r="KYT485" s="210"/>
      <c r="KYU485" s="210"/>
      <c r="KYV485" s="210"/>
      <c r="KYW485" s="210"/>
      <c r="KYX485" s="210"/>
      <c r="KYY485" s="210"/>
      <c r="KYZ485" s="210"/>
      <c r="KZA485" s="210"/>
      <c r="KZB485" s="210"/>
      <c r="KZC485" s="210"/>
      <c r="KZD485" s="210"/>
      <c r="KZE485" s="210"/>
      <c r="KZF485" s="210"/>
      <c r="KZG485" s="210"/>
      <c r="KZH485" s="210"/>
      <c r="KZI485" s="210"/>
      <c r="KZJ485" s="210"/>
      <c r="KZK485" s="210"/>
      <c r="KZL485" s="210"/>
      <c r="KZM485" s="210"/>
      <c r="KZN485" s="210"/>
      <c r="KZO485" s="210"/>
      <c r="KZP485" s="210"/>
      <c r="KZQ485" s="210"/>
      <c r="KZR485" s="210"/>
      <c r="KZS485" s="210"/>
      <c r="KZT485" s="210"/>
      <c r="KZU485" s="210"/>
      <c r="KZV485" s="210"/>
      <c r="KZW485" s="210"/>
      <c r="KZX485" s="210"/>
      <c r="KZY485" s="210"/>
      <c r="KZZ485" s="210"/>
      <c r="LAA485" s="210"/>
      <c r="LAB485" s="210"/>
      <c r="LAC485" s="210"/>
      <c r="LAD485" s="210"/>
      <c r="LAE485" s="210"/>
      <c r="LAF485" s="210"/>
      <c r="LAG485" s="210"/>
      <c r="LAH485" s="210"/>
      <c r="LAI485" s="210"/>
      <c r="LAJ485" s="210"/>
      <c r="LAK485" s="210"/>
      <c r="LAL485" s="210"/>
      <c r="LAM485" s="210"/>
      <c r="LAN485" s="210"/>
      <c r="LAO485" s="210"/>
      <c r="LAP485" s="210"/>
      <c r="LAQ485" s="210"/>
      <c r="LAR485" s="210"/>
      <c r="LAS485" s="210"/>
      <c r="LAT485" s="210"/>
      <c r="LAU485" s="210"/>
      <c r="LAV485" s="210"/>
      <c r="LAW485" s="210"/>
      <c r="LAX485" s="210"/>
      <c r="LAY485" s="210"/>
      <c r="LAZ485" s="210"/>
      <c r="LBA485" s="210"/>
      <c r="LBB485" s="210"/>
      <c r="LBC485" s="210"/>
      <c r="LBD485" s="210"/>
      <c r="LBE485" s="210"/>
      <c r="LBF485" s="210"/>
      <c r="LBG485" s="210"/>
      <c r="LBH485" s="210"/>
      <c r="LBI485" s="210"/>
      <c r="LBJ485" s="210"/>
      <c r="LBK485" s="210"/>
      <c r="LBL485" s="210"/>
      <c r="LBM485" s="210"/>
      <c r="LBN485" s="210"/>
      <c r="LBO485" s="210"/>
      <c r="LBP485" s="210"/>
      <c r="LBQ485" s="210"/>
      <c r="LBR485" s="210"/>
      <c r="LBS485" s="210"/>
      <c r="LBT485" s="210"/>
      <c r="LBU485" s="210"/>
      <c r="LBV485" s="210"/>
      <c r="LBW485" s="210"/>
      <c r="LBX485" s="210"/>
      <c r="LBY485" s="210"/>
      <c r="LBZ485" s="210"/>
      <c r="LCA485" s="210"/>
      <c r="LCB485" s="210"/>
      <c r="LCC485" s="210"/>
      <c r="LCD485" s="210"/>
      <c r="LCE485" s="210"/>
      <c r="LCF485" s="210"/>
      <c r="LCG485" s="210"/>
      <c r="LCH485" s="210"/>
      <c r="LCI485" s="210"/>
      <c r="LCJ485" s="210"/>
      <c r="LCK485" s="210"/>
      <c r="LCL485" s="210"/>
      <c r="LCM485" s="210"/>
      <c r="LCN485" s="210"/>
      <c r="LCO485" s="210"/>
      <c r="LCP485" s="210"/>
      <c r="LCQ485" s="210"/>
      <c r="LCR485" s="210"/>
      <c r="LCS485" s="210"/>
      <c r="LCT485" s="210"/>
      <c r="LCU485" s="210"/>
      <c r="LCV485" s="210"/>
      <c r="LCW485" s="210"/>
      <c r="LCX485" s="210"/>
      <c r="LCY485" s="210"/>
      <c r="LCZ485" s="210"/>
      <c r="LDA485" s="210"/>
      <c r="LDB485" s="210"/>
      <c r="LDC485" s="210"/>
      <c r="LDD485" s="210"/>
      <c r="LDE485" s="210"/>
      <c r="LDF485" s="210"/>
      <c r="LDG485" s="210"/>
      <c r="LDH485" s="210"/>
      <c r="LDI485" s="210"/>
      <c r="LDJ485" s="210"/>
      <c r="LDK485" s="210"/>
      <c r="LDL485" s="210"/>
      <c r="LDM485" s="210"/>
      <c r="LDN485" s="210"/>
      <c r="LDO485" s="210"/>
      <c r="LDP485" s="210"/>
      <c r="LDQ485" s="210"/>
      <c r="LDR485" s="210"/>
      <c r="LDS485" s="210"/>
      <c r="LDT485" s="210"/>
      <c r="LDU485" s="210"/>
      <c r="LDV485" s="210"/>
      <c r="LDW485" s="210"/>
      <c r="LDX485" s="210"/>
      <c r="LDY485" s="210"/>
      <c r="LDZ485" s="210"/>
      <c r="LEA485" s="210"/>
      <c r="LEB485" s="210"/>
      <c r="LEC485" s="210"/>
      <c r="LED485" s="210"/>
      <c r="LEE485" s="210"/>
      <c r="LEF485" s="210"/>
      <c r="LEG485" s="210"/>
      <c r="LEH485" s="210"/>
      <c r="LEI485" s="210"/>
      <c r="LEJ485" s="210"/>
      <c r="LEK485" s="210"/>
      <c r="LEL485" s="210"/>
      <c r="LEM485" s="210"/>
      <c r="LEN485" s="210"/>
      <c r="LEO485" s="210"/>
      <c r="LEP485" s="210"/>
      <c r="LEQ485" s="210"/>
      <c r="LER485" s="210"/>
      <c r="LES485" s="210"/>
      <c r="LET485" s="210"/>
      <c r="LEU485" s="210"/>
      <c r="LEV485" s="210"/>
      <c r="LEW485" s="210"/>
      <c r="LEX485" s="210"/>
      <c r="LEY485" s="210"/>
      <c r="LEZ485" s="210"/>
      <c r="LFA485" s="210"/>
      <c r="LFB485" s="210"/>
      <c r="LFC485" s="210"/>
      <c r="LFD485" s="210"/>
      <c r="LFE485" s="210"/>
      <c r="LFF485" s="210"/>
      <c r="LFG485" s="210"/>
      <c r="LFH485" s="210"/>
      <c r="LFI485" s="210"/>
      <c r="LFJ485" s="210"/>
      <c r="LFK485" s="210"/>
      <c r="LFL485" s="210"/>
      <c r="LFM485" s="210"/>
      <c r="LFN485" s="210"/>
      <c r="LFO485" s="210"/>
      <c r="LFP485" s="210"/>
      <c r="LFQ485" s="210"/>
      <c r="LFR485" s="210"/>
      <c r="LFS485" s="210"/>
      <c r="LFT485" s="210"/>
      <c r="LFU485" s="210"/>
      <c r="LFV485" s="210"/>
      <c r="LFW485" s="210"/>
      <c r="LFX485" s="210"/>
      <c r="LFY485" s="210"/>
      <c r="LFZ485" s="210"/>
      <c r="LGA485" s="210"/>
      <c r="LGB485" s="210"/>
      <c r="LGC485" s="210"/>
      <c r="LGD485" s="210"/>
      <c r="LGE485" s="210"/>
      <c r="LGF485" s="210"/>
      <c r="LGG485" s="210"/>
      <c r="LGH485" s="210"/>
      <c r="LGI485" s="210"/>
      <c r="LGJ485" s="210"/>
      <c r="LGK485" s="210"/>
      <c r="LGL485" s="210"/>
      <c r="LGM485" s="210"/>
      <c r="LGN485" s="210"/>
      <c r="LGO485" s="210"/>
      <c r="LGP485" s="210"/>
      <c r="LGQ485" s="210"/>
      <c r="LGR485" s="210"/>
      <c r="LGS485" s="210"/>
      <c r="LGT485" s="210"/>
      <c r="LGU485" s="210"/>
      <c r="LGV485" s="210"/>
      <c r="LGW485" s="210"/>
      <c r="LGX485" s="210"/>
      <c r="LGY485" s="210"/>
      <c r="LGZ485" s="210"/>
      <c r="LHA485" s="210"/>
      <c r="LHB485" s="210"/>
      <c r="LHC485" s="210"/>
      <c r="LHD485" s="210"/>
      <c r="LHE485" s="210"/>
      <c r="LHF485" s="210"/>
      <c r="LHG485" s="210"/>
      <c r="LHH485" s="210"/>
      <c r="LHI485" s="210"/>
      <c r="LHJ485" s="210"/>
      <c r="LHK485" s="210"/>
      <c r="LHL485" s="210"/>
      <c r="LHM485" s="210"/>
      <c r="LHN485" s="210"/>
      <c r="LHO485" s="210"/>
      <c r="LHP485" s="210"/>
      <c r="LHQ485" s="210"/>
      <c r="LHR485" s="210"/>
      <c r="LHS485" s="210"/>
      <c r="LHT485" s="210"/>
      <c r="LHU485" s="210"/>
      <c r="LHV485" s="210"/>
      <c r="LHW485" s="210"/>
      <c r="LHX485" s="210"/>
      <c r="LHY485" s="210"/>
      <c r="LHZ485" s="210"/>
      <c r="LIA485" s="210"/>
      <c r="LIB485" s="210"/>
      <c r="LIC485" s="210"/>
      <c r="LID485" s="210"/>
      <c r="LIE485" s="210"/>
      <c r="LIF485" s="210"/>
      <c r="LIG485" s="210"/>
      <c r="LIH485" s="210"/>
      <c r="LII485" s="210"/>
      <c r="LIJ485" s="210"/>
      <c r="LIK485" s="210"/>
      <c r="LIL485" s="210"/>
      <c r="LIM485" s="210"/>
      <c r="LIN485" s="210"/>
      <c r="LIO485" s="210"/>
      <c r="LIP485" s="210"/>
      <c r="LIQ485" s="210"/>
      <c r="LIR485" s="210"/>
      <c r="LIS485" s="210"/>
      <c r="LIT485" s="210"/>
      <c r="LIU485" s="210"/>
      <c r="LIV485" s="210"/>
      <c r="LIW485" s="210"/>
      <c r="LIX485" s="210"/>
      <c r="LIY485" s="210"/>
      <c r="LIZ485" s="210"/>
      <c r="LJA485" s="210"/>
      <c r="LJB485" s="210"/>
      <c r="LJC485" s="210"/>
      <c r="LJD485" s="210"/>
      <c r="LJE485" s="210"/>
      <c r="LJF485" s="210"/>
      <c r="LJG485" s="210"/>
      <c r="LJH485" s="210"/>
      <c r="LJI485" s="210"/>
      <c r="LJJ485" s="210"/>
      <c r="LJK485" s="210"/>
      <c r="LJL485" s="210"/>
      <c r="LJM485" s="210"/>
      <c r="LJN485" s="210"/>
      <c r="LJO485" s="210"/>
      <c r="LJP485" s="210"/>
      <c r="LJQ485" s="210"/>
      <c r="LJR485" s="210"/>
      <c r="LJS485" s="210"/>
      <c r="LJT485" s="210"/>
      <c r="LJU485" s="210"/>
      <c r="LJV485" s="210"/>
      <c r="LJW485" s="210"/>
      <c r="LJX485" s="210"/>
      <c r="LJY485" s="210"/>
      <c r="LJZ485" s="210"/>
      <c r="LKA485" s="210"/>
      <c r="LKB485" s="210"/>
      <c r="LKC485" s="210"/>
      <c r="LKD485" s="210"/>
      <c r="LKE485" s="210"/>
      <c r="LKF485" s="210"/>
      <c r="LKG485" s="210"/>
      <c r="LKH485" s="210"/>
      <c r="LKI485" s="210"/>
      <c r="LKJ485" s="210"/>
      <c r="LKK485" s="210"/>
      <c r="LKL485" s="210"/>
      <c r="LKM485" s="210"/>
      <c r="LKN485" s="210"/>
      <c r="LKO485" s="210"/>
      <c r="LKP485" s="210"/>
      <c r="LKQ485" s="210"/>
      <c r="LKR485" s="210"/>
      <c r="LKS485" s="210"/>
      <c r="LKT485" s="210"/>
      <c r="LKU485" s="210"/>
      <c r="LKV485" s="210"/>
      <c r="LKW485" s="210"/>
      <c r="LKX485" s="210"/>
      <c r="LKY485" s="210"/>
      <c r="LKZ485" s="210"/>
      <c r="LLA485" s="210"/>
      <c r="LLB485" s="210"/>
      <c r="LLC485" s="210"/>
      <c r="LLD485" s="210"/>
      <c r="LLE485" s="210"/>
      <c r="LLF485" s="210"/>
      <c r="LLG485" s="210"/>
      <c r="LLH485" s="210"/>
      <c r="LLI485" s="210"/>
      <c r="LLJ485" s="210"/>
      <c r="LLK485" s="210"/>
      <c r="LLL485" s="210"/>
      <c r="LLM485" s="210"/>
      <c r="LLN485" s="210"/>
      <c r="LLO485" s="210"/>
      <c r="LLP485" s="210"/>
      <c r="LLQ485" s="210"/>
      <c r="LLR485" s="210"/>
      <c r="LLS485" s="210"/>
      <c r="LLT485" s="210"/>
      <c r="LLU485" s="210"/>
      <c r="LLV485" s="210"/>
      <c r="LLW485" s="210"/>
      <c r="LLX485" s="210"/>
      <c r="LLY485" s="210"/>
      <c r="LLZ485" s="210"/>
      <c r="LMA485" s="210"/>
      <c r="LMB485" s="210"/>
      <c r="LMC485" s="210"/>
      <c r="LMD485" s="210"/>
      <c r="LME485" s="210"/>
      <c r="LMF485" s="210"/>
      <c r="LMG485" s="210"/>
      <c r="LMH485" s="210"/>
      <c r="LMI485" s="210"/>
      <c r="LMJ485" s="210"/>
      <c r="LMK485" s="210"/>
      <c r="LML485" s="210"/>
      <c r="LMM485" s="210"/>
      <c r="LMN485" s="210"/>
      <c r="LMO485" s="210"/>
      <c r="LMP485" s="210"/>
      <c r="LMQ485" s="210"/>
      <c r="LMR485" s="210"/>
      <c r="LMS485" s="210"/>
      <c r="LMT485" s="210"/>
      <c r="LMU485" s="210"/>
      <c r="LMV485" s="210"/>
      <c r="LMW485" s="210"/>
      <c r="LMX485" s="210"/>
      <c r="LMY485" s="210"/>
      <c r="LMZ485" s="210"/>
      <c r="LNA485" s="210"/>
      <c r="LNB485" s="210"/>
      <c r="LNC485" s="210"/>
      <c r="LND485" s="210"/>
      <c r="LNE485" s="210"/>
      <c r="LNF485" s="210"/>
      <c r="LNG485" s="210"/>
      <c r="LNH485" s="210"/>
      <c r="LNI485" s="210"/>
      <c r="LNJ485" s="210"/>
      <c r="LNK485" s="210"/>
      <c r="LNL485" s="210"/>
      <c r="LNM485" s="210"/>
      <c r="LNN485" s="210"/>
      <c r="LNO485" s="210"/>
      <c r="LNP485" s="210"/>
      <c r="LNQ485" s="210"/>
      <c r="LNR485" s="210"/>
      <c r="LNS485" s="210"/>
      <c r="LNT485" s="210"/>
      <c r="LNU485" s="210"/>
      <c r="LNV485" s="210"/>
      <c r="LNW485" s="210"/>
      <c r="LNX485" s="210"/>
      <c r="LNY485" s="210"/>
      <c r="LNZ485" s="210"/>
      <c r="LOA485" s="210"/>
      <c r="LOB485" s="210"/>
      <c r="LOC485" s="210"/>
      <c r="LOD485" s="210"/>
      <c r="LOE485" s="210"/>
      <c r="LOF485" s="210"/>
      <c r="LOG485" s="210"/>
      <c r="LOH485" s="210"/>
      <c r="LOI485" s="210"/>
      <c r="LOJ485" s="210"/>
      <c r="LOK485" s="210"/>
      <c r="LOL485" s="210"/>
      <c r="LOM485" s="210"/>
      <c r="LON485" s="210"/>
      <c r="LOO485" s="210"/>
      <c r="LOP485" s="210"/>
      <c r="LOQ485" s="210"/>
      <c r="LOR485" s="210"/>
      <c r="LOS485" s="210"/>
      <c r="LOT485" s="210"/>
      <c r="LOU485" s="210"/>
      <c r="LOV485" s="210"/>
      <c r="LOW485" s="210"/>
      <c r="LOX485" s="210"/>
      <c r="LOY485" s="210"/>
      <c r="LOZ485" s="210"/>
      <c r="LPA485" s="210"/>
      <c r="LPB485" s="210"/>
      <c r="LPC485" s="210"/>
      <c r="LPD485" s="210"/>
      <c r="LPE485" s="210"/>
      <c r="LPF485" s="210"/>
      <c r="LPG485" s="210"/>
      <c r="LPH485" s="210"/>
      <c r="LPI485" s="210"/>
      <c r="LPJ485" s="210"/>
      <c r="LPK485" s="210"/>
      <c r="LPL485" s="210"/>
      <c r="LPM485" s="210"/>
      <c r="LPN485" s="210"/>
      <c r="LPO485" s="210"/>
      <c r="LPP485" s="210"/>
      <c r="LPQ485" s="210"/>
      <c r="LPR485" s="210"/>
      <c r="LPS485" s="210"/>
      <c r="LPT485" s="210"/>
      <c r="LPU485" s="210"/>
      <c r="LPV485" s="210"/>
      <c r="LPW485" s="210"/>
      <c r="LPX485" s="210"/>
      <c r="LPY485" s="210"/>
      <c r="LPZ485" s="210"/>
      <c r="LQA485" s="210"/>
      <c r="LQB485" s="210"/>
      <c r="LQC485" s="210"/>
      <c r="LQD485" s="210"/>
      <c r="LQE485" s="210"/>
      <c r="LQF485" s="210"/>
      <c r="LQG485" s="210"/>
      <c r="LQH485" s="210"/>
      <c r="LQI485" s="210"/>
      <c r="LQJ485" s="210"/>
      <c r="LQK485" s="210"/>
      <c r="LQL485" s="210"/>
      <c r="LQM485" s="210"/>
      <c r="LQN485" s="210"/>
      <c r="LQO485" s="210"/>
      <c r="LQP485" s="210"/>
      <c r="LQQ485" s="210"/>
      <c r="LQR485" s="210"/>
      <c r="LQS485" s="210"/>
      <c r="LQT485" s="210"/>
      <c r="LQU485" s="210"/>
      <c r="LQV485" s="210"/>
      <c r="LQW485" s="210"/>
      <c r="LQX485" s="210"/>
      <c r="LQY485" s="210"/>
      <c r="LQZ485" s="210"/>
      <c r="LRA485" s="210"/>
      <c r="LRB485" s="210"/>
      <c r="LRC485" s="210"/>
      <c r="LRD485" s="210"/>
      <c r="LRE485" s="210"/>
      <c r="LRF485" s="210"/>
      <c r="LRG485" s="210"/>
      <c r="LRH485" s="210"/>
      <c r="LRI485" s="210"/>
      <c r="LRJ485" s="210"/>
      <c r="LRK485" s="210"/>
      <c r="LRL485" s="210"/>
      <c r="LRM485" s="210"/>
      <c r="LRN485" s="210"/>
      <c r="LRO485" s="210"/>
      <c r="LRP485" s="210"/>
      <c r="LRQ485" s="210"/>
      <c r="LRR485" s="210"/>
      <c r="LRS485" s="210"/>
      <c r="LRT485" s="210"/>
      <c r="LRU485" s="210"/>
      <c r="LRV485" s="210"/>
      <c r="LRW485" s="210"/>
      <c r="LRX485" s="210"/>
      <c r="LRY485" s="210"/>
      <c r="LRZ485" s="210"/>
      <c r="LSA485" s="210"/>
      <c r="LSB485" s="210"/>
      <c r="LSC485" s="210"/>
      <c r="LSD485" s="210"/>
      <c r="LSE485" s="210"/>
      <c r="LSF485" s="210"/>
      <c r="LSG485" s="210"/>
      <c r="LSH485" s="210"/>
      <c r="LSI485" s="210"/>
      <c r="LSJ485" s="210"/>
      <c r="LSK485" s="210"/>
      <c r="LSL485" s="210"/>
      <c r="LSM485" s="210"/>
      <c r="LSN485" s="210"/>
      <c r="LSO485" s="210"/>
      <c r="LSP485" s="210"/>
      <c r="LSQ485" s="210"/>
      <c r="LSR485" s="210"/>
      <c r="LSS485" s="210"/>
      <c r="LST485" s="210"/>
      <c r="LSU485" s="210"/>
      <c r="LSV485" s="210"/>
      <c r="LSW485" s="210"/>
      <c r="LSX485" s="210"/>
      <c r="LSY485" s="210"/>
      <c r="LSZ485" s="210"/>
      <c r="LTA485" s="210"/>
      <c r="LTB485" s="210"/>
      <c r="LTC485" s="210"/>
      <c r="LTD485" s="210"/>
      <c r="LTE485" s="210"/>
      <c r="LTF485" s="210"/>
      <c r="LTG485" s="210"/>
      <c r="LTH485" s="210"/>
      <c r="LTI485" s="210"/>
      <c r="LTJ485" s="210"/>
      <c r="LTK485" s="210"/>
      <c r="LTL485" s="210"/>
      <c r="LTM485" s="210"/>
      <c r="LTN485" s="210"/>
      <c r="LTO485" s="210"/>
      <c r="LTP485" s="210"/>
      <c r="LTQ485" s="210"/>
      <c r="LTR485" s="210"/>
      <c r="LTS485" s="210"/>
      <c r="LTT485" s="210"/>
      <c r="LTU485" s="210"/>
      <c r="LTV485" s="210"/>
      <c r="LTW485" s="210"/>
      <c r="LTX485" s="210"/>
      <c r="LTY485" s="210"/>
      <c r="LTZ485" s="210"/>
      <c r="LUA485" s="210"/>
      <c r="LUB485" s="210"/>
      <c r="LUC485" s="210"/>
      <c r="LUD485" s="210"/>
      <c r="LUE485" s="210"/>
      <c r="LUF485" s="210"/>
      <c r="LUG485" s="210"/>
      <c r="LUH485" s="210"/>
      <c r="LUI485" s="210"/>
      <c r="LUJ485" s="210"/>
      <c r="LUK485" s="210"/>
      <c r="LUL485" s="210"/>
      <c r="LUM485" s="210"/>
      <c r="LUN485" s="210"/>
      <c r="LUO485" s="210"/>
      <c r="LUP485" s="210"/>
      <c r="LUQ485" s="210"/>
      <c r="LUR485" s="210"/>
      <c r="LUS485" s="210"/>
      <c r="LUT485" s="210"/>
      <c r="LUU485" s="210"/>
      <c r="LUV485" s="210"/>
      <c r="LUW485" s="210"/>
      <c r="LUX485" s="210"/>
      <c r="LUY485" s="210"/>
      <c r="LUZ485" s="210"/>
      <c r="LVA485" s="210"/>
      <c r="LVB485" s="210"/>
      <c r="LVC485" s="210"/>
      <c r="LVD485" s="210"/>
      <c r="LVE485" s="210"/>
      <c r="LVF485" s="210"/>
      <c r="LVG485" s="210"/>
      <c r="LVH485" s="210"/>
      <c r="LVI485" s="210"/>
      <c r="LVJ485" s="210"/>
      <c r="LVK485" s="210"/>
      <c r="LVL485" s="210"/>
      <c r="LVM485" s="210"/>
      <c r="LVN485" s="210"/>
      <c r="LVO485" s="210"/>
      <c r="LVP485" s="210"/>
      <c r="LVQ485" s="210"/>
      <c r="LVR485" s="210"/>
      <c r="LVS485" s="210"/>
      <c r="LVT485" s="210"/>
      <c r="LVU485" s="210"/>
      <c r="LVV485" s="210"/>
      <c r="LVW485" s="210"/>
      <c r="LVX485" s="210"/>
      <c r="LVY485" s="210"/>
      <c r="LVZ485" s="210"/>
      <c r="LWA485" s="210"/>
      <c r="LWB485" s="210"/>
      <c r="LWC485" s="210"/>
      <c r="LWD485" s="210"/>
      <c r="LWE485" s="210"/>
      <c r="LWF485" s="210"/>
      <c r="LWG485" s="210"/>
      <c r="LWH485" s="210"/>
      <c r="LWI485" s="210"/>
      <c r="LWJ485" s="210"/>
      <c r="LWK485" s="210"/>
      <c r="LWL485" s="210"/>
      <c r="LWM485" s="210"/>
      <c r="LWN485" s="210"/>
      <c r="LWO485" s="210"/>
      <c r="LWP485" s="210"/>
      <c r="LWQ485" s="210"/>
      <c r="LWR485" s="210"/>
      <c r="LWS485" s="210"/>
      <c r="LWT485" s="210"/>
      <c r="LWU485" s="210"/>
      <c r="LWV485" s="210"/>
      <c r="LWW485" s="210"/>
      <c r="LWX485" s="210"/>
      <c r="LWY485" s="210"/>
      <c r="LWZ485" s="210"/>
      <c r="LXA485" s="210"/>
      <c r="LXB485" s="210"/>
      <c r="LXC485" s="210"/>
      <c r="LXD485" s="210"/>
      <c r="LXE485" s="210"/>
      <c r="LXF485" s="210"/>
      <c r="LXG485" s="210"/>
      <c r="LXH485" s="210"/>
      <c r="LXI485" s="210"/>
      <c r="LXJ485" s="210"/>
      <c r="LXK485" s="210"/>
      <c r="LXL485" s="210"/>
      <c r="LXM485" s="210"/>
      <c r="LXN485" s="210"/>
      <c r="LXO485" s="210"/>
      <c r="LXP485" s="210"/>
      <c r="LXQ485" s="210"/>
      <c r="LXR485" s="210"/>
      <c r="LXS485" s="210"/>
      <c r="LXT485" s="210"/>
      <c r="LXU485" s="210"/>
      <c r="LXV485" s="210"/>
      <c r="LXW485" s="210"/>
      <c r="LXX485" s="210"/>
      <c r="LXY485" s="210"/>
      <c r="LXZ485" s="210"/>
      <c r="LYA485" s="210"/>
      <c r="LYB485" s="210"/>
      <c r="LYC485" s="210"/>
      <c r="LYD485" s="210"/>
      <c r="LYE485" s="210"/>
      <c r="LYF485" s="210"/>
      <c r="LYG485" s="210"/>
      <c r="LYH485" s="210"/>
      <c r="LYI485" s="210"/>
      <c r="LYJ485" s="210"/>
      <c r="LYK485" s="210"/>
      <c r="LYL485" s="210"/>
      <c r="LYM485" s="210"/>
      <c r="LYN485" s="210"/>
      <c r="LYO485" s="210"/>
      <c r="LYP485" s="210"/>
      <c r="LYQ485" s="210"/>
      <c r="LYR485" s="210"/>
      <c r="LYS485" s="210"/>
      <c r="LYT485" s="210"/>
      <c r="LYU485" s="210"/>
      <c r="LYV485" s="210"/>
      <c r="LYW485" s="210"/>
      <c r="LYX485" s="210"/>
      <c r="LYY485" s="210"/>
      <c r="LYZ485" s="210"/>
      <c r="LZA485" s="210"/>
      <c r="LZB485" s="210"/>
      <c r="LZC485" s="210"/>
      <c r="LZD485" s="210"/>
      <c r="LZE485" s="210"/>
      <c r="LZF485" s="210"/>
      <c r="LZG485" s="210"/>
      <c r="LZH485" s="210"/>
      <c r="LZI485" s="210"/>
      <c r="LZJ485" s="210"/>
      <c r="LZK485" s="210"/>
      <c r="LZL485" s="210"/>
      <c r="LZM485" s="210"/>
      <c r="LZN485" s="210"/>
      <c r="LZO485" s="210"/>
      <c r="LZP485" s="210"/>
      <c r="LZQ485" s="210"/>
      <c r="LZR485" s="210"/>
      <c r="LZS485" s="210"/>
      <c r="LZT485" s="210"/>
      <c r="LZU485" s="210"/>
      <c r="LZV485" s="210"/>
      <c r="LZW485" s="210"/>
      <c r="LZX485" s="210"/>
      <c r="LZY485" s="210"/>
      <c r="LZZ485" s="210"/>
      <c r="MAA485" s="210"/>
      <c r="MAB485" s="210"/>
      <c r="MAC485" s="210"/>
      <c r="MAD485" s="210"/>
      <c r="MAE485" s="210"/>
      <c r="MAF485" s="210"/>
      <c r="MAG485" s="210"/>
      <c r="MAH485" s="210"/>
      <c r="MAI485" s="210"/>
      <c r="MAJ485" s="210"/>
      <c r="MAK485" s="210"/>
      <c r="MAL485" s="210"/>
      <c r="MAM485" s="210"/>
      <c r="MAN485" s="210"/>
      <c r="MAO485" s="210"/>
      <c r="MAP485" s="210"/>
      <c r="MAQ485" s="210"/>
      <c r="MAR485" s="210"/>
      <c r="MAS485" s="210"/>
      <c r="MAT485" s="210"/>
      <c r="MAU485" s="210"/>
      <c r="MAV485" s="210"/>
      <c r="MAW485" s="210"/>
      <c r="MAX485" s="210"/>
      <c r="MAY485" s="210"/>
      <c r="MAZ485" s="210"/>
      <c r="MBA485" s="210"/>
      <c r="MBB485" s="210"/>
      <c r="MBC485" s="210"/>
      <c r="MBD485" s="210"/>
      <c r="MBE485" s="210"/>
      <c r="MBF485" s="210"/>
      <c r="MBG485" s="210"/>
      <c r="MBH485" s="210"/>
      <c r="MBI485" s="210"/>
      <c r="MBJ485" s="210"/>
      <c r="MBK485" s="210"/>
      <c r="MBL485" s="210"/>
      <c r="MBM485" s="210"/>
      <c r="MBN485" s="210"/>
      <c r="MBO485" s="210"/>
      <c r="MBP485" s="210"/>
      <c r="MBQ485" s="210"/>
      <c r="MBR485" s="210"/>
      <c r="MBS485" s="210"/>
      <c r="MBT485" s="210"/>
      <c r="MBU485" s="210"/>
      <c r="MBV485" s="210"/>
      <c r="MBW485" s="210"/>
      <c r="MBX485" s="210"/>
      <c r="MBY485" s="210"/>
      <c r="MBZ485" s="210"/>
      <c r="MCA485" s="210"/>
      <c r="MCB485" s="210"/>
      <c r="MCC485" s="210"/>
      <c r="MCD485" s="210"/>
      <c r="MCE485" s="210"/>
      <c r="MCF485" s="210"/>
      <c r="MCG485" s="210"/>
      <c r="MCH485" s="210"/>
      <c r="MCI485" s="210"/>
      <c r="MCJ485" s="210"/>
      <c r="MCK485" s="210"/>
      <c r="MCL485" s="210"/>
      <c r="MCM485" s="210"/>
      <c r="MCN485" s="210"/>
      <c r="MCO485" s="210"/>
      <c r="MCP485" s="210"/>
      <c r="MCQ485" s="210"/>
      <c r="MCR485" s="210"/>
      <c r="MCS485" s="210"/>
      <c r="MCT485" s="210"/>
      <c r="MCU485" s="210"/>
      <c r="MCV485" s="210"/>
      <c r="MCW485" s="210"/>
      <c r="MCX485" s="210"/>
      <c r="MCY485" s="210"/>
      <c r="MCZ485" s="210"/>
      <c r="MDA485" s="210"/>
      <c r="MDB485" s="210"/>
      <c r="MDC485" s="210"/>
      <c r="MDD485" s="210"/>
      <c r="MDE485" s="210"/>
      <c r="MDF485" s="210"/>
      <c r="MDG485" s="210"/>
      <c r="MDH485" s="210"/>
      <c r="MDI485" s="210"/>
      <c r="MDJ485" s="210"/>
      <c r="MDK485" s="210"/>
      <c r="MDL485" s="210"/>
      <c r="MDM485" s="210"/>
      <c r="MDN485" s="210"/>
      <c r="MDO485" s="210"/>
      <c r="MDP485" s="210"/>
      <c r="MDQ485" s="210"/>
      <c r="MDR485" s="210"/>
      <c r="MDS485" s="210"/>
      <c r="MDT485" s="210"/>
      <c r="MDU485" s="210"/>
      <c r="MDV485" s="210"/>
      <c r="MDW485" s="210"/>
      <c r="MDX485" s="210"/>
      <c r="MDY485" s="210"/>
      <c r="MDZ485" s="210"/>
      <c r="MEA485" s="210"/>
      <c r="MEB485" s="210"/>
      <c r="MEC485" s="210"/>
      <c r="MED485" s="210"/>
      <c r="MEE485" s="210"/>
      <c r="MEF485" s="210"/>
      <c r="MEG485" s="210"/>
      <c r="MEH485" s="210"/>
      <c r="MEI485" s="210"/>
      <c r="MEJ485" s="210"/>
      <c r="MEK485" s="210"/>
      <c r="MEL485" s="210"/>
      <c r="MEM485" s="210"/>
      <c r="MEN485" s="210"/>
      <c r="MEO485" s="210"/>
      <c r="MEP485" s="210"/>
      <c r="MEQ485" s="210"/>
      <c r="MER485" s="210"/>
      <c r="MES485" s="210"/>
      <c r="MET485" s="210"/>
      <c r="MEU485" s="210"/>
      <c r="MEV485" s="210"/>
      <c r="MEW485" s="210"/>
      <c r="MEX485" s="210"/>
      <c r="MEY485" s="210"/>
      <c r="MEZ485" s="210"/>
      <c r="MFA485" s="210"/>
      <c r="MFB485" s="210"/>
      <c r="MFC485" s="210"/>
      <c r="MFD485" s="210"/>
      <c r="MFE485" s="210"/>
      <c r="MFF485" s="210"/>
      <c r="MFG485" s="210"/>
      <c r="MFH485" s="210"/>
      <c r="MFI485" s="210"/>
      <c r="MFJ485" s="210"/>
      <c r="MFK485" s="210"/>
      <c r="MFL485" s="210"/>
      <c r="MFM485" s="210"/>
      <c r="MFN485" s="210"/>
      <c r="MFO485" s="210"/>
      <c r="MFP485" s="210"/>
      <c r="MFQ485" s="210"/>
      <c r="MFR485" s="210"/>
      <c r="MFS485" s="210"/>
      <c r="MFT485" s="210"/>
      <c r="MFU485" s="210"/>
      <c r="MFV485" s="210"/>
      <c r="MFW485" s="210"/>
      <c r="MFX485" s="210"/>
      <c r="MFY485" s="210"/>
      <c r="MFZ485" s="210"/>
      <c r="MGA485" s="210"/>
      <c r="MGB485" s="210"/>
      <c r="MGC485" s="210"/>
      <c r="MGD485" s="210"/>
      <c r="MGE485" s="210"/>
      <c r="MGF485" s="210"/>
      <c r="MGG485" s="210"/>
      <c r="MGH485" s="210"/>
      <c r="MGI485" s="210"/>
      <c r="MGJ485" s="210"/>
      <c r="MGK485" s="210"/>
      <c r="MGL485" s="210"/>
      <c r="MGM485" s="210"/>
      <c r="MGN485" s="210"/>
      <c r="MGO485" s="210"/>
      <c r="MGP485" s="210"/>
      <c r="MGQ485" s="210"/>
      <c r="MGR485" s="210"/>
      <c r="MGS485" s="210"/>
      <c r="MGT485" s="210"/>
      <c r="MGU485" s="210"/>
      <c r="MGV485" s="210"/>
      <c r="MGW485" s="210"/>
      <c r="MGX485" s="210"/>
      <c r="MGY485" s="210"/>
      <c r="MGZ485" s="210"/>
      <c r="MHA485" s="210"/>
      <c r="MHB485" s="210"/>
      <c r="MHC485" s="210"/>
      <c r="MHD485" s="210"/>
      <c r="MHE485" s="210"/>
      <c r="MHF485" s="210"/>
      <c r="MHG485" s="210"/>
      <c r="MHH485" s="210"/>
      <c r="MHI485" s="210"/>
      <c r="MHJ485" s="210"/>
      <c r="MHK485" s="210"/>
      <c r="MHL485" s="210"/>
      <c r="MHM485" s="210"/>
      <c r="MHN485" s="210"/>
      <c r="MHO485" s="210"/>
      <c r="MHP485" s="210"/>
      <c r="MHQ485" s="210"/>
      <c r="MHR485" s="210"/>
      <c r="MHS485" s="210"/>
      <c r="MHT485" s="210"/>
      <c r="MHU485" s="210"/>
      <c r="MHV485" s="210"/>
      <c r="MHW485" s="210"/>
      <c r="MHX485" s="210"/>
      <c r="MHY485" s="210"/>
      <c r="MHZ485" s="210"/>
      <c r="MIA485" s="210"/>
      <c r="MIB485" s="210"/>
      <c r="MIC485" s="210"/>
      <c r="MID485" s="210"/>
      <c r="MIE485" s="210"/>
      <c r="MIF485" s="210"/>
      <c r="MIG485" s="210"/>
      <c r="MIH485" s="210"/>
      <c r="MII485" s="210"/>
      <c r="MIJ485" s="210"/>
      <c r="MIK485" s="210"/>
      <c r="MIL485" s="210"/>
      <c r="MIM485" s="210"/>
      <c r="MIN485" s="210"/>
      <c r="MIO485" s="210"/>
      <c r="MIP485" s="210"/>
      <c r="MIQ485" s="210"/>
      <c r="MIR485" s="210"/>
      <c r="MIS485" s="210"/>
      <c r="MIT485" s="210"/>
      <c r="MIU485" s="210"/>
      <c r="MIV485" s="210"/>
      <c r="MIW485" s="210"/>
      <c r="MIX485" s="210"/>
      <c r="MIY485" s="210"/>
      <c r="MIZ485" s="210"/>
      <c r="MJA485" s="210"/>
      <c r="MJB485" s="210"/>
      <c r="MJC485" s="210"/>
      <c r="MJD485" s="210"/>
      <c r="MJE485" s="210"/>
      <c r="MJF485" s="210"/>
      <c r="MJG485" s="210"/>
      <c r="MJH485" s="210"/>
      <c r="MJI485" s="210"/>
      <c r="MJJ485" s="210"/>
      <c r="MJK485" s="210"/>
      <c r="MJL485" s="210"/>
      <c r="MJM485" s="210"/>
      <c r="MJN485" s="210"/>
      <c r="MJO485" s="210"/>
      <c r="MJP485" s="210"/>
      <c r="MJQ485" s="210"/>
      <c r="MJR485" s="210"/>
      <c r="MJS485" s="210"/>
      <c r="MJT485" s="210"/>
      <c r="MJU485" s="210"/>
      <c r="MJV485" s="210"/>
      <c r="MJW485" s="210"/>
      <c r="MJX485" s="210"/>
      <c r="MJY485" s="210"/>
      <c r="MJZ485" s="210"/>
      <c r="MKA485" s="210"/>
      <c r="MKB485" s="210"/>
      <c r="MKC485" s="210"/>
      <c r="MKD485" s="210"/>
      <c r="MKE485" s="210"/>
      <c r="MKF485" s="210"/>
      <c r="MKG485" s="210"/>
      <c r="MKH485" s="210"/>
      <c r="MKI485" s="210"/>
      <c r="MKJ485" s="210"/>
      <c r="MKK485" s="210"/>
      <c r="MKL485" s="210"/>
      <c r="MKM485" s="210"/>
      <c r="MKN485" s="210"/>
      <c r="MKO485" s="210"/>
      <c r="MKP485" s="210"/>
      <c r="MKQ485" s="210"/>
      <c r="MKR485" s="210"/>
      <c r="MKS485" s="210"/>
      <c r="MKT485" s="210"/>
      <c r="MKU485" s="210"/>
      <c r="MKV485" s="210"/>
      <c r="MKW485" s="210"/>
      <c r="MKX485" s="210"/>
      <c r="MKY485" s="210"/>
      <c r="MKZ485" s="210"/>
      <c r="MLA485" s="210"/>
      <c r="MLB485" s="210"/>
      <c r="MLC485" s="210"/>
      <c r="MLD485" s="210"/>
      <c r="MLE485" s="210"/>
      <c r="MLF485" s="210"/>
      <c r="MLG485" s="210"/>
      <c r="MLH485" s="210"/>
      <c r="MLI485" s="210"/>
      <c r="MLJ485" s="210"/>
      <c r="MLK485" s="210"/>
      <c r="MLL485" s="210"/>
      <c r="MLM485" s="210"/>
      <c r="MLN485" s="210"/>
      <c r="MLO485" s="210"/>
      <c r="MLP485" s="210"/>
      <c r="MLQ485" s="210"/>
      <c r="MLR485" s="210"/>
      <c r="MLS485" s="210"/>
      <c r="MLT485" s="210"/>
      <c r="MLU485" s="210"/>
      <c r="MLV485" s="210"/>
      <c r="MLW485" s="210"/>
      <c r="MLX485" s="210"/>
      <c r="MLY485" s="210"/>
      <c r="MLZ485" s="210"/>
      <c r="MMA485" s="210"/>
      <c r="MMB485" s="210"/>
      <c r="MMC485" s="210"/>
      <c r="MMD485" s="210"/>
      <c r="MME485" s="210"/>
      <c r="MMF485" s="210"/>
      <c r="MMG485" s="210"/>
      <c r="MMH485" s="210"/>
      <c r="MMI485" s="210"/>
      <c r="MMJ485" s="210"/>
      <c r="MMK485" s="210"/>
      <c r="MML485" s="210"/>
      <c r="MMM485" s="210"/>
      <c r="MMN485" s="210"/>
      <c r="MMO485" s="210"/>
      <c r="MMP485" s="210"/>
      <c r="MMQ485" s="210"/>
      <c r="MMR485" s="210"/>
      <c r="MMS485" s="210"/>
      <c r="MMT485" s="210"/>
      <c r="MMU485" s="210"/>
      <c r="MMV485" s="210"/>
      <c r="MMW485" s="210"/>
      <c r="MMX485" s="210"/>
      <c r="MMY485" s="210"/>
      <c r="MMZ485" s="210"/>
      <c r="MNA485" s="210"/>
      <c r="MNB485" s="210"/>
      <c r="MNC485" s="210"/>
      <c r="MND485" s="210"/>
      <c r="MNE485" s="210"/>
      <c r="MNF485" s="210"/>
      <c r="MNG485" s="210"/>
      <c r="MNH485" s="210"/>
      <c r="MNI485" s="210"/>
      <c r="MNJ485" s="210"/>
      <c r="MNK485" s="210"/>
      <c r="MNL485" s="210"/>
      <c r="MNM485" s="210"/>
      <c r="MNN485" s="210"/>
      <c r="MNO485" s="210"/>
      <c r="MNP485" s="210"/>
      <c r="MNQ485" s="210"/>
      <c r="MNR485" s="210"/>
      <c r="MNS485" s="210"/>
      <c r="MNT485" s="210"/>
      <c r="MNU485" s="210"/>
      <c r="MNV485" s="210"/>
      <c r="MNW485" s="210"/>
      <c r="MNX485" s="210"/>
      <c r="MNY485" s="210"/>
      <c r="MNZ485" s="210"/>
      <c r="MOA485" s="210"/>
      <c r="MOB485" s="210"/>
      <c r="MOC485" s="210"/>
      <c r="MOD485" s="210"/>
      <c r="MOE485" s="210"/>
      <c r="MOF485" s="210"/>
      <c r="MOG485" s="210"/>
      <c r="MOH485" s="210"/>
      <c r="MOI485" s="210"/>
      <c r="MOJ485" s="210"/>
      <c r="MOK485" s="210"/>
      <c r="MOL485" s="210"/>
      <c r="MOM485" s="210"/>
      <c r="MON485" s="210"/>
      <c r="MOO485" s="210"/>
      <c r="MOP485" s="210"/>
      <c r="MOQ485" s="210"/>
      <c r="MOR485" s="210"/>
      <c r="MOS485" s="210"/>
      <c r="MOT485" s="210"/>
      <c r="MOU485" s="210"/>
      <c r="MOV485" s="210"/>
      <c r="MOW485" s="210"/>
      <c r="MOX485" s="210"/>
      <c r="MOY485" s="210"/>
      <c r="MOZ485" s="210"/>
      <c r="MPA485" s="210"/>
      <c r="MPB485" s="210"/>
      <c r="MPC485" s="210"/>
      <c r="MPD485" s="210"/>
      <c r="MPE485" s="210"/>
      <c r="MPF485" s="210"/>
      <c r="MPG485" s="210"/>
      <c r="MPH485" s="210"/>
      <c r="MPI485" s="210"/>
      <c r="MPJ485" s="210"/>
      <c r="MPK485" s="210"/>
      <c r="MPL485" s="210"/>
      <c r="MPM485" s="210"/>
      <c r="MPN485" s="210"/>
      <c r="MPO485" s="210"/>
      <c r="MPP485" s="210"/>
      <c r="MPQ485" s="210"/>
      <c r="MPR485" s="210"/>
      <c r="MPS485" s="210"/>
      <c r="MPT485" s="210"/>
      <c r="MPU485" s="210"/>
      <c r="MPV485" s="210"/>
      <c r="MPW485" s="210"/>
      <c r="MPX485" s="210"/>
      <c r="MPY485" s="210"/>
      <c r="MPZ485" s="210"/>
      <c r="MQA485" s="210"/>
      <c r="MQB485" s="210"/>
      <c r="MQC485" s="210"/>
      <c r="MQD485" s="210"/>
      <c r="MQE485" s="210"/>
      <c r="MQF485" s="210"/>
      <c r="MQG485" s="210"/>
      <c r="MQH485" s="210"/>
      <c r="MQI485" s="210"/>
      <c r="MQJ485" s="210"/>
      <c r="MQK485" s="210"/>
      <c r="MQL485" s="210"/>
      <c r="MQM485" s="210"/>
      <c r="MQN485" s="210"/>
      <c r="MQO485" s="210"/>
      <c r="MQP485" s="210"/>
      <c r="MQQ485" s="210"/>
      <c r="MQR485" s="210"/>
      <c r="MQS485" s="210"/>
      <c r="MQT485" s="210"/>
      <c r="MQU485" s="210"/>
      <c r="MQV485" s="210"/>
      <c r="MQW485" s="210"/>
      <c r="MQX485" s="210"/>
      <c r="MQY485" s="210"/>
      <c r="MQZ485" s="210"/>
      <c r="MRA485" s="210"/>
      <c r="MRB485" s="210"/>
      <c r="MRC485" s="210"/>
      <c r="MRD485" s="210"/>
      <c r="MRE485" s="210"/>
      <c r="MRF485" s="210"/>
      <c r="MRG485" s="210"/>
      <c r="MRH485" s="210"/>
      <c r="MRI485" s="210"/>
      <c r="MRJ485" s="210"/>
      <c r="MRK485" s="210"/>
      <c r="MRL485" s="210"/>
      <c r="MRM485" s="210"/>
      <c r="MRN485" s="210"/>
      <c r="MRO485" s="210"/>
      <c r="MRP485" s="210"/>
      <c r="MRQ485" s="210"/>
      <c r="MRR485" s="210"/>
      <c r="MRS485" s="210"/>
      <c r="MRT485" s="210"/>
      <c r="MRU485" s="210"/>
      <c r="MRV485" s="210"/>
      <c r="MRW485" s="210"/>
      <c r="MRX485" s="210"/>
      <c r="MRY485" s="210"/>
      <c r="MRZ485" s="210"/>
      <c r="MSA485" s="210"/>
      <c r="MSB485" s="210"/>
      <c r="MSC485" s="210"/>
      <c r="MSD485" s="210"/>
      <c r="MSE485" s="210"/>
      <c r="MSF485" s="210"/>
      <c r="MSG485" s="210"/>
      <c r="MSH485" s="210"/>
      <c r="MSI485" s="210"/>
      <c r="MSJ485" s="210"/>
      <c r="MSK485" s="210"/>
      <c r="MSL485" s="210"/>
      <c r="MSM485" s="210"/>
      <c r="MSN485" s="210"/>
      <c r="MSO485" s="210"/>
      <c r="MSP485" s="210"/>
      <c r="MSQ485" s="210"/>
      <c r="MSR485" s="210"/>
      <c r="MSS485" s="210"/>
      <c r="MST485" s="210"/>
      <c r="MSU485" s="210"/>
      <c r="MSV485" s="210"/>
      <c r="MSW485" s="210"/>
      <c r="MSX485" s="210"/>
      <c r="MSY485" s="210"/>
      <c r="MSZ485" s="210"/>
      <c r="MTA485" s="210"/>
      <c r="MTB485" s="210"/>
      <c r="MTC485" s="210"/>
      <c r="MTD485" s="210"/>
      <c r="MTE485" s="210"/>
      <c r="MTF485" s="210"/>
      <c r="MTG485" s="210"/>
      <c r="MTH485" s="210"/>
      <c r="MTI485" s="210"/>
      <c r="MTJ485" s="210"/>
      <c r="MTK485" s="210"/>
      <c r="MTL485" s="210"/>
      <c r="MTM485" s="210"/>
      <c r="MTN485" s="210"/>
      <c r="MTO485" s="210"/>
      <c r="MTP485" s="210"/>
      <c r="MTQ485" s="210"/>
      <c r="MTR485" s="210"/>
      <c r="MTS485" s="210"/>
      <c r="MTT485" s="210"/>
      <c r="MTU485" s="210"/>
      <c r="MTV485" s="210"/>
      <c r="MTW485" s="210"/>
      <c r="MTX485" s="210"/>
      <c r="MTY485" s="210"/>
      <c r="MTZ485" s="210"/>
      <c r="MUA485" s="210"/>
      <c r="MUB485" s="210"/>
      <c r="MUC485" s="210"/>
      <c r="MUD485" s="210"/>
      <c r="MUE485" s="210"/>
      <c r="MUF485" s="210"/>
      <c r="MUG485" s="210"/>
      <c r="MUH485" s="210"/>
      <c r="MUI485" s="210"/>
      <c r="MUJ485" s="210"/>
      <c r="MUK485" s="210"/>
      <c r="MUL485" s="210"/>
      <c r="MUM485" s="210"/>
      <c r="MUN485" s="210"/>
      <c r="MUO485" s="210"/>
      <c r="MUP485" s="210"/>
      <c r="MUQ485" s="210"/>
      <c r="MUR485" s="210"/>
      <c r="MUS485" s="210"/>
      <c r="MUT485" s="210"/>
      <c r="MUU485" s="210"/>
      <c r="MUV485" s="210"/>
      <c r="MUW485" s="210"/>
      <c r="MUX485" s="210"/>
      <c r="MUY485" s="210"/>
      <c r="MUZ485" s="210"/>
      <c r="MVA485" s="210"/>
      <c r="MVB485" s="210"/>
      <c r="MVC485" s="210"/>
      <c r="MVD485" s="210"/>
      <c r="MVE485" s="210"/>
      <c r="MVF485" s="210"/>
      <c r="MVG485" s="210"/>
      <c r="MVH485" s="210"/>
      <c r="MVI485" s="210"/>
      <c r="MVJ485" s="210"/>
      <c r="MVK485" s="210"/>
      <c r="MVL485" s="210"/>
      <c r="MVM485" s="210"/>
      <c r="MVN485" s="210"/>
      <c r="MVO485" s="210"/>
      <c r="MVP485" s="210"/>
      <c r="MVQ485" s="210"/>
      <c r="MVR485" s="210"/>
      <c r="MVS485" s="210"/>
      <c r="MVT485" s="210"/>
      <c r="MVU485" s="210"/>
      <c r="MVV485" s="210"/>
      <c r="MVW485" s="210"/>
      <c r="MVX485" s="210"/>
      <c r="MVY485" s="210"/>
      <c r="MVZ485" s="210"/>
      <c r="MWA485" s="210"/>
      <c r="MWB485" s="210"/>
      <c r="MWC485" s="210"/>
      <c r="MWD485" s="210"/>
      <c r="MWE485" s="210"/>
      <c r="MWF485" s="210"/>
      <c r="MWG485" s="210"/>
      <c r="MWH485" s="210"/>
      <c r="MWI485" s="210"/>
      <c r="MWJ485" s="210"/>
      <c r="MWK485" s="210"/>
      <c r="MWL485" s="210"/>
      <c r="MWM485" s="210"/>
      <c r="MWN485" s="210"/>
      <c r="MWO485" s="210"/>
      <c r="MWP485" s="210"/>
      <c r="MWQ485" s="210"/>
      <c r="MWR485" s="210"/>
      <c r="MWS485" s="210"/>
      <c r="MWT485" s="210"/>
      <c r="MWU485" s="210"/>
      <c r="MWV485" s="210"/>
      <c r="MWW485" s="210"/>
      <c r="MWX485" s="210"/>
      <c r="MWY485" s="210"/>
      <c r="MWZ485" s="210"/>
      <c r="MXA485" s="210"/>
      <c r="MXB485" s="210"/>
      <c r="MXC485" s="210"/>
      <c r="MXD485" s="210"/>
      <c r="MXE485" s="210"/>
      <c r="MXF485" s="210"/>
      <c r="MXG485" s="210"/>
      <c r="MXH485" s="210"/>
      <c r="MXI485" s="210"/>
      <c r="MXJ485" s="210"/>
      <c r="MXK485" s="210"/>
      <c r="MXL485" s="210"/>
      <c r="MXM485" s="210"/>
      <c r="MXN485" s="210"/>
      <c r="MXO485" s="210"/>
      <c r="MXP485" s="210"/>
      <c r="MXQ485" s="210"/>
      <c r="MXR485" s="210"/>
      <c r="MXS485" s="210"/>
      <c r="MXT485" s="210"/>
      <c r="MXU485" s="210"/>
      <c r="MXV485" s="210"/>
      <c r="MXW485" s="210"/>
      <c r="MXX485" s="210"/>
      <c r="MXY485" s="210"/>
      <c r="MXZ485" s="210"/>
      <c r="MYA485" s="210"/>
      <c r="MYB485" s="210"/>
      <c r="MYC485" s="210"/>
      <c r="MYD485" s="210"/>
      <c r="MYE485" s="210"/>
      <c r="MYF485" s="210"/>
      <c r="MYG485" s="210"/>
      <c r="MYH485" s="210"/>
      <c r="MYI485" s="210"/>
      <c r="MYJ485" s="210"/>
      <c r="MYK485" s="210"/>
      <c r="MYL485" s="210"/>
      <c r="MYM485" s="210"/>
      <c r="MYN485" s="210"/>
      <c r="MYO485" s="210"/>
      <c r="MYP485" s="210"/>
      <c r="MYQ485" s="210"/>
      <c r="MYR485" s="210"/>
      <c r="MYS485" s="210"/>
      <c r="MYT485" s="210"/>
      <c r="MYU485" s="210"/>
      <c r="MYV485" s="210"/>
      <c r="MYW485" s="210"/>
      <c r="MYX485" s="210"/>
      <c r="MYY485" s="210"/>
      <c r="MYZ485" s="210"/>
      <c r="MZA485" s="210"/>
      <c r="MZB485" s="210"/>
      <c r="MZC485" s="210"/>
      <c r="MZD485" s="210"/>
      <c r="MZE485" s="210"/>
      <c r="MZF485" s="210"/>
      <c r="MZG485" s="210"/>
      <c r="MZH485" s="210"/>
      <c r="MZI485" s="210"/>
      <c r="MZJ485" s="210"/>
      <c r="MZK485" s="210"/>
      <c r="MZL485" s="210"/>
      <c r="MZM485" s="210"/>
      <c r="MZN485" s="210"/>
      <c r="MZO485" s="210"/>
      <c r="MZP485" s="210"/>
      <c r="MZQ485" s="210"/>
      <c r="MZR485" s="210"/>
      <c r="MZS485" s="210"/>
      <c r="MZT485" s="210"/>
      <c r="MZU485" s="210"/>
      <c r="MZV485" s="210"/>
      <c r="MZW485" s="210"/>
      <c r="MZX485" s="210"/>
      <c r="MZY485" s="210"/>
      <c r="MZZ485" s="210"/>
      <c r="NAA485" s="210"/>
      <c r="NAB485" s="210"/>
      <c r="NAC485" s="210"/>
      <c r="NAD485" s="210"/>
      <c r="NAE485" s="210"/>
      <c r="NAF485" s="210"/>
      <c r="NAG485" s="210"/>
      <c r="NAH485" s="210"/>
      <c r="NAI485" s="210"/>
      <c r="NAJ485" s="210"/>
      <c r="NAK485" s="210"/>
      <c r="NAL485" s="210"/>
      <c r="NAM485" s="210"/>
      <c r="NAN485" s="210"/>
      <c r="NAO485" s="210"/>
      <c r="NAP485" s="210"/>
      <c r="NAQ485" s="210"/>
      <c r="NAR485" s="210"/>
      <c r="NAS485" s="210"/>
      <c r="NAT485" s="210"/>
      <c r="NAU485" s="210"/>
      <c r="NAV485" s="210"/>
      <c r="NAW485" s="210"/>
      <c r="NAX485" s="210"/>
      <c r="NAY485" s="210"/>
      <c r="NAZ485" s="210"/>
      <c r="NBA485" s="210"/>
      <c r="NBB485" s="210"/>
      <c r="NBC485" s="210"/>
      <c r="NBD485" s="210"/>
      <c r="NBE485" s="210"/>
      <c r="NBF485" s="210"/>
      <c r="NBG485" s="210"/>
      <c r="NBH485" s="210"/>
      <c r="NBI485" s="210"/>
      <c r="NBJ485" s="210"/>
      <c r="NBK485" s="210"/>
      <c r="NBL485" s="210"/>
      <c r="NBM485" s="210"/>
      <c r="NBN485" s="210"/>
      <c r="NBO485" s="210"/>
      <c r="NBP485" s="210"/>
      <c r="NBQ485" s="210"/>
      <c r="NBR485" s="210"/>
      <c r="NBS485" s="210"/>
      <c r="NBT485" s="210"/>
      <c r="NBU485" s="210"/>
      <c r="NBV485" s="210"/>
      <c r="NBW485" s="210"/>
      <c r="NBX485" s="210"/>
      <c r="NBY485" s="210"/>
      <c r="NBZ485" s="210"/>
      <c r="NCA485" s="210"/>
      <c r="NCB485" s="210"/>
      <c r="NCC485" s="210"/>
      <c r="NCD485" s="210"/>
      <c r="NCE485" s="210"/>
      <c r="NCF485" s="210"/>
      <c r="NCG485" s="210"/>
      <c r="NCH485" s="210"/>
      <c r="NCI485" s="210"/>
      <c r="NCJ485" s="210"/>
      <c r="NCK485" s="210"/>
      <c r="NCL485" s="210"/>
      <c r="NCM485" s="210"/>
      <c r="NCN485" s="210"/>
      <c r="NCO485" s="210"/>
      <c r="NCP485" s="210"/>
      <c r="NCQ485" s="210"/>
      <c r="NCR485" s="210"/>
      <c r="NCS485" s="210"/>
      <c r="NCT485" s="210"/>
      <c r="NCU485" s="210"/>
      <c r="NCV485" s="210"/>
      <c r="NCW485" s="210"/>
      <c r="NCX485" s="210"/>
      <c r="NCY485" s="210"/>
      <c r="NCZ485" s="210"/>
      <c r="NDA485" s="210"/>
      <c r="NDB485" s="210"/>
      <c r="NDC485" s="210"/>
      <c r="NDD485" s="210"/>
      <c r="NDE485" s="210"/>
      <c r="NDF485" s="210"/>
      <c r="NDG485" s="210"/>
      <c r="NDH485" s="210"/>
      <c r="NDI485" s="210"/>
      <c r="NDJ485" s="210"/>
      <c r="NDK485" s="210"/>
      <c r="NDL485" s="210"/>
      <c r="NDM485" s="210"/>
      <c r="NDN485" s="210"/>
      <c r="NDO485" s="210"/>
      <c r="NDP485" s="210"/>
      <c r="NDQ485" s="210"/>
      <c r="NDR485" s="210"/>
      <c r="NDS485" s="210"/>
      <c r="NDT485" s="210"/>
      <c r="NDU485" s="210"/>
      <c r="NDV485" s="210"/>
      <c r="NDW485" s="210"/>
      <c r="NDX485" s="210"/>
      <c r="NDY485" s="210"/>
      <c r="NDZ485" s="210"/>
      <c r="NEA485" s="210"/>
      <c r="NEB485" s="210"/>
      <c r="NEC485" s="210"/>
      <c r="NED485" s="210"/>
      <c r="NEE485" s="210"/>
      <c r="NEF485" s="210"/>
      <c r="NEG485" s="210"/>
      <c r="NEH485" s="210"/>
      <c r="NEI485" s="210"/>
      <c r="NEJ485" s="210"/>
      <c r="NEK485" s="210"/>
      <c r="NEL485" s="210"/>
      <c r="NEM485" s="210"/>
      <c r="NEN485" s="210"/>
      <c r="NEO485" s="210"/>
      <c r="NEP485" s="210"/>
      <c r="NEQ485" s="210"/>
      <c r="NER485" s="210"/>
      <c r="NES485" s="210"/>
      <c r="NET485" s="210"/>
      <c r="NEU485" s="210"/>
      <c r="NEV485" s="210"/>
      <c r="NEW485" s="210"/>
      <c r="NEX485" s="210"/>
      <c r="NEY485" s="210"/>
      <c r="NEZ485" s="210"/>
      <c r="NFA485" s="210"/>
      <c r="NFB485" s="210"/>
      <c r="NFC485" s="210"/>
      <c r="NFD485" s="210"/>
      <c r="NFE485" s="210"/>
      <c r="NFF485" s="210"/>
      <c r="NFG485" s="210"/>
      <c r="NFH485" s="210"/>
      <c r="NFI485" s="210"/>
      <c r="NFJ485" s="210"/>
      <c r="NFK485" s="210"/>
      <c r="NFL485" s="210"/>
      <c r="NFM485" s="210"/>
      <c r="NFN485" s="210"/>
      <c r="NFO485" s="210"/>
      <c r="NFP485" s="210"/>
      <c r="NFQ485" s="210"/>
      <c r="NFR485" s="210"/>
      <c r="NFS485" s="210"/>
      <c r="NFT485" s="210"/>
      <c r="NFU485" s="210"/>
      <c r="NFV485" s="210"/>
      <c r="NFW485" s="210"/>
      <c r="NFX485" s="210"/>
      <c r="NFY485" s="210"/>
      <c r="NFZ485" s="210"/>
      <c r="NGA485" s="210"/>
      <c r="NGB485" s="210"/>
      <c r="NGC485" s="210"/>
      <c r="NGD485" s="210"/>
      <c r="NGE485" s="210"/>
      <c r="NGF485" s="210"/>
      <c r="NGG485" s="210"/>
      <c r="NGH485" s="210"/>
      <c r="NGI485" s="210"/>
      <c r="NGJ485" s="210"/>
      <c r="NGK485" s="210"/>
      <c r="NGL485" s="210"/>
      <c r="NGM485" s="210"/>
      <c r="NGN485" s="210"/>
      <c r="NGO485" s="210"/>
      <c r="NGP485" s="210"/>
      <c r="NGQ485" s="210"/>
      <c r="NGR485" s="210"/>
      <c r="NGS485" s="210"/>
      <c r="NGT485" s="210"/>
      <c r="NGU485" s="210"/>
      <c r="NGV485" s="210"/>
      <c r="NGW485" s="210"/>
      <c r="NGX485" s="210"/>
      <c r="NGY485" s="210"/>
      <c r="NGZ485" s="210"/>
      <c r="NHA485" s="210"/>
      <c r="NHB485" s="210"/>
      <c r="NHC485" s="210"/>
      <c r="NHD485" s="210"/>
      <c r="NHE485" s="210"/>
      <c r="NHF485" s="210"/>
      <c r="NHG485" s="210"/>
      <c r="NHH485" s="210"/>
      <c r="NHI485" s="210"/>
      <c r="NHJ485" s="210"/>
      <c r="NHK485" s="210"/>
      <c r="NHL485" s="210"/>
      <c r="NHM485" s="210"/>
      <c r="NHN485" s="210"/>
      <c r="NHO485" s="210"/>
      <c r="NHP485" s="210"/>
      <c r="NHQ485" s="210"/>
      <c r="NHR485" s="210"/>
      <c r="NHS485" s="210"/>
      <c r="NHT485" s="210"/>
      <c r="NHU485" s="210"/>
      <c r="NHV485" s="210"/>
      <c r="NHW485" s="210"/>
      <c r="NHX485" s="210"/>
      <c r="NHY485" s="210"/>
      <c r="NHZ485" s="210"/>
      <c r="NIA485" s="210"/>
      <c r="NIB485" s="210"/>
      <c r="NIC485" s="210"/>
      <c r="NID485" s="210"/>
      <c r="NIE485" s="210"/>
      <c r="NIF485" s="210"/>
      <c r="NIG485" s="210"/>
      <c r="NIH485" s="210"/>
      <c r="NII485" s="210"/>
      <c r="NIJ485" s="210"/>
      <c r="NIK485" s="210"/>
      <c r="NIL485" s="210"/>
      <c r="NIM485" s="210"/>
      <c r="NIN485" s="210"/>
      <c r="NIO485" s="210"/>
      <c r="NIP485" s="210"/>
      <c r="NIQ485" s="210"/>
      <c r="NIR485" s="210"/>
      <c r="NIS485" s="210"/>
      <c r="NIT485" s="210"/>
      <c r="NIU485" s="210"/>
      <c r="NIV485" s="210"/>
      <c r="NIW485" s="210"/>
      <c r="NIX485" s="210"/>
      <c r="NIY485" s="210"/>
      <c r="NIZ485" s="210"/>
      <c r="NJA485" s="210"/>
      <c r="NJB485" s="210"/>
      <c r="NJC485" s="210"/>
      <c r="NJD485" s="210"/>
      <c r="NJE485" s="210"/>
      <c r="NJF485" s="210"/>
      <c r="NJG485" s="210"/>
      <c r="NJH485" s="210"/>
      <c r="NJI485" s="210"/>
      <c r="NJJ485" s="210"/>
      <c r="NJK485" s="210"/>
      <c r="NJL485" s="210"/>
      <c r="NJM485" s="210"/>
      <c r="NJN485" s="210"/>
      <c r="NJO485" s="210"/>
      <c r="NJP485" s="210"/>
      <c r="NJQ485" s="210"/>
      <c r="NJR485" s="210"/>
      <c r="NJS485" s="210"/>
      <c r="NJT485" s="210"/>
      <c r="NJU485" s="210"/>
      <c r="NJV485" s="210"/>
      <c r="NJW485" s="210"/>
      <c r="NJX485" s="210"/>
      <c r="NJY485" s="210"/>
      <c r="NJZ485" s="210"/>
      <c r="NKA485" s="210"/>
      <c r="NKB485" s="210"/>
      <c r="NKC485" s="210"/>
      <c r="NKD485" s="210"/>
      <c r="NKE485" s="210"/>
      <c r="NKF485" s="210"/>
      <c r="NKG485" s="210"/>
      <c r="NKH485" s="210"/>
      <c r="NKI485" s="210"/>
      <c r="NKJ485" s="210"/>
      <c r="NKK485" s="210"/>
      <c r="NKL485" s="210"/>
      <c r="NKM485" s="210"/>
      <c r="NKN485" s="210"/>
      <c r="NKO485" s="210"/>
      <c r="NKP485" s="210"/>
      <c r="NKQ485" s="210"/>
      <c r="NKR485" s="210"/>
      <c r="NKS485" s="210"/>
      <c r="NKT485" s="210"/>
      <c r="NKU485" s="210"/>
      <c r="NKV485" s="210"/>
      <c r="NKW485" s="210"/>
      <c r="NKX485" s="210"/>
      <c r="NKY485" s="210"/>
      <c r="NKZ485" s="210"/>
      <c r="NLA485" s="210"/>
      <c r="NLB485" s="210"/>
      <c r="NLC485" s="210"/>
      <c r="NLD485" s="210"/>
      <c r="NLE485" s="210"/>
      <c r="NLF485" s="210"/>
      <c r="NLG485" s="210"/>
      <c r="NLH485" s="210"/>
      <c r="NLI485" s="210"/>
      <c r="NLJ485" s="210"/>
      <c r="NLK485" s="210"/>
      <c r="NLL485" s="210"/>
      <c r="NLM485" s="210"/>
      <c r="NLN485" s="210"/>
      <c r="NLO485" s="210"/>
      <c r="NLP485" s="210"/>
      <c r="NLQ485" s="210"/>
      <c r="NLR485" s="210"/>
      <c r="NLS485" s="210"/>
      <c r="NLT485" s="210"/>
      <c r="NLU485" s="210"/>
      <c r="NLV485" s="210"/>
      <c r="NLW485" s="210"/>
      <c r="NLX485" s="210"/>
      <c r="NLY485" s="210"/>
      <c r="NLZ485" s="210"/>
      <c r="NMA485" s="210"/>
      <c r="NMB485" s="210"/>
      <c r="NMC485" s="210"/>
      <c r="NMD485" s="210"/>
      <c r="NME485" s="210"/>
      <c r="NMF485" s="210"/>
      <c r="NMG485" s="210"/>
      <c r="NMH485" s="210"/>
      <c r="NMI485" s="210"/>
      <c r="NMJ485" s="210"/>
      <c r="NMK485" s="210"/>
      <c r="NML485" s="210"/>
      <c r="NMM485" s="210"/>
      <c r="NMN485" s="210"/>
      <c r="NMO485" s="210"/>
      <c r="NMP485" s="210"/>
      <c r="NMQ485" s="210"/>
      <c r="NMR485" s="210"/>
      <c r="NMS485" s="210"/>
      <c r="NMT485" s="210"/>
      <c r="NMU485" s="210"/>
      <c r="NMV485" s="210"/>
      <c r="NMW485" s="210"/>
      <c r="NMX485" s="210"/>
      <c r="NMY485" s="210"/>
      <c r="NMZ485" s="210"/>
      <c r="NNA485" s="210"/>
      <c r="NNB485" s="210"/>
      <c r="NNC485" s="210"/>
      <c r="NND485" s="210"/>
      <c r="NNE485" s="210"/>
      <c r="NNF485" s="210"/>
      <c r="NNG485" s="210"/>
      <c r="NNH485" s="210"/>
      <c r="NNI485" s="210"/>
      <c r="NNJ485" s="210"/>
      <c r="NNK485" s="210"/>
      <c r="NNL485" s="210"/>
      <c r="NNM485" s="210"/>
      <c r="NNN485" s="210"/>
      <c r="NNO485" s="210"/>
      <c r="NNP485" s="210"/>
      <c r="NNQ485" s="210"/>
      <c r="NNR485" s="210"/>
      <c r="NNS485" s="210"/>
      <c r="NNT485" s="210"/>
      <c r="NNU485" s="210"/>
      <c r="NNV485" s="210"/>
      <c r="NNW485" s="210"/>
      <c r="NNX485" s="210"/>
      <c r="NNY485" s="210"/>
      <c r="NNZ485" s="210"/>
      <c r="NOA485" s="210"/>
      <c r="NOB485" s="210"/>
      <c r="NOC485" s="210"/>
      <c r="NOD485" s="210"/>
      <c r="NOE485" s="210"/>
      <c r="NOF485" s="210"/>
      <c r="NOG485" s="210"/>
      <c r="NOH485" s="210"/>
      <c r="NOI485" s="210"/>
      <c r="NOJ485" s="210"/>
      <c r="NOK485" s="210"/>
      <c r="NOL485" s="210"/>
      <c r="NOM485" s="210"/>
      <c r="NON485" s="210"/>
      <c r="NOO485" s="210"/>
      <c r="NOP485" s="210"/>
      <c r="NOQ485" s="210"/>
      <c r="NOR485" s="210"/>
      <c r="NOS485" s="210"/>
      <c r="NOT485" s="210"/>
      <c r="NOU485" s="210"/>
      <c r="NOV485" s="210"/>
      <c r="NOW485" s="210"/>
      <c r="NOX485" s="210"/>
      <c r="NOY485" s="210"/>
      <c r="NOZ485" s="210"/>
      <c r="NPA485" s="210"/>
      <c r="NPB485" s="210"/>
      <c r="NPC485" s="210"/>
      <c r="NPD485" s="210"/>
      <c r="NPE485" s="210"/>
      <c r="NPF485" s="210"/>
      <c r="NPG485" s="210"/>
      <c r="NPH485" s="210"/>
      <c r="NPI485" s="210"/>
      <c r="NPJ485" s="210"/>
      <c r="NPK485" s="210"/>
      <c r="NPL485" s="210"/>
      <c r="NPM485" s="210"/>
      <c r="NPN485" s="210"/>
      <c r="NPO485" s="210"/>
      <c r="NPP485" s="210"/>
      <c r="NPQ485" s="210"/>
      <c r="NPR485" s="210"/>
      <c r="NPS485" s="210"/>
      <c r="NPT485" s="210"/>
      <c r="NPU485" s="210"/>
      <c r="NPV485" s="210"/>
      <c r="NPW485" s="210"/>
      <c r="NPX485" s="210"/>
      <c r="NPY485" s="210"/>
      <c r="NPZ485" s="210"/>
      <c r="NQA485" s="210"/>
      <c r="NQB485" s="210"/>
      <c r="NQC485" s="210"/>
      <c r="NQD485" s="210"/>
      <c r="NQE485" s="210"/>
      <c r="NQF485" s="210"/>
      <c r="NQG485" s="210"/>
      <c r="NQH485" s="210"/>
      <c r="NQI485" s="210"/>
      <c r="NQJ485" s="210"/>
      <c r="NQK485" s="210"/>
      <c r="NQL485" s="210"/>
      <c r="NQM485" s="210"/>
      <c r="NQN485" s="210"/>
      <c r="NQO485" s="210"/>
      <c r="NQP485" s="210"/>
      <c r="NQQ485" s="210"/>
      <c r="NQR485" s="210"/>
      <c r="NQS485" s="210"/>
      <c r="NQT485" s="210"/>
      <c r="NQU485" s="210"/>
      <c r="NQV485" s="210"/>
      <c r="NQW485" s="210"/>
      <c r="NQX485" s="210"/>
      <c r="NQY485" s="210"/>
      <c r="NQZ485" s="210"/>
      <c r="NRA485" s="210"/>
      <c r="NRB485" s="210"/>
      <c r="NRC485" s="210"/>
      <c r="NRD485" s="210"/>
      <c r="NRE485" s="210"/>
      <c r="NRF485" s="210"/>
      <c r="NRG485" s="210"/>
      <c r="NRH485" s="210"/>
      <c r="NRI485" s="210"/>
      <c r="NRJ485" s="210"/>
      <c r="NRK485" s="210"/>
      <c r="NRL485" s="210"/>
      <c r="NRM485" s="210"/>
      <c r="NRN485" s="210"/>
      <c r="NRO485" s="210"/>
      <c r="NRP485" s="210"/>
      <c r="NRQ485" s="210"/>
      <c r="NRR485" s="210"/>
      <c r="NRS485" s="210"/>
      <c r="NRT485" s="210"/>
      <c r="NRU485" s="210"/>
      <c r="NRV485" s="210"/>
      <c r="NRW485" s="210"/>
      <c r="NRX485" s="210"/>
      <c r="NRY485" s="210"/>
      <c r="NRZ485" s="210"/>
      <c r="NSA485" s="210"/>
      <c r="NSB485" s="210"/>
      <c r="NSC485" s="210"/>
      <c r="NSD485" s="210"/>
      <c r="NSE485" s="210"/>
      <c r="NSF485" s="210"/>
      <c r="NSG485" s="210"/>
      <c r="NSH485" s="210"/>
      <c r="NSI485" s="210"/>
      <c r="NSJ485" s="210"/>
      <c r="NSK485" s="210"/>
      <c r="NSL485" s="210"/>
      <c r="NSM485" s="210"/>
      <c r="NSN485" s="210"/>
      <c r="NSO485" s="210"/>
      <c r="NSP485" s="210"/>
      <c r="NSQ485" s="210"/>
      <c r="NSR485" s="210"/>
      <c r="NSS485" s="210"/>
      <c r="NST485" s="210"/>
      <c r="NSU485" s="210"/>
      <c r="NSV485" s="210"/>
      <c r="NSW485" s="210"/>
      <c r="NSX485" s="210"/>
      <c r="NSY485" s="210"/>
      <c r="NSZ485" s="210"/>
      <c r="NTA485" s="210"/>
      <c r="NTB485" s="210"/>
      <c r="NTC485" s="210"/>
      <c r="NTD485" s="210"/>
      <c r="NTE485" s="210"/>
      <c r="NTF485" s="210"/>
      <c r="NTG485" s="210"/>
      <c r="NTH485" s="210"/>
      <c r="NTI485" s="210"/>
      <c r="NTJ485" s="210"/>
      <c r="NTK485" s="210"/>
      <c r="NTL485" s="210"/>
      <c r="NTM485" s="210"/>
      <c r="NTN485" s="210"/>
      <c r="NTO485" s="210"/>
      <c r="NTP485" s="210"/>
      <c r="NTQ485" s="210"/>
      <c r="NTR485" s="210"/>
      <c r="NTS485" s="210"/>
      <c r="NTT485" s="210"/>
      <c r="NTU485" s="210"/>
      <c r="NTV485" s="210"/>
      <c r="NTW485" s="210"/>
      <c r="NTX485" s="210"/>
      <c r="NTY485" s="210"/>
      <c r="NTZ485" s="210"/>
      <c r="NUA485" s="210"/>
      <c r="NUB485" s="210"/>
      <c r="NUC485" s="210"/>
      <c r="NUD485" s="210"/>
      <c r="NUE485" s="210"/>
      <c r="NUF485" s="210"/>
      <c r="NUG485" s="210"/>
      <c r="NUH485" s="210"/>
      <c r="NUI485" s="210"/>
      <c r="NUJ485" s="210"/>
      <c r="NUK485" s="210"/>
      <c r="NUL485" s="210"/>
      <c r="NUM485" s="210"/>
      <c r="NUN485" s="210"/>
      <c r="NUO485" s="210"/>
      <c r="NUP485" s="210"/>
      <c r="NUQ485" s="210"/>
      <c r="NUR485" s="210"/>
      <c r="NUS485" s="210"/>
      <c r="NUT485" s="210"/>
      <c r="NUU485" s="210"/>
      <c r="NUV485" s="210"/>
      <c r="NUW485" s="210"/>
      <c r="NUX485" s="210"/>
      <c r="NUY485" s="210"/>
      <c r="NUZ485" s="210"/>
      <c r="NVA485" s="210"/>
      <c r="NVB485" s="210"/>
      <c r="NVC485" s="210"/>
      <c r="NVD485" s="210"/>
      <c r="NVE485" s="210"/>
      <c r="NVF485" s="210"/>
      <c r="NVG485" s="210"/>
      <c r="NVH485" s="210"/>
      <c r="NVI485" s="210"/>
      <c r="NVJ485" s="210"/>
      <c r="NVK485" s="210"/>
      <c r="NVL485" s="210"/>
      <c r="NVM485" s="210"/>
      <c r="NVN485" s="210"/>
      <c r="NVO485" s="210"/>
      <c r="NVP485" s="210"/>
      <c r="NVQ485" s="210"/>
      <c r="NVR485" s="210"/>
      <c r="NVS485" s="210"/>
      <c r="NVT485" s="210"/>
      <c r="NVU485" s="210"/>
      <c r="NVV485" s="210"/>
      <c r="NVW485" s="210"/>
      <c r="NVX485" s="210"/>
      <c r="NVY485" s="210"/>
      <c r="NVZ485" s="210"/>
      <c r="NWA485" s="210"/>
      <c r="NWB485" s="210"/>
      <c r="NWC485" s="210"/>
      <c r="NWD485" s="210"/>
      <c r="NWE485" s="210"/>
      <c r="NWF485" s="210"/>
      <c r="NWG485" s="210"/>
      <c r="NWH485" s="210"/>
      <c r="NWI485" s="210"/>
      <c r="NWJ485" s="210"/>
      <c r="NWK485" s="210"/>
      <c r="NWL485" s="210"/>
      <c r="NWM485" s="210"/>
      <c r="NWN485" s="210"/>
      <c r="NWO485" s="210"/>
      <c r="NWP485" s="210"/>
      <c r="NWQ485" s="210"/>
      <c r="NWR485" s="210"/>
      <c r="NWS485" s="210"/>
      <c r="NWT485" s="210"/>
      <c r="NWU485" s="210"/>
      <c r="NWV485" s="210"/>
      <c r="NWW485" s="210"/>
      <c r="NWX485" s="210"/>
      <c r="NWY485" s="210"/>
      <c r="NWZ485" s="210"/>
      <c r="NXA485" s="210"/>
      <c r="NXB485" s="210"/>
      <c r="NXC485" s="210"/>
      <c r="NXD485" s="210"/>
      <c r="NXE485" s="210"/>
      <c r="NXF485" s="210"/>
      <c r="NXG485" s="210"/>
      <c r="NXH485" s="210"/>
      <c r="NXI485" s="210"/>
      <c r="NXJ485" s="210"/>
      <c r="NXK485" s="210"/>
      <c r="NXL485" s="210"/>
      <c r="NXM485" s="210"/>
      <c r="NXN485" s="210"/>
      <c r="NXO485" s="210"/>
      <c r="NXP485" s="210"/>
      <c r="NXQ485" s="210"/>
      <c r="NXR485" s="210"/>
      <c r="NXS485" s="210"/>
      <c r="NXT485" s="210"/>
      <c r="NXU485" s="210"/>
      <c r="NXV485" s="210"/>
      <c r="NXW485" s="210"/>
      <c r="NXX485" s="210"/>
      <c r="NXY485" s="210"/>
      <c r="NXZ485" s="210"/>
      <c r="NYA485" s="210"/>
      <c r="NYB485" s="210"/>
      <c r="NYC485" s="210"/>
      <c r="NYD485" s="210"/>
      <c r="NYE485" s="210"/>
      <c r="NYF485" s="210"/>
      <c r="NYG485" s="210"/>
      <c r="NYH485" s="210"/>
      <c r="NYI485" s="210"/>
      <c r="NYJ485" s="210"/>
      <c r="NYK485" s="210"/>
      <c r="NYL485" s="210"/>
      <c r="NYM485" s="210"/>
      <c r="NYN485" s="210"/>
      <c r="NYO485" s="210"/>
      <c r="NYP485" s="210"/>
      <c r="NYQ485" s="210"/>
      <c r="NYR485" s="210"/>
      <c r="NYS485" s="210"/>
      <c r="NYT485" s="210"/>
      <c r="NYU485" s="210"/>
      <c r="NYV485" s="210"/>
      <c r="NYW485" s="210"/>
      <c r="NYX485" s="210"/>
      <c r="NYY485" s="210"/>
      <c r="NYZ485" s="210"/>
      <c r="NZA485" s="210"/>
      <c r="NZB485" s="210"/>
      <c r="NZC485" s="210"/>
      <c r="NZD485" s="210"/>
      <c r="NZE485" s="210"/>
      <c r="NZF485" s="210"/>
      <c r="NZG485" s="210"/>
      <c r="NZH485" s="210"/>
      <c r="NZI485" s="210"/>
      <c r="NZJ485" s="210"/>
      <c r="NZK485" s="210"/>
      <c r="NZL485" s="210"/>
      <c r="NZM485" s="210"/>
      <c r="NZN485" s="210"/>
      <c r="NZO485" s="210"/>
      <c r="NZP485" s="210"/>
      <c r="NZQ485" s="210"/>
      <c r="NZR485" s="210"/>
      <c r="NZS485" s="210"/>
      <c r="NZT485" s="210"/>
      <c r="NZU485" s="210"/>
      <c r="NZV485" s="210"/>
      <c r="NZW485" s="210"/>
      <c r="NZX485" s="210"/>
      <c r="NZY485" s="210"/>
      <c r="NZZ485" s="210"/>
      <c r="OAA485" s="210"/>
      <c r="OAB485" s="210"/>
      <c r="OAC485" s="210"/>
      <c r="OAD485" s="210"/>
      <c r="OAE485" s="210"/>
      <c r="OAF485" s="210"/>
      <c r="OAG485" s="210"/>
      <c r="OAH485" s="210"/>
      <c r="OAI485" s="210"/>
      <c r="OAJ485" s="210"/>
      <c r="OAK485" s="210"/>
      <c r="OAL485" s="210"/>
      <c r="OAM485" s="210"/>
      <c r="OAN485" s="210"/>
      <c r="OAO485" s="210"/>
      <c r="OAP485" s="210"/>
      <c r="OAQ485" s="210"/>
      <c r="OAR485" s="210"/>
      <c r="OAS485" s="210"/>
      <c r="OAT485" s="210"/>
      <c r="OAU485" s="210"/>
      <c r="OAV485" s="210"/>
      <c r="OAW485" s="210"/>
      <c r="OAX485" s="210"/>
      <c r="OAY485" s="210"/>
      <c r="OAZ485" s="210"/>
      <c r="OBA485" s="210"/>
      <c r="OBB485" s="210"/>
      <c r="OBC485" s="210"/>
      <c r="OBD485" s="210"/>
      <c r="OBE485" s="210"/>
      <c r="OBF485" s="210"/>
      <c r="OBG485" s="210"/>
      <c r="OBH485" s="210"/>
      <c r="OBI485" s="210"/>
      <c r="OBJ485" s="210"/>
      <c r="OBK485" s="210"/>
      <c r="OBL485" s="210"/>
      <c r="OBM485" s="210"/>
      <c r="OBN485" s="210"/>
      <c r="OBO485" s="210"/>
      <c r="OBP485" s="210"/>
      <c r="OBQ485" s="210"/>
      <c r="OBR485" s="210"/>
      <c r="OBS485" s="210"/>
      <c r="OBT485" s="210"/>
      <c r="OBU485" s="210"/>
      <c r="OBV485" s="210"/>
      <c r="OBW485" s="210"/>
      <c r="OBX485" s="210"/>
      <c r="OBY485" s="210"/>
      <c r="OBZ485" s="210"/>
      <c r="OCA485" s="210"/>
      <c r="OCB485" s="210"/>
      <c r="OCC485" s="210"/>
      <c r="OCD485" s="210"/>
      <c r="OCE485" s="210"/>
      <c r="OCF485" s="210"/>
      <c r="OCG485" s="210"/>
      <c r="OCH485" s="210"/>
      <c r="OCI485" s="210"/>
      <c r="OCJ485" s="210"/>
      <c r="OCK485" s="210"/>
      <c r="OCL485" s="210"/>
      <c r="OCM485" s="210"/>
      <c r="OCN485" s="210"/>
      <c r="OCO485" s="210"/>
      <c r="OCP485" s="210"/>
      <c r="OCQ485" s="210"/>
      <c r="OCR485" s="210"/>
      <c r="OCS485" s="210"/>
      <c r="OCT485" s="210"/>
      <c r="OCU485" s="210"/>
      <c r="OCV485" s="210"/>
      <c r="OCW485" s="210"/>
      <c r="OCX485" s="210"/>
      <c r="OCY485" s="210"/>
      <c r="OCZ485" s="210"/>
      <c r="ODA485" s="210"/>
      <c r="ODB485" s="210"/>
      <c r="ODC485" s="210"/>
      <c r="ODD485" s="210"/>
      <c r="ODE485" s="210"/>
      <c r="ODF485" s="210"/>
      <c r="ODG485" s="210"/>
      <c r="ODH485" s="210"/>
      <c r="ODI485" s="210"/>
      <c r="ODJ485" s="210"/>
      <c r="ODK485" s="210"/>
      <c r="ODL485" s="210"/>
      <c r="ODM485" s="210"/>
      <c r="ODN485" s="210"/>
      <c r="ODO485" s="210"/>
      <c r="ODP485" s="210"/>
      <c r="ODQ485" s="210"/>
      <c r="ODR485" s="210"/>
      <c r="ODS485" s="210"/>
      <c r="ODT485" s="210"/>
      <c r="ODU485" s="210"/>
      <c r="ODV485" s="210"/>
      <c r="ODW485" s="210"/>
      <c r="ODX485" s="210"/>
      <c r="ODY485" s="210"/>
      <c r="ODZ485" s="210"/>
      <c r="OEA485" s="210"/>
      <c r="OEB485" s="210"/>
      <c r="OEC485" s="210"/>
      <c r="OED485" s="210"/>
      <c r="OEE485" s="210"/>
      <c r="OEF485" s="210"/>
      <c r="OEG485" s="210"/>
      <c r="OEH485" s="210"/>
      <c r="OEI485" s="210"/>
      <c r="OEJ485" s="210"/>
      <c r="OEK485" s="210"/>
      <c r="OEL485" s="210"/>
      <c r="OEM485" s="210"/>
      <c r="OEN485" s="210"/>
      <c r="OEO485" s="210"/>
      <c r="OEP485" s="210"/>
      <c r="OEQ485" s="210"/>
      <c r="OER485" s="210"/>
      <c r="OES485" s="210"/>
      <c r="OET485" s="210"/>
      <c r="OEU485" s="210"/>
      <c r="OEV485" s="210"/>
      <c r="OEW485" s="210"/>
      <c r="OEX485" s="210"/>
      <c r="OEY485" s="210"/>
      <c r="OEZ485" s="210"/>
      <c r="OFA485" s="210"/>
      <c r="OFB485" s="210"/>
      <c r="OFC485" s="210"/>
      <c r="OFD485" s="210"/>
      <c r="OFE485" s="210"/>
      <c r="OFF485" s="210"/>
      <c r="OFG485" s="210"/>
      <c r="OFH485" s="210"/>
      <c r="OFI485" s="210"/>
      <c r="OFJ485" s="210"/>
      <c r="OFK485" s="210"/>
      <c r="OFL485" s="210"/>
      <c r="OFM485" s="210"/>
      <c r="OFN485" s="210"/>
      <c r="OFO485" s="210"/>
      <c r="OFP485" s="210"/>
      <c r="OFQ485" s="210"/>
      <c r="OFR485" s="210"/>
      <c r="OFS485" s="210"/>
      <c r="OFT485" s="210"/>
      <c r="OFU485" s="210"/>
      <c r="OFV485" s="210"/>
      <c r="OFW485" s="210"/>
      <c r="OFX485" s="210"/>
      <c r="OFY485" s="210"/>
      <c r="OFZ485" s="210"/>
      <c r="OGA485" s="210"/>
      <c r="OGB485" s="210"/>
      <c r="OGC485" s="210"/>
      <c r="OGD485" s="210"/>
      <c r="OGE485" s="210"/>
      <c r="OGF485" s="210"/>
      <c r="OGG485" s="210"/>
      <c r="OGH485" s="210"/>
      <c r="OGI485" s="210"/>
      <c r="OGJ485" s="210"/>
      <c r="OGK485" s="210"/>
      <c r="OGL485" s="210"/>
      <c r="OGM485" s="210"/>
      <c r="OGN485" s="210"/>
      <c r="OGO485" s="210"/>
      <c r="OGP485" s="210"/>
      <c r="OGQ485" s="210"/>
      <c r="OGR485" s="210"/>
      <c r="OGS485" s="210"/>
      <c r="OGT485" s="210"/>
      <c r="OGU485" s="210"/>
      <c r="OGV485" s="210"/>
      <c r="OGW485" s="210"/>
      <c r="OGX485" s="210"/>
      <c r="OGY485" s="210"/>
      <c r="OGZ485" s="210"/>
      <c r="OHA485" s="210"/>
      <c r="OHB485" s="210"/>
      <c r="OHC485" s="210"/>
      <c r="OHD485" s="210"/>
      <c r="OHE485" s="210"/>
      <c r="OHF485" s="210"/>
      <c r="OHG485" s="210"/>
      <c r="OHH485" s="210"/>
      <c r="OHI485" s="210"/>
      <c r="OHJ485" s="210"/>
      <c r="OHK485" s="210"/>
      <c r="OHL485" s="210"/>
      <c r="OHM485" s="210"/>
      <c r="OHN485" s="210"/>
      <c r="OHO485" s="210"/>
      <c r="OHP485" s="210"/>
      <c r="OHQ485" s="210"/>
      <c r="OHR485" s="210"/>
      <c r="OHS485" s="210"/>
      <c r="OHT485" s="210"/>
      <c r="OHU485" s="210"/>
      <c r="OHV485" s="210"/>
      <c r="OHW485" s="210"/>
      <c r="OHX485" s="210"/>
      <c r="OHY485" s="210"/>
      <c r="OHZ485" s="210"/>
      <c r="OIA485" s="210"/>
      <c r="OIB485" s="210"/>
      <c r="OIC485" s="210"/>
      <c r="OID485" s="210"/>
      <c r="OIE485" s="210"/>
      <c r="OIF485" s="210"/>
      <c r="OIG485" s="210"/>
      <c r="OIH485" s="210"/>
      <c r="OII485" s="210"/>
      <c r="OIJ485" s="210"/>
      <c r="OIK485" s="210"/>
      <c r="OIL485" s="210"/>
      <c r="OIM485" s="210"/>
      <c r="OIN485" s="210"/>
      <c r="OIO485" s="210"/>
      <c r="OIP485" s="210"/>
      <c r="OIQ485" s="210"/>
      <c r="OIR485" s="210"/>
      <c r="OIS485" s="210"/>
      <c r="OIT485" s="210"/>
      <c r="OIU485" s="210"/>
      <c r="OIV485" s="210"/>
      <c r="OIW485" s="210"/>
      <c r="OIX485" s="210"/>
      <c r="OIY485" s="210"/>
      <c r="OIZ485" s="210"/>
      <c r="OJA485" s="210"/>
      <c r="OJB485" s="210"/>
      <c r="OJC485" s="210"/>
      <c r="OJD485" s="210"/>
      <c r="OJE485" s="210"/>
      <c r="OJF485" s="210"/>
      <c r="OJG485" s="210"/>
      <c r="OJH485" s="210"/>
      <c r="OJI485" s="210"/>
      <c r="OJJ485" s="210"/>
      <c r="OJK485" s="210"/>
      <c r="OJL485" s="210"/>
      <c r="OJM485" s="210"/>
      <c r="OJN485" s="210"/>
      <c r="OJO485" s="210"/>
      <c r="OJP485" s="210"/>
      <c r="OJQ485" s="210"/>
      <c r="OJR485" s="210"/>
      <c r="OJS485" s="210"/>
      <c r="OJT485" s="210"/>
      <c r="OJU485" s="210"/>
      <c r="OJV485" s="210"/>
      <c r="OJW485" s="210"/>
      <c r="OJX485" s="210"/>
      <c r="OJY485" s="210"/>
      <c r="OJZ485" s="210"/>
      <c r="OKA485" s="210"/>
      <c r="OKB485" s="210"/>
      <c r="OKC485" s="210"/>
      <c r="OKD485" s="210"/>
      <c r="OKE485" s="210"/>
      <c r="OKF485" s="210"/>
      <c r="OKG485" s="210"/>
      <c r="OKH485" s="210"/>
      <c r="OKI485" s="210"/>
      <c r="OKJ485" s="210"/>
      <c r="OKK485" s="210"/>
      <c r="OKL485" s="210"/>
      <c r="OKM485" s="210"/>
      <c r="OKN485" s="210"/>
      <c r="OKO485" s="210"/>
      <c r="OKP485" s="210"/>
      <c r="OKQ485" s="210"/>
      <c r="OKR485" s="210"/>
      <c r="OKS485" s="210"/>
      <c r="OKT485" s="210"/>
      <c r="OKU485" s="210"/>
      <c r="OKV485" s="210"/>
      <c r="OKW485" s="210"/>
      <c r="OKX485" s="210"/>
      <c r="OKY485" s="210"/>
      <c r="OKZ485" s="210"/>
      <c r="OLA485" s="210"/>
      <c r="OLB485" s="210"/>
      <c r="OLC485" s="210"/>
      <c r="OLD485" s="210"/>
      <c r="OLE485" s="210"/>
      <c r="OLF485" s="210"/>
      <c r="OLG485" s="210"/>
      <c r="OLH485" s="210"/>
      <c r="OLI485" s="210"/>
      <c r="OLJ485" s="210"/>
      <c r="OLK485" s="210"/>
      <c r="OLL485" s="210"/>
      <c r="OLM485" s="210"/>
      <c r="OLN485" s="210"/>
      <c r="OLO485" s="210"/>
      <c r="OLP485" s="210"/>
      <c r="OLQ485" s="210"/>
      <c r="OLR485" s="210"/>
      <c r="OLS485" s="210"/>
      <c r="OLT485" s="210"/>
      <c r="OLU485" s="210"/>
      <c r="OLV485" s="210"/>
      <c r="OLW485" s="210"/>
      <c r="OLX485" s="210"/>
      <c r="OLY485" s="210"/>
      <c r="OLZ485" s="210"/>
      <c r="OMA485" s="210"/>
      <c r="OMB485" s="210"/>
      <c r="OMC485" s="210"/>
      <c r="OMD485" s="210"/>
      <c r="OME485" s="210"/>
      <c r="OMF485" s="210"/>
      <c r="OMG485" s="210"/>
      <c r="OMH485" s="210"/>
      <c r="OMI485" s="210"/>
      <c r="OMJ485" s="210"/>
      <c r="OMK485" s="210"/>
      <c r="OML485" s="210"/>
      <c r="OMM485" s="210"/>
      <c r="OMN485" s="210"/>
      <c r="OMO485" s="210"/>
      <c r="OMP485" s="210"/>
      <c r="OMQ485" s="210"/>
      <c r="OMR485" s="210"/>
      <c r="OMS485" s="210"/>
      <c r="OMT485" s="210"/>
      <c r="OMU485" s="210"/>
      <c r="OMV485" s="210"/>
      <c r="OMW485" s="210"/>
      <c r="OMX485" s="210"/>
      <c r="OMY485" s="210"/>
      <c r="OMZ485" s="210"/>
      <c r="ONA485" s="210"/>
      <c r="ONB485" s="210"/>
      <c r="ONC485" s="210"/>
      <c r="OND485" s="210"/>
      <c r="ONE485" s="210"/>
      <c r="ONF485" s="210"/>
      <c r="ONG485" s="210"/>
      <c r="ONH485" s="210"/>
      <c r="ONI485" s="210"/>
      <c r="ONJ485" s="210"/>
      <c r="ONK485" s="210"/>
      <c r="ONL485" s="210"/>
      <c r="ONM485" s="210"/>
      <c r="ONN485" s="210"/>
      <c r="ONO485" s="210"/>
      <c r="ONP485" s="210"/>
      <c r="ONQ485" s="210"/>
      <c r="ONR485" s="210"/>
      <c r="ONS485" s="210"/>
      <c r="ONT485" s="210"/>
      <c r="ONU485" s="210"/>
      <c r="ONV485" s="210"/>
      <c r="ONW485" s="210"/>
      <c r="ONX485" s="210"/>
      <c r="ONY485" s="210"/>
      <c r="ONZ485" s="210"/>
      <c r="OOA485" s="210"/>
      <c r="OOB485" s="210"/>
      <c r="OOC485" s="210"/>
      <c r="OOD485" s="210"/>
      <c r="OOE485" s="210"/>
      <c r="OOF485" s="210"/>
      <c r="OOG485" s="210"/>
      <c r="OOH485" s="210"/>
      <c r="OOI485" s="210"/>
      <c r="OOJ485" s="210"/>
      <c r="OOK485" s="210"/>
      <c r="OOL485" s="210"/>
      <c r="OOM485" s="210"/>
      <c r="OON485" s="210"/>
      <c r="OOO485" s="210"/>
      <c r="OOP485" s="210"/>
      <c r="OOQ485" s="210"/>
      <c r="OOR485" s="210"/>
      <c r="OOS485" s="210"/>
      <c r="OOT485" s="210"/>
      <c r="OOU485" s="210"/>
      <c r="OOV485" s="210"/>
      <c r="OOW485" s="210"/>
      <c r="OOX485" s="210"/>
      <c r="OOY485" s="210"/>
      <c r="OOZ485" s="210"/>
      <c r="OPA485" s="210"/>
      <c r="OPB485" s="210"/>
      <c r="OPC485" s="210"/>
      <c r="OPD485" s="210"/>
      <c r="OPE485" s="210"/>
      <c r="OPF485" s="210"/>
      <c r="OPG485" s="210"/>
      <c r="OPH485" s="210"/>
      <c r="OPI485" s="210"/>
      <c r="OPJ485" s="210"/>
      <c r="OPK485" s="210"/>
      <c r="OPL485" s="210"/>
      <c r="OPM485" s="210"/>
      <c r="OPN485" s="210"/>
      <c r="OPO485" s="210"/>
      <c r="OPP485" s="210"/>
      <c r="OPQ485" s="210"/>
      <c r="OPR485" s="210"/>
      <c r="OPS485" s="210"/>
      <c r="OPT485" s="210"/>
      <c r="OPU485" s="210"/>
      <c r="OPV485" s="210"/>
      <c r="OPW485" s="210"/>
      <c r="OPX485" s="210"/>
      <c r="OPY485" s="210"/>
      <c r="OPZ485" s="210"/>
      <c r="OQA485" s="210"/>
      <c r="OQB485" s="210"/>
      <c r="OQC485" s="210"/>
      <c r="OQD485" s="210"/>
      <c r="OQE485" s="210"/>
      <c r="OQF485" s="210"/>
      <c r="OQG485" s="210"/>
      <c r="OQH485" s="210"/>
      <c r="OQI485" s="210"/>
      <c r="OQJ485" s="210"/>
      <c r="OQK485" s="210"/>
      <c r="OQL485" s="210"/>
      <c r="OQM485" s="210"/>
      <c r="OQN485" s="210"/>
      <c r="OQO485" s="210"/>
      <c r="OQP485" s="210"/>
      <c r="OQQ485" s="210"/>
      <c r="OQR485" s="210"/>
      <c r="OQS485" s="210"/>
      <c r="OQT485" s="210"/>
      <c r="OQU485" s="210"/>
      <c r="OQV485" s="210"/>
      <c r="OQW485" s="210"/>
      <c r="OQX485" s="210"/>
      <c r="OQY485" s="210"/>
      <c r="OQZ485" s="210"/>
      <c r="ORA485" s="210"/>
      <c r="ORB485" s="210"/>
      <c r="ORC485" s="210"/>
      <c r="ORD485" s="210"/>
      <c r="ORE485" s="210"/>
      <c r="ORF485" s="210"/>
      <c r="ORG485" s="210"/>
      <c r="ORH485" s="210"/>
      <c r="ORI485" s="210"/>
      <c r="ORJ485" s="210"/>
      <c r="ORK485" s="210"/>
      <c r="ORL485" s="210"/>
      <c r="ORM485" s="210"/>
      <c r="ORN485" s="210"/>
      <c r="ORO485" s="210"/>
      <c r="ORP485" s="210"/>
      <c r="ORQ485" s="210"/>
      <c r="ORR485" s="210"/>
      <c r="ORS485" s="210"/>
      <c r="ORT485" s="210"/>
      <c r="ORU485" s="210"/>
      <c r="ORV485" s="210"/>
      <c r="ORW485" s="210"/>
      <c r="ORX485" s="210"/>
      <c r="ORY485" s="210"/>
      <c r="ORZ485" s="210"/>
      <c r="OSA485" s="210"/>
      <c r="OSB485" s="210"/>
      <c r="OSC485" s="210"/>
      <c r="OSD485" s="210"/>
      <c r="OSE485" s="210"/>
      <c r="OSF485" s="210"/>
      <c r="OSG485" s="210"/>
      <c r="OSH485" s="210"/>
      <c r="OSI485" s="210"/>
      <c r="OSJ485" s="210"/>
      <c r="OSK485" s="210"/>
      <c r="OSL485" s="210"/>
      <c r="OSM485" s="210"/>
      <c r="OSN485" s="210"/>
      <c r="OSO485" s="210"/>
      <c r="OSP485" s="210"/>
      <c r="OSQ485" s="210"/>
      <c r="OSR485" s="210"/>
      <c r="OSS485" s="210"/>
      <c r="OST485" s="210"/>
      <c r="OSU485" s="210"/>
      <c r="OSV485" s="210"/>
      <c r="OSW485" s="210"/>
      <c r="OSX485" s="210"/>
      <c r="OSY485" s="210"/>
      <c r="OSZ485" s="210"/>
      <c r="OTA485" s="210"/>
      <c r="OTB485" s="210"/>
      <c r="OTC485" s="210"/>
      <c r="OTD485" s="210"/>
      <c r="OTE485" s="210"/>
      <c r="OTF485" s="210"/>
      <c r="OTG485" s="210"/>
      <c r="OTH485" s="210"/>
      <c r="OTI485" s="210"/>
      <c r="OTJ485" s="210"/>
      <c r="OTK485" s="210"/>
      <c r="OTL485" s="210"/>
      <c r="OTM485" s="210"/>
      <c r="OTN485" s="210"/>
      <c r="OTO485" s="210"/>
      <c r="OTP485" s="210"/>
      <c r="OTQ485" s="210"/>
      <c r="OTR485" s="210"/>
      <c r="OTS485" s="210"/>
      <c r="OTT485" s="210"/>
      <c r="OTU485" s="210"/>
      <c r="OTV485" s="210"/>
      <c r="OTW485" s="210"/>
      <c r="OTX485" s="210"/>
      <c r="OTY485" s="210"/>
      <c r="OTZ485" s="210"/>
      <c r="OUA485" s="210"/>
      <c r="OUB485" s="210"/>
      <c r="OUC485" s="210"/>
      <c r="OUD485" s="210"/>
      <c r="OUE485" s="210"/>
      <c r="OUF485" s="210"/>
      <c r="OUG485" s="210"/>
      <c r="OUH485" s="210"/>
      <c r="OUI485" s="210"/>
      <c r="OUJ485" s="210"/>
      <c r="OUK485" s="210"/>
      <c r="OUL485" s="210"/>
      <c r="OUM485" s="210"/>
      <c r="OUN485" s="210"/>
      <c r="OUO485" s="210"/>
      <c r="OUP485" s="210"/>
      <c r="OUQ485" s="210"/>
      <c r="OUR485" s="210"/>
      <c r="OUS485" s="210"/>
      <c r="OUT485" s="210"/>
      <c r="OUU485" s="210"/>
      <c r="OUV485" s="210"/>
      <c r="OUW485" s="210"/>
      <c r="OUX485" s="210"/>
      <c r="OUY485" s="210"/>
      <c r="OUZ485" s="210"/>
      <c r="OVA485" s="210"/>
      <c r="OVB485" s="210"/>
      <c r="OVC485" s="210"/>
      <c r="OVD485" s="210"/>
      <c r="OVE485" s="210"/>
      <c r="OVF485" s="210"/>
      <c r="OVG485" s="210"/>
      <c r="OVH485" s="210"/>
      <c r="OVI485" s="210"/>
      <c r="OVJ485" s="210"/>
      <c r="OVK485" s="210"/>
      <c r="OVL485" s="210"/>
      <c r="OVM485" s="210"/>
      <c r="OVN485" s="210"/>
      <c r="OVO485" s="210"/>
      <c r="OVP485" s="210"/>
      <c r="OVQ485" s="210"/>
      <c r="OVR485" s="210"/>
      <c r="OVS485" s="210"/>
      <c r="OVT485" s="210"/>
      <c r="OVU485" s="210"/>
      <c r="OVV485" s="210"/>
      <c r="OVW485" s="210"/>
      <c r="OVX485" s="210"/>
      <c r="OVY485" s="210"/>
      <c r="OVZ485" s="210"/>
      <c r="OWA485" s="210"/>
      <c r="OWB485" s="210"/>
      <c r="OWC485" s="210"/>
      <c r="OWD485" s="210"/>
      <c r="OWE485" s="210"/>
      <c r="OWF485" s="210"/>
      <c r="OWG485" s="210"/>
      <c r="OWH485" s="210"/>
      <c r="OWI485" s="210"/>
      <c r="OWJ485" s="210"/>
      <c r="OWK485" s="210"/>
      <c r="OWL485" s="210"/>
      <c r="OWM485" s="210"/>
      <c r="OWN485" s="210"/>
      <c r="OWO485" s="210"/>
      <c r="OWP485" s="210"/>
      <c r="OWQ485" s="210"/>
      <c r="OWR485" s="210"/>
      <c r="OWS485" s="210"/>
      <c r="OWT485" s="210"/>
      <c r="OWU485" s="210"/>
      <c r="OWV485" s="210"/>
      <c r="OWW485" s="210"/>
      <c r="OWX485" s="210"/>
      <c r="OWY485" s="210"/>
      <c r="OWZ485" s="210"/>
      <c r="OXA485" s="210"/>
      <c r="OXB485" s="210"/>
      <c r="OXC485" s="210"/>
      <c r="OXD485" s="210"/>
      <c r="OXE485" s="210"/>
      <c r="OXF485" s="210"/>
      <c r="OXG485" s="210"/>
      <c r="OXH485" s="210"/>
      <c r="OXI485" s="210"/>
      <c r="OXJ485" s="210"/>
      <c r="OXK485" s="210"/>
      <c r="OXL485" s="210"/>
      <c r="OXM485" s="210"/>
      <c r="OXN485" s="210"/>
      <c r="OXO485" s="210"/>
      <c r="OXP485" s="210"/>
      <c r="OXQ485" s="210"/>
      <c r="OXR485" s="210"/>
      <c r="OXS485" s="210"/>
      <c r="OXT485" s="210"/>
      <c r="OXU485" s="210"/>
      <c r="OXV485" s="210"/>
      <c r="OXW485" s="210"/>
      <c r="OXX485" s="210"/>
      <c r="OXY485" s="210"/>
      <c r="OXZ485" s="210"/>
      <c r="OYA485" s="210"/>
      <c r="OYB485" s="210"/>
      <c r="OYC485" s="210"/>
      <c r="OYD485" s="210"/>
      <c r="OYE485" s="210"/>
      <c r="OYF485" s="210"/>
      <c r="OYG485" s="210"/>
      <c r="OYH485" s="210"/>
      <c r="OYI485" s="210"/>
      <c r="OYJ485" s="210"/>
      <c r="OYK485" s="210"/>
      <c r="OYL485" s="210"/>
      <c r="OYM485" s="210"/>
      <c r="OYN485" s="210"/>
      <c r="OYO485" s="210"/>
      <c r="OYP485" s="210"/>
      <c r="OYQ485" s="210"/>
      <c r="OYR485" s="210"/>
      <c r="OYS485" s="210"/>
      <c r="OYT485" s="210"/>
      <c r="OYU485" s="210"/>
      <c r="OYV485" s="210"/>
      <c r="OYW485" s="210"/>
      <c r="OYX485" s="210"/>
      <c r="OYY485" s="210"/>
      <c r="OYZ485" s="210"/>
      <c r="OZA485" s="210"/>
      <c r="OZB485" s="210"/>
      <c r="OZC485" s="210"/>
      <c r="OZD485" s="210"/>
      <c r="OZE485" s="210"/>
      <c r="OZF485" s="210"/>
      <c r="OZG485" s="210"/>
      <c r="OZH485" s="210"/>
      <c r="OZI485" s="210"/>
      <c r="OZJ485" s="210"/>
      <c r="OZK485" s="210"/>
      <c r="OZL485" s="210"/>
      <c r="OZM485" s="210"/>
      <c r="OZN485" s="210"/>
      <c r="OZO485" s="210"/>
      <c r="OZP485" s="210"/>
      <c r="OZQ485" s="210"/>
      <c r="OZR485" s="210"/>
      <c r="OZS485" s="210"/>
      <c r="OZT485" s="210"/>
      <c r="OZU485" s="210"/>
      <c r="OZV485" s="210"/>
      <c r="OZW485" s="210"/>
      <c r="OZX485" s="210"/>
      <c r="OZY485" s="210"/>
      <c r="OZZ485" s="210"/>
      <c r="PAA485" s="210"/>
      <c r="PAB485" s="210"/>
      <c r="PAC485" s="210"/>
      <c r="PAD485" s="210"/>
      <c r="PAE485" s="210"/>
      <c r="PAF485" s="210"/>
      <c r="PAG485" s="210"/>
      <c r="PAH485" s="210"/>
      <c r="PAI485" s="210"/>
      <c r="PAJ485" s="210"/>
      <c r="PAK485" s="210"/>
      <c r="PAL485" s="210"/>
      <c r="PAM485" s="210"/>
      <c r="PAN485" s="210"/>
      <c r="PAO485" s="210"/>
      <c r="PAP485" s="210"/>
      <c r="PAQ485" s="210"/>
      <c r="PAR485" s="210"/>
      <c r="PAS485" s="210"/>
      <c r="PAT485" s="210"/>
      <c r="PAU485" s="210"/>
      <c r="PAV485" s="210"/>
      <c r="PAW485" s="210"/>
      <c r="PAX485" s="210"/>
      <c r="PAY485" s="210"/>
      <c r="PAZ485" s="210"/>
      <c r="PBA485" s="210"/>
      <c r="PBB485" s="210"/>
      <c r="PBC485" s="210"/>
      <c r="PBD485" s="210"/>
      <c r="PBE485" s="210"/>
      <c r="PBF485" s="210"/>
      <c r="PBG485" s="210"/>
      <c r="PBH485" s="210"/>
      <c r="PBI485" s="210"/>
      <c r="PBJ485" s="210"/>
      <c r="PBK485" s="210"/>
      <c r="PBL485" s="210"/>
      <c r="PBM485" s="210"/>
      <c r="PBN485" s="210"/>
      <c r="PBO485" s="210"/>
      <c r="PBP485" s="210"/>
      <c r="PBQ485" s="210"/>
      <c r="PBR485" s="210"/>
      <c r="PBS485" s="210"/>
      <c r="PBT485" s="210"/>
      <c r="PBU485" s="210"/>
      <c r="PBV485" s="210"/>
      <c r="PBW485" s="210"/>
      <c r="PBX485" s="210"/>
      <c r="PBY485" s="210"/>
      <c r="PBZ485" s="210"/>
      <c r="PCA485" s="210"/>
      <c r="PCB485" s="210"/>
      <c r="PCC485" s="210"/>
      <c r="PCD485" s="210"/>
      <c r="PCE485" s="210"/>
      <c r="PCF485" s="210"/>
      <c r="PCG485" s="210"/>
      <c r="PCH485" s="210"/>
      <c r="PCI485" s="210"/>
      <c r="PCJ485" s="210"/>
      <c r="PCK485" s="210"/>
      <c r="PCL485" s="210"/>
      <c r="PCM485" s="210"/>
      <c r="PCN485" s="210"/>
      <c r="PCO485" s="210"/>
      <c r="PCP485" s="210"/>
      <c r="PCQ485" s="210"/>
      <c r="PCR485" s="210"/>
      <c r="PCS485" s="210"/>
      <c r="PCT485" s="210"/>
      <c r="PCU485" s="210"/>
      <c r="PCV485" s="210"/>
      <c r="PCW485" s="210"/>
      <c r="PCX485" s="210"/>
      <c r="PCY485" s="210"/>
      <c r="PCZ485" s="210"/>
      <c r="PDA485" s="210"/>
      <c r="PDB485" s="210"/>
      <c r="PDC485" s="210"/>
      <c r="PDD485" s="210"/>
      <c r="PDE485" s="210"/>
      <c r="PDF485" s="210"/>
      <c r="PDG485" s="210"/>
      <c r="PDH485" s="210"/>
      <c r="PDI485" s="210"/>
      <c r="PDJ485" s="210"/>
      <c r="PDK485" s="210"/>
      <c r="PDL485" s="210"/>
      <c r="PDM485" s="210"/>
      <c r="PDN485" s="210"/>
      <c r="PDO485" s="210"/>
      <c r="PDP485" s="210"/>
      <c r="PDQ485" s="210"/>
      <c r="PDR485" s="210"/>
      <c r="PDS485" s="210"/>
      <c r="PDT485" s="210"/>
      <c r="PDU485" s="210"/>
      <c r="PDV485" s="210"/>
      <c r="PDW485" s="210"/>
      <c r="PDX485" s="210"/>
      <c r="PDY485" s="210"/>
      <c r="PDZ485" s="210"/>
      <c r="PEA485" s="210"/>
      <c r="PEB485" s="210"/>
      <c r="PEC485" s="210"/>
      <c r="PED485" s="210"/>
      <c r="PEE485" s="210"/>
      <c r="PEF485" s="210"/>
      <c r="PEG485" s="210"/>
      <c r="PEH485" s="210"/>
      <c r="PEI485" s="210"/>
      <c r="PEJ485" s="210"/>
      <c r="PEK485" s="210"/>
      <c r="PEL485" s="210"/>
      <c r="PEM485" s="210"/>
      <c r="PEN485" s="210"/>
      <c r="PEO485" s="210"/>
      <c r="PEP485" s="210"/>
      <c r="PEQ485" s="210"/>
      <c r="PER485" s="210"/>
      <c r="PES485" s="210"/>
      <c r="PET485" s="210"/>
      <c r="PEU485" s="210"/>
      <c r="PEV485" s="210"/>
      <c r="PEW485" s="210"/>
      <c r="PEX485" s="210"/>
      <c r="PEY485" s="210"/>
      <c r="PEZ485" s="210"/>
      <c r="PFA485" s="210"/>
      <c r="PFB485" s="210"/>
      <c r="PFC485" s="210"/>
      <c r="PFD485" s="210"/>
      <c r="PFE485" s="210"/>
      <c r="PFF485" s="210"/>
      <c r="PFG485" s="210"/>
      <c r="PFH485" s="210"/>
      <c r="PFI485" s="210"/>
      <c r="PFJ485" s="210"/>
      <c r="PFK485" s="210"/>
      <c r="PFL485" s="210"/>
      <c r="PFM485" s="210"/>
      <c r="PFN485" s="210"/>
      <c r="PFO485" s="210"/>
      <c r="PFP485" s="210"/>
      <c r="PFQ485" s="210"/>
      <c r="PFR485" s="210"/>
      <c r="PFS485" s="210"/>
      <c r="PFT485" s="210"/>
      <c r="PFU485" s="210"/>
      <c r="PFV485" s="210"/>
      <c r="PFW485" s="210"/>
      <c r="PFX485" s="210"/>
      <c r="PFY485" s="210"/>
      <c r="PFZ485" s="210"/>
      <c r="PGA485" s="210"/>
      <c r="PGB485" s="210"/>
      <c r="PGC485" s="210"/>
      <c r="PGD485" s="210"/>
      <c r="PGE485" s="210"/>
      <c r="PGF485" s="210"/>
      <c r="PGG485" s="210"/>
      <c r="PGH485" s="210"/>
      <c r="PGI485" s="210"/>
      <c r="PGJ485" s="210"/>
      <c r="PGK485" s="210"/>
      <c r="PGL485" s="210"/>
      <c r="PGM485" s="210"/>
      <c r="PGN485" s="210"/>
      <c r="PGO485" s="210"/>
      <c r="PGP485" s="210"/>
      <c r="PGQ485" s="210"/>
      <c r="PGR485" s="210"/>
      <c r="PGS485" s="210"/>
      <c r="PGT485" s="210"/>
      <c r="PGU485" s="210"/>
      <c r="PGV485" s="210"/>
      <c r="PGW485" s="210"/>
      <c r="PGX485" s="210"/>
      <c r="PGY485" s="210"/>
      <c r="PGZ485" s="210"/>
      <c r="PHA485" s="210"/>
      <c r="PHB485" s="210"/>
      <c r="PHC485" s="210"/>
      <c r="PHD485" s="210"/>
      <c r="PHE485" s="210"/>
      <c r="PHF485" s="210"/>
      <c r="PHG485" s="210"/>
      <c r="PHH485" s="210"/>
      <c r="PHI485" s="210"/>
      <c r="PHJ485" s="210"/>
      <c r="PHK485" s="210"/>
      <c r="PHL485" s="210"/>
      <c r="PHM485" s="210"/>
      <c r="PHN485" s="210"/>
      <c r="PHO485" s="210"/>
      <c r="PHP485" s="210"/>
      <c r="PHQ485" s="210"/>
      <c r="PHR485" s="210"/>
      <c r="PHS485" s="210"/>
      <c r="PHT485" s="210"/>
      <c r="PHU485" s="210"/>
      <c r="PHV485" s="210"/>
      <c r="PHW485" s="210"/>
      <c r="PHX485" s="210"/>
      <c r="PHY485" s="210"/>
      <c r="PHZ485" s="210"/>
      <c r="PIA485" s="210"/>
      <c r="PIB485" s="210"/>
      <c r="PIC485" s="210"/>
      <c r="PID485" s="210"/>
      <c r="PIE485" s="210"/>
      <c r="PIF485" s="210"/>
      <c r="PIG485" s="210"/>
      <c r="PIH485" s="210"/>
      <c r="PII485" s="210"/>
      <c r="PIJ485" s="210"/>
      <c r="PIK485" s="210"/>
      <c r="PIL485" s="210"/>
      <c r="PIM485" s="210"/>
      <c r="PIN485" s="210"/>
      <c r="PIO485" s="210"/>
      <c r="PIP485" s="210"/>
      <c r="PIQ485" s="210"/>
      <c r="PIR485" s="210"/>
      <c r="PIS485" s="210"/>
      <c r="PIT485" s="210"/>
      <c r="PIU485" s="210"/>
      <c r="PIV485" s="210"/>
      <c r="PIW485" s="210"/>
      <c r="PIX485" s="210"/>
      <c r="PIY485" s="210"/>
      <c r="PIZ485" s="210"/>
      <c r="PJA485" s="210"/>
      <c r="PJB485" s="210"/>
      <c r="PJC485" s="210"/>
      <c r="PJD485" s="210"/>
      <c r="PJE485" s="210"/>
      <c r="PJF485" s="210"/>
      <c r="PJG485" s="210"/>
      <c r="PJH485" s="210"/>
      <c r="PJI485" s="210"/>
      <c r="PJJ485" s="210"/>
      <c r="PJK485" s="210"/>
      <c r="PJL485" s="210"/>
      <c r="PJM485" s="210"/>
      <c r="PJN485" s="210"/>
      <c r="PJO485" s="210"/>
      <c r="PJP485" s="210"/>
      <c r="PJQ485" s="210"/>
      <c r="PJR485" s="210"/>
      <c r="PJS485" s="210"/>
      <c r="PJT485" s="210"/>
      <c r="PJU485" s="210"/>
      <c r="PJV485" s="210"/>
      <c r="PJW485" s="210"/>
      <c r="PJX485" s="210"/>
      <c r="PJY485" s="210"/>
      <c r="PJZ485" s="210"/>
      <c r="PKA485" s="210"/>
      <c r="PKB485" s="210"/>
      <c r="PKC485" s="210"/>
      <c r="PKD485" s="210"/>
      <c r="PKE485" s="210"/>
      <c r="PKF485" s="210"/>
      <c r="PKG485" s="210"/>
      <c r="PKH485" s="210"/>
      <c r="PKI485" s="210"/>
      <c r="PKJ485" s="210"/>
      <c r="PKK485" s="210"/>
      <c r="PKL485" s="210"/>
      <c r="PKM485" s="210"/>
      <c r="PKN485" s="210"/>
      <c r="PKO485" s="210"/>
      <c r="PKP485" s="210"/>
      <c r="PKQ485" s="210"/>
      <c r="PKR485" s="210"/>
      <c r="PKS485" s="210"/>
      <c r="PKT485" s="210"/>
      <c r="PKU485" s="210"/>
      <c r="PKV485" s="210"/>
      <c r="PKW485" s="210"/>
      <c r="PKX485" s="210"/>
      <c r="PKY485" s="210"/>
      <c r="PKZ485" s="210"/>
      <c r="PLA485" s="210"/>
      <c r="PLB485" s="210"/>
      <c r="PLC485" s="210"/>
      <c r="PLD485" s="210"/>
      <c r="PLE485" s="210"/>
      <c r="PLF485" s="210"/>
      <c r="PLG485" s="210"/>
      <c r="PLH485" s="210"/>
      <c r="PLI485" s="210"/>
      <c r="PLJ485" s="210"/>
      <c r="PLK485" s="210"/>
      <c r="PLL485" s="210"/>
      <c r="PLM485" s="210"/>
      <c r="PLN485" s="210"/>
      <c r="PLO485" s="210"/>
      <c r="PLP485" s="210"/>
      <c r="PLQ485" s="210"/>
      <c r="PLR485" s="210"/>
      <c r="PLS485" s="210"/>
      <c r="PLT485" s="210"/>
      <c r="PLU485" s="210"/>
      <c r="PLV485" s="210"/>
      <c r="PLW485" s="210"/>
      <c r="PLX485" s="210"/>
      <c r="PLY485" s="210"/>
      <c r="PLZ485" s="210"/>
      <c r="PMA485" s="210"/>
      <c r="PMB485" s="210"/>
      <c r="PMC485" s="210"/>
      <c r="PMD485" s="210"/>
      <c r="PME485" s="210"/>
      <c r="PMF485" s="210"/>
      <c r="PMG485" s="210"/>
      <c r="PMH485" s="210"/>
      <c r="PMI485" s="210"/>
      <c r="PMJ485" s="210"/>
      <c r="PMK485" s="210"/>
      <c r="PML485" s="210"/>
      <c r="PMM485" s="210"/>
      <c r="PMN485" s="210"/>
      <c r="PMO485" s="210"/>
      <c r="PMP485" s="210"/>
      <c r="PMQ485" s="210"/>
      <c r="PMR485" s="210"/>
      <c r="PMS485" s="210"/>
      <c r="PMT485" s="210"/>
      <c r="PMU485" s="210"/>
      <c r="PMV485" s="210"/>
      <c r="PMW485" s="210"/>
      <c r="PMX485" s="210"/>
      <c r="PMY485" s="210"/>
      <c r="PMZ485" s="210"/>
      <c r="PNA485" s="210"/>
      <c r="PNB485" s="210"/>
      <c r="PNC485" s="210"/>
      <c r="PND485" s="210"/>
      <c r="PNE485" s="210"/>
      <c r="PNF485" s="210"/>
      <c r="PNG485" s="210"/>
      <c r="PNH485" s="210"/>
      <c r="PNI485" s="210"/>
      <c r="PNJ485" s="210"/>
      <c r="PNK485" s="210"/>
      <c r="PNL485" s="210"/>
      <c r="PNM485" s="210"/>
      <c r="PNN485" s="210"/>
      <c r="PNO485" s="210"/>
      <c r="PNP485" s="210"/>
      <c r="PNQ485" s="210"/>
      <c r="PNR485" s="210"/>
      <c r="PNS485" s="210"/>
      <c r="PNT485" s="210"/>
      <c r="PNU485" s="210"/>
      <c r="PNV485" s="210"/>
      <c r="PNW485" s="210"/>
      <c r="PNX485" s="210"/>
      <c r="PNY485" s="210"/>
      <c r="PNZ485" s="210"/>
      <c r="POA485" s="210"/>
      <c r="POB485" s="210"/>
      <c r="POC485" s="210"/>
      <c r="POD485" s="210"/>
      <c r="POE485" s="210"/>
      <c r="POF485" s="210"/>
      <c r="POG485" s="210"/>
      <c r="POH485" s="210"/>
      <c r="POI485" s="210"/>
      <c r="POJ485" s="210"/>
      <c r="POK485" s="210"/>
      <c r="POL485" s="210"/>
      <c r="POM485" s="210"/>
      <c r="PON485" s="210"/>
      <c r="POO485" s="210"/>
      <c r="POP485" s="210"/>
      <c r="POQ485" s="210"/>
      <c r="POR485" s="210"/>
      <c r="POS485" s="210"/>
      <c r="POT485" s="210"/>
      <c r="POU485" s="210"/>
      <c r="POV485" s="210"/>
      <c r="POW485" s="210"/>
      <c r="POX485" s="210"/>
      <c r="POY485" s="210"/>
      <c r="POZ485" s="210"/>
      <c r="PPA485" s="210"/>
      <c r="PPB485" s="210"/>
      <c r="PPC485" s="210"/>
      <c r="PPD485" s="210"/>
      <c r="PPE485" s="210"/>
      <c r="PPF485" s="210"/>
      <c r="PPG485" s="210"/>
      <c r="PPH485" s="210"/>
      <c r="PPI485" s="210"/>
      <c r="PPJ485" s="210"/>
      <c r="PPK485" s="210"/>
      <c r="PPL485" s="210"/>
      <c r="PPM485" s="210"/>
      <c r="PPN485" s="210"/>
      <c r="PPO485" s="210"/>
      <c r="PPP485" s="210"/>
      <c r="PPQ485" s="210"/>
      <c r="PPR485" s="210"/>
      <c r="PPS485" s="210"/>
      <c r="PPT485" s="210"/>
      <c r="PPU485" s="210"/>
      <c r="PPV485" s="210"/>
      <c r="PPW485" s="210"/>
      <c r="PPX485" s="210"/>
      <c r="PPY485" s="210"/>
      <c r="PPZ485" s="210"/>
      <c r="PQA485" s="210"/>
      <c r="PQB485" s="210"/>
      <c r="PQC485" s="210"/>
      <c r="PQD485" s="210"/>
      <c r="PQE485" s="210"/>
      <c r="PQF485" s="210"/>
      <c r="PQG485" s="210"/>
      <c r="PQH485" s="210"/>
      <c r="PQI485" s="210"/>
      <c r="PQJ485" s="210"/>
      <c r="PQK485" s="210"/>
      <c r="PQL485" s="210"/>
      <c r="PQM485" s="210"/>
      <c r="PQN485" s="210"/>
      <c r="PQO485" s="210"/>
      <c r="PQP485" s="210"/>
      <c r="PQQ485" s="210"/>
      <c r="PQR485" s="210"/>
      <c r="PQS485" s="210"/>
      <c r="PQT485" s="210"/>
      <c r="PQU485" s="210"/>
      <c r="PQV485" s="210"/>
      <c r="PQW485" s="210"/>
      <c r="PQX485" s="210"/>
      <c r="PQY485" s="210"/>
      <c r="PQZ485" s="210"/>
      <c r="PRA485" s="210"/>
      <c r="PRB485" s="210"/>
      <c r="PRC485" s="210"/>
      <c r="PRD485" s="210"/>
      <c r="PRE485" s="210"/>
      <c r="PRF485" s="210"/>
      <c r="PRG485" s="210"/>
      <c r="PRH485" s="210"/>
      <c r="PRI485" s="210"/>
      <c r="PRJ485" s="210"/>
      <c r="PRK485" s="210"/>
      <c r="PRL485" s="210"/>
      <c r="PRM485" s="210"/>
      <c r="PRN485" s="210"/>
      <c r="PRO485" s="210"/>
      <c r="PRP485" s="210"/>
      <c r="PRQ485" s="210"/>
      <c r="PRR485" s="210"/>
      <c r="PRS485" s="210"/>
      <c r="PRT485" s="210"/>
      <c r="PRU485" s="210"/>
      <c r="PRV485" s="210"/>
      <c r="PRW485" s="210"/>
      <c r="PRX485" s="210"/>
      <c r="PRY485" s="210"/>
      <c r="PRZ485" s="210"/>
      <c r="PSA485" s="210"/>
      <c r="PSB485" s="210"/>
      <c r="PSC485" s="210"/>
      <c r="PSD485" s="210"/>
      <c r="PSE485" s="210"/>
      <c r="PSF485" s="210"/>
      <c r="PSG485" s="210"/>
      <c r="PSH485" s="210"/>
      <c r="PSI485" s="210"/>
      <c r="PSJ485" s="210"/>
      <c r="PSK485" s="210"/>
      <c r="PSL485" s="210"/>
      <c r="PSM485" s="210"/>
      <c r="PSN485" s="210"/>
      <c r="PSO485" s="210"/>
      <c r="PSP485" s="210"/>
      <c r="PSQ485" s="210"/>
      <c r="PSR485" s="210"/>
      <c r="PSS485" s="210"/>
      <c r="PST485" s="210"/>
      <c r="PSU485" s="210"/>
      <c r="PSV485" s="210"/>
      <c r="PSW485" s="210"/>
      <c r="PSX485" s="210"/>
      <c r="PSY485" s="210"/>
      <c r="PSZ485" s="210"/>
      <c r="PTA485" s="210"/>
      <c r="PTB485" s="210"/>
      <c r="PTC485" s="210"/>
      <c r="PTD485" s="210"/>
      <c r="PTE485" s="210"/>
      <c r="PTF485" s="210"/>
      <c r="PTG485" s="210"/>
      <c r="PTH485" s="210"/>
      <c r="PTI485" s="210"/>
      <c r="PTJ485" s="210"/>
      <c r="PTK485" s="210"/>
      <c r="PTL485" s="210"/>
      <c r="PTM485" s="210"/>
      <c r="PTN485" s="210"/>
      <c r="PTO485" s="210"/>
      <c r="PTP485" s="210"/>
      <c r="PTQ485" s="210"/>
      <c r="PTR485" s="210"/>
      <c r="PTS485" s="210"/>
      <c r="PTT485" s="210"/>
      <c r="PTU485" s="210"/>
      <c r="PTV485" s="210"/>
      <c r="PTW485" s="210"/>
      <c r="PTX485" s="210"/>
      <c r="PTY485" s="210"/>
      <c r="PTZ485" s="210"/>
      <c r="PUA485" s="210"/>
      <c r="PUB485" s="210"/>
      <c r="PUC485" s="210"/>
      <c r="PUD485" s="210"/>
      <c r="PUE485" s="210"/>
      <c r="PUF485" s="210"/>
      <c r="PUG485" s="210"/>
      <c r="PUH485" s="210"/>
      <c r="PUI485" s="210"/>
      <c r="PUJ485" s="210"/>
      <c r="PUK485" s="210"/>
      <c r="PUL485" s="210"/>
      <c r="PUM485" s="210"/>
      <c r="PUN485" s="210"/>
      <c r="PUO485" s="210"/>
      <c r="PUP485" s="210"/>
      <c r="PUQ485" s="210"/>
      <c r="PUR485" s="210"/>
      <c r="PUS485" s="210"/>
      <c r="PUT485" s="210"/>
      <c r="PUU485" s="210"/>
      <c r="PUV485" s="210"/>
      <c r="PUW485" s="210"/>
      <c r="PUX485" s="210"/>
      <c r="PUY485" s="210"/>
      <c r="PUZ485" s="210"/>
      <c r="PVA485" s="210"/>
      <c r="PVB485" s="210"/>
      <c r="PVC485" s="210"/>
      <c r="PVD485" s="210"/>
      <c r="PVE485" s="210"/>
      <c r="PVF485" s="210"/>
      <c r="PVG485" s="210"/>
      <c r="PVH485" s="210"/>
      <c r="PVI485" s="210"/>
      <c r="PVJ485" s="210"/>
      <c r="PVK485" s="210"/>
      <c r="PVL485" s="210"/>
      <c r="PVM485" s="210"/>
      <c r="PVN485" s="210"/>
      <c r="PVO485" s="210"/>
      <c r="PVP485" s="210"/>
      <c r="PVQ485" s="210"/>
      <c r="PVR485" s="210"/>
      <c r="PVS485" s="210"/>
      <c r="PVT485" s="210"/>
      <c r="PVU485" s="210"/>
      <c r="PVV485" s="210"/>
      <c r="PVW485" s="210"/>
      <c r="PVX485" s="210"/>
      <c r="PVY485" s="210"/>
      <c r="PVZ485" s="210"/>
      <c r="PWA485" s="210"/>
      <c r="PWB485" s="210"/>
      <c r="PWC485" s="210"/>
      <c r="PWD485" s="210"/>
      <c r="PWE485" s="210"/>
      <c r="PWF485" s="210"/>
      <c r="PWG485" s="210"/>
      <c r="PWH485" s="210"/>
      <c r="PWI485" s="210"/>
      <c r="PWJ485" s="210"/>
      <c r="PWK485" s="210"/>
      <c r="PWL485" s="210"/>
      <c r="PWM485" s="210"/>
      <c r="PWN485" s="210"/>
      <c r="PWO485" s="210"/>
      <c r="PWP485" s="210"/>
      <c r="PWQ485" s="210"/>
      <c r="PWR485" s="210"/>
      <c r="PWS485" s="210"/>
      <c r="PWT485" s="210"/>
      <c r="PWU485" s="210"/>
      <c r="PWV485" s="210"/>
      <c r="PWW485" s="210"/>
      <c r="PWX485" s="210"/>
      <c r="PWY485" s="210"/>
      <c r="PWZ485" s="210"/>
      <c r="PXA485" s="210"/>
      <c r="PXB485" s="210"/>
      <c r="PXC485" s="210"/>
      <c r="PXD485" s="210"/>
      <c r="PXE485" s="210"/>
      <c r="PXF485" s="210"/>
      <c r="PXG485" s="210"/>
      <c r="PXH485" s="210"/>
      <c r="PXI485" s="210"/>
      <c r="PXJ485" s="210"/>
      <c r="PXK485" s="210"/>
      <c r="PXL485" s="210"/>
      <c r="PXM485" s="210"/>
      <c r="PXN485" s="210"/>
      <c r="PXO485" s="210"/>
      <c r="PXP485" s="210"/>
      <c r="PXQ485" s="210"/>
      <c r="PXR485" s="210"/>
      <c r="PXS485" s="210"/>
      <c r="PXT485" s="210"/>
      <c r="PXU485" s="210"/>
      <c r="PXV485" s="210"/>
      <c r="PXW485" s="210"/>
      <c r="PXX485" s="210"/>
      <c r="PXY485" s="210"/>
      <c r="PXZ485" s="210"/>
      <c r="PYA485" s="210"/>
      <c r="PYB485" s="210"/>
      <c r="PYC485" s="210"/>
      <c r="PYD485" s="210"/>
      <c r="PYE485" s="210"/>
      <c r="PYF485" s="210"/>
      <c r="PYG485" s="210"/>
      <c r="PYH485" s="210"/>
      <c r="PYI485" s="210"/>
      <c r="PYJ485" s="210"/>
      <c r="PYK485" s="210"/>
      <c r="PYL485" s="210"/>
      <c r="PYM485" s="210"/>
      <c r="PYN485" s="210"/>
      <c r="PYO485" s="210"/>
      <c r="PYP485" s="210"/>
      <c r="PYQ485" s="210"/>
      <c r="PYR485" s="210"/>
      <c r="PYS485" s="210"/>
      <c r="PYT485" s="210"/>
      <c r="PYU485" s="210"/>
      <c r="PYV485" s="210"/>
      <c r="PYW485" s="210"/>
      <c r="PYX485" s="210"/>
      <c r="PYY485" s="210"/>
      <c r="PYZ485" s="210"/>
      <c r="PZA485" s="210"/>
      <c r="PZB485" s="210"/>
      <c r="PZC485" s="210"/>
      <c r="PZD485" s="210"/>
      <c r="PZE485" s="210"/>
      <c r="PZF485" s="210"/>
      <c r="PZG485" s="210"/>
      <c r="PZH485" s="210"/>
      <c r="PZI485" s="210"/>
      <c r="PZJ485" s="210"/>
      <c r="PZK485" s="210"/>
      <c r="PZL485" s="210"/>
      <c r="PZM485" s="210"/>
      <c r="PZN485" s="210"/>
      <c r="PZO485" s="210"/>
      <c r="PZP485" s="210"/>
      <c r="PZQ485" s="210"/>
      <c r="PZR485" s="210"/>
      <c r="PZS485" s="210"/>
      <c r="PZT485" s="210"/>
      <c r="PZU485" s="210"/>
      <c r="PZV485" s="210"/>
      <c r="PZW485" s="210"/>
      <c r="PZX485" s="210"/>
      <c r="PZY485" s="210"/>
      <c r="PZZ485" s="210"/>
      <c r="QAA485" s="210"/>
      <c r="QAB485" s="210"/>
      <c r="QAC485" s="210"/>
      <c r="QAD485" s="210"/>
      <c r="QAE485" s="210"/>
      <c r="QAF485" s="210"/>
      <c r="QAG485" s="210"/>
      <c r="QAH485" s="210"/>
      <c r="QAI485" s="210"/>
      <c r="QAJ485" s="210"/>
      <c r="QAK485" s="210"/>
      <c r="QAL485" s="210"/>
      <c r="QAM485" s="210"/>
      <c r="QAN485" s="210"/>
      <c r="QAO485" s="210"/>
      <c r="QAP485" s="210"/>
      <c r="QAQ485" s="210"/>
      <c r="QAR485" s="210"/>
      <c r="QAS485" s="210"/>
      <c r="QAT485" s="210"/>
      <c r="QAU485" s="210"/>
      <c r="QAV485" s="210"/>
      <c r="QAW485" s="210"/>
      <c r="QAX485" s="210"/>
      <c r="QAY485" s="210"/>
      <c r="QAZ485" s="210"/>
      <c r="QBA485" s="210"/>
      <c r="QBB485" s="210"/>
      <c r="QBC485" s="210"/>
      <c r="QBD485" s="210"/>
      <c r="QBE485" s="210"/>
      <c r="QBF485" s="210"/>
      <c r="QBG485" s="210"/>
      <c r="QBH485" s="210"/>
      <c r="QBI485" s="210"/>
      <c r="QBJ485" s="210"/>
      <c r="QBK485" s="210"/>
      <c r="QBL485" s="210"/>
      <c r="QBM485" s="210"/>
      <c r="QBN485" s="210"/>
      <c r="QBO485" s="210"/>
      <c r="QBP485" s="210"/>
      <c r="QBQ485" s="210"/>
      <c r="QBR485" s="210"/>
      <c r="QBS485" s="210"/>
      <c r="QBT485" s="210"/>
      <c r="QBU485" s="210"/>
      <c r="QBV485" s="210"/>
      <c r="QBW485" s="210"/>
      <c r="QBX485" s="210"/>
      <c r="QBY485" s="210"/>
      <c r="QBZ485" s="210"/>
      <c r="QCA485" s="210"/>
      <c r="QCB485" s="210"/>
      <c r="QCC485" s="210"/>
      <c r="QCD485" s="210"/>
      <c r="QCE485" s="210"/>
      <c r="QCF485" s="210"/>
      <c r="QCG485" s="210"/>
      <c r="QCH485" s="210"/>
      <c r="QCI485" s="210"/>
      <c r="QCJ485" s="210"/>
      <c r="QCK485" s="210"/>
      <c r="QCL485" s="210"/>
      <c r="QCM485" s="210"/>
      <c r="QCN485" s="210"/>
      <c r="QCO485" s="210"/>
      <c r="QCP485" s="210"/>
      <c r="QCQ485" s="210"/>
      <c r="QCR485" s="210"/>
      <c r="QCS485" s="210"/>
      <c r="QCT485" s="210"/>
      <c r="QCU485" s="210"/>
      <c r="QCV485" s="210"/>
      <c r="QCW485" s="210"/>
      <c r="QCX485" s="210"/>
      <c r="QCY485" s="210"/>
      <c r="QCZ485" s="210"/>
      <c r="QDA485" s="210"/>
      <c r="QDB485" s="210"/>
      <c r="QDC485" s="210"/>
      <c r="QDD485" s="210"/>
      <c r="QDE485" s="210"/>
      <c r="QDF485" s="210"/>
      <c r="QDG485" s="210"/>
      <c r="QDH485" s="210"/>
      <c r="QDI485" s="210"/>
      <c r="QDJ485" s="210"/>
      <c r="QDK485" s="210"/>
      <c r="QDL485" s="210"/>
      <c r="QDM485" s="210"/>
      <c r="QDN485" s="210"/>
      <c r="QDO485" s="210"/>
      <c r="QDP485" s="210"/>
      <c r="QDQ485" s="210"/>
      <c r="QDR485" s="210"/>
      <c r="QDS485" s="210"/>
      <c r="QDT485" s="210"/>
      <c r="QDU485" s="210"/>
      <c r="QDV485" s="210"/>
      <c r="QDW485" s="210"/>
      <c r="QDX485" s="210"/>
      <c r="QDY485" s="210"/>
      <c r="QDZ485" s="210"/>
      <c r="QEA485" s="210"/>
      <c r="QEB485" s="210"/>
      <c r="QEC485" s="210"/>
      <c r="QED485" s="210"/>
      <c r="QEE485" s="210"/>
      <c r="QEF485" s="210"/>
      <c r="QEG485" s="210"/>
      <c r="QEH485" s="210"/>
      <c r="QEI485" s="210"/>
      <c r="QEJ485" s="210"/>
      <c r="QEK485" s="210"/>
      <c r="QEL485" s="210"/>
      <c r="QEM485" s="210"/>
      <c r="QEN485" s="210"/>
      <c r="QEO485" s="210"/>
      <c r="QEP485" s="210"/>
      <c r="QEQ485" s="210"/>
      <c r="QER485" s="210"/>
      <c r="QES485" s="210"/>
      <c r="QET485" s="210"/>
      <c r="QEU485" s="210"/>
      <c r="QEV485" s="210"/>
      <c r="QEW485" s="210"/>
      <c r="QEX485" s="210"/>
      <c r="QEY485" s="210"/>
      <c r="QEZ485" s="210"/>
      <c r="QFA485" s="210"/>
      <c r="QFB485" s="210"/>
      <c r="QFC485" s="210"/>
      <c r="QFD485" s="210"/>
      <c r="QFE485" s="210"/>
      <c r="QFF485" s="210"/>
      <c r="QFG485" s="210"/>
      <c r="QFH485" s="210"/>
      <c r="QFI485" s="210"/>
      <c r="QFJ485" s="210"/>
      <c r="QFK485" s="210"/>
      <c r="QFL485" s="210"/>
      <c r="QFM485" s="210"/>
      <c r="QFN485" s="210"/>
      <c r="QFO485" s="210"/>
      <c r="QFP485" s="210"/>
      <c r="QFQ485" s="210"/>
      <c r="QFR485" s="210"/>
      <c r="QFS485" s="210"/>
      <c r="QFT485" s="210"/>
      <c r="QFU485" s="210"/>
      <c r="QFV485" s="210"/>
      <c r="QFW485" s="210"/>
      <c r="QFX485" s="210"/>
      <c r="QFY485" s="210"/>
      <c r="QFZ485" s="210"/>
      <c r="QGA485" s="210"/>
      <c r="QGB485" s="210"/>
      <c r="QGC485" s="210"/>
      <c r="QGD485" s="210"/>
      <c r="QGE485" s="210"/>
      <c r="QGF485" s="210"/>
      <c r="QGG485" s="210"/>
      <c r="QGH485" s="210"/>
      <c r="QGI485" s="210"/>
      <c r="QGJ485" s="210"/>
      <c r="QGK485" s="210"/>
      <c r="QGL485" s="210"/>
      <c r="QGM485" s="210"/>
      <c r="QGN485" s="210"/>
      <c r="QGO485" s="210"/>
      <c r="QGP485" s="210"/>
      <c r="QGQ485" s="210"/>
      <c r="QGR485" s="210"/>
      <c r="QGS485" s="210"/>
      <c r="QGT485" s="210"/>
      <c r="QGU485" s="210"/>
      <c r="QGV485" s="210"/>
      <c r="QGW485" s="210"/>
      <c r="QGX485" s="210"/>
      <c r="QGY485" s="210"/>
      <c r="QGZ485" s="210"/>
      <c r="QHA485" s="210"/>
      <c r="QHB485" s="210"/>
      <c r="QHC485" s="210"/>
      <c r="QHD485" s="210"/>
      <c r="QHE485" s="210"/>
      <c r="QHF485" s="210"/>
      <c r="QHG485" s="210"/>
      <c r="QHH485" s="210"/>
      <c r="QHI485" s="210"/>
      <c r="QHJ485" s="210"/>
      <c r="QHK485" s="210"/>
      <c r="QHL485" s="210"/>
      <c r="QHM485" s="210"/>
      <c r="QHN485" s="210"/>
      <c r="QHO485" s="210"/>
      <c r="QHP485" s="210"/>
      <c r="QHQ485" s="210"/>
      <c r="QHR485" s="210"/>
      <c r="QHS485" s="210"/>
      <c r="QHT485" s="210"/>
      <c r="QHU485" s="210"/>
      <c r="QHV485" s="210"/>
      <c r="QHW485" s="210"/>
      <c r="QHX485" s="210"/>
      <c r="QHY485" s="210"/>
      <c r="QHZ485" s="210"/>
      <c r="QIA485" s="210"/>
      <c r="QIB485" s="210"/>
      <c r="QIC485" s="210"/>
      <c r="QID485" s="210"/>
      <c r="QIE485" s="210"/>
      <c r="QIF485" s="210"/>
      <c r="QIG485" s="210"/>
      <c r="QIH485" s="210"/>
      <c r="QII485" s="210"/>
      <c r="QIJ485" s="210"/>
      <c r="QIK485" s="210"/>
      <c r="QIL485" s="210"/>
      <c r="QIM485" s="210"/>
      <c r="QIN485" s="210"/>
      <c r="QIO485" s="210"/>
      <c r="QIP485" s="210"/>
      <c r="QIQ485" s="210"/>
      <c r="QIR485" s="210"/>
      <c r="QIS485" s="210"/>
      <c r="QIT485" s="210"/>
      <c r="QIU485" s="210"/>
      <c r="QIV485" s="210"/>
      <c r="QIW485" s="210"/>
      <c r="QIX485" s="210"/>
      <c r="QIY485" s="210"/>
      <c r="QIZ485" s="210"/>
      <c r="QJA485" s="210"/>
      <c r="QJB485" s="210"/>
      <c r="QJC485" s="210"/>
      <c r="QJD485" s="210"/>
      <c r="QJE485" s="210"/>
      <c r="QJF485" s="210"/>
      <c r="QJG485" s="210"/>
      <c r="QJH485" s="210"/>
      <c r="QJI485" s="210"/>
      <c r="QJJ485" s="210"/>
      <c r="QJK485" s="210"/>
      <c r="QJL485" s="210"/>
      <c r="QJM485" s="210"/>
      <c r="QJN485" s="210"/>
      <c r="QJO485" s="210"/>
      <c r="QJP485" s="210"/>
      <c r="QJQ485" s="210"/>
      <c r="QJR485" s="210"/>
      <c r="QJS485" s="210"/>
      <c r="QJT485" s="210"/>
      <c r="QJU485" s="210"/>
      <c r="QJV485" s="210"/>
      <c r="QJW485" s="210"/>
      <c r="QJX485" s="210"/>
      <c r="QJY485" s="210"/>
      <c r="QJZ485" s="210"/>
      <c r="QKA485" s="210"/>
      <c r="QKB485" s="210"/>
      <c r="QKC485" s="210"/>
      <c r="QKD485" s="210"/>
      <c r="QKE485" s="210"/>
      <c r="QKF485" s="210"/>
      <c r="QKG485" s="210"/>
      <c r="QKH485" s="210"/>
      <c r="QKI485" s="210"/>
      <c r="QKJ485" s="210"/>
      <c r="QKK485" s="210"/>
      <c r="QKL485" s="210"/>
      <c r="QKM485" s="210"/>
      <c r="QKN485" s="210"/>
      <c r="QKO485" s="210"/>
      <c r="QKP485" s="210"/>
      <c r="QKQ485" s="210"/>
      <c r="QKR485" s="210"/>
      <c r="QKS485" s="210"/>
      <c r="QKT485" s="210"/>
      <c r="QKU485" s="210"/>
      <c r="QKV485" s="210"/>
      <c r="QKW485" s="210"/>
      <c r="QKX485" s="210"/>
      <c r="QKY485" s="210"/>
      <c r="QKZ485" s="210"/>
      <c r="QLA485" s="210"/>
      <c r="QLB485" s="210"/>
      <c r="QLC485" s="210"/>
      <c r="QLD485" s="210"/>
      <c r="QLE485" s="210"/>
      <c r="QLF485" s="210"/>
      <c r="QLG485" s="210"/>
      <c r="QLH485" s="210"/>
      <c r="QLI485" s="210"/>
      <c r="QLJ485" s="210"/>
      <c r="QLK485" s="210"/>
      <c r="QLL485" s="210"/>
      <c r="QLM485" s="210"/>
      <c r="QLN485" s="210"/>
      <c r="QLO485" s="210"/>
      <c r="QLP485" s="210"/>
      <c r="QLQ485" s="210"/>
      <c r="QLR485" s="210"/>
      <c r="QLS485" s="210"/>
      <c r="QLT485" s="210"/>
      <c r="QLU485" s="210"/>
      <c r="QLV485" s="210"/>
      <c r="QLW485" s="210"/>
      <c r="QLX485" s="210"/>
      <c r="QLY485" s="210"/>
      <c r="QLZ485" s="210"/>
      <c r="QMA485" s="210"/>
      <c r="QMB485" s="210"/>
      <c r="QMC485" s="210"/>
      <c r="QMD485" s="210"/>
      <c r="QME485" s="210"/>
      <c r="QMF485" s="210"/>
      <c r="QMG485" s="210"/>
      <c r="QMH485" s="210"/>
      <c r="QMI485" s="210"/>
      <c r="QMJ485" s="210"/>
      <c r="QMK485" s="210"/>
      <c r="QML485" s="210"/>
      <c r="QMM485" s="210"/>
      <c r="QMN485" s="210"/>
      <c r="QMO485" s="210"/>
      <c r="QMP485" s="210"/>
      <c r="QMQ485" s="210"/>
      <c r="QMR485" s="210"/>
      <c r="QMS485" s="210"/>
      <c r="QMT485" s="210"/>
      <c r="QMU485" s="210"/>
      <c r="QMV485" s="210"/>
      <c r="QMW485" s="210"/>
      <c r="QMX485" s="210"/>
      <c r="QMY485" s="210"/>
      <c r="QMZ485" s="210"/>
      <c r="QNA485" s="210"/>
      <c r="QNB485" s="210"/>
      <c r="QNC485" s="210"/>
      <c r="QND485" s="210"/>
      <c r="QNE485" s="210"/>
      <c r="QNF485" s="210"/>
      <c r="QNG485" s="210"/>
      <c r="QNH485" s="210"/>
      <c r="QNI485" s="210"/>
      <c r="QNJ485" s="210"/>
      <c r="QNK485" s="210"/>
      <c r="QNL485" s="210"/>
      <c r="QNM485" s="210"/>
      <c r="QNN485" s="210"/>
      <c r="QNO485" s="210"/>
      <c r="QNP485" s="210"/>
      <c r="QNQ485" s="210"/>
      <c r="QNR485" s="210"/>
      <c r="QNS485" s="210"/>
      <c r="QNT485" s="210"/>
      <c r="QNU485" s="210"/>
      <c r="QNV485" s="210"/>
      <c r="QNW485" s="210"/>
      <c r="QNX485" s="210"/>
      <c r="QNY485" s="210"/>
      <c r="QNZ485" s="210"/>
      <c r="QOA485" s="210"/>
      <c r="QOB485" s="210"/>
      <c r="QOC485" s="210"/>
      <c r="QOD485" s="210"/>
      <c r="QOE485" s="210"/>
      <c r="QOF485" s="210"/>
      <c r="QOG485" s="210"/>
      <c r="QOH485" s="210"/>
      <c r="QOI485" s="210"/>
      <c r="QOJ485" s="210"/>
      <c r="QOK485" s="210"/>
      <c r="QOL485" s="210"/>
      <c r="QOM485" s="210"/>
      <c r="QON485" s="210"/>
      <c r="QOO485" s="210"/>
      <c r="QOP485" s="210"/>
      <c r="QOQ485" s="210"/>
      <c r="QOR485" s="210"/>
      <c r="QOS485" s="210"/>
      <c r="QOT485" s="210"/>
      <c r="QOU485" s="210"/>
      <c r="QOV485" s="210"/>
      <c r="QOW485" s="210"/>
      <c r="QOX485" s="210"/>
      <c r="QOY485" s="210"/>
      <c r="QOZ485" s="210"/>
      <c r="QPA485" s="210"/>
      <c r="QPB485" s="210"/>
      <c r="QPC485" s="210"/>
      <c r="QPD485" s="210"/>
      <c r="QPE485" s="210"/>
      <c r="QPF485" s="210"/>
      <c r="QPG485" s="210"/>
      <c r="QPH485" s="210"/>
      <c r="QPI485" s="210"/>
      <c r="QPJ485" s="210"/>
      <c r="QPK485" s="210"/>
      <c r="QPL485" s="210"/>
      <c r="QPM485" s="210"/>
      <c r="QPN485" s="210"/>
      <c r="QPO485" s="210"/>
      <c r="QPP485" s="210"/>
      <c r="QPQ485" s="210"/>
      <c r="QPR485" s="210"/>
      <c r="QPS485" s="210"/>
      <c r="QPT485" s="210"/>
      <c r="QPU485" s="210"/>
      <c r="QPV485" s="210"/>
      <c r="QPW485" s="210"/>
      <c r="QPX485" s="210"/>
      <c r="QPY485" s="210"/>
      <c r="QPZ485" s="210"/>
      <c r="QQA485" s="210"/>
      <c r="QQB485" s="210"/>
      <c r="QQC485" s="210"/>
      <c r="QQD485" s="210"/>
      <c r="QQE485" s="210"/>
      <c r="QQF485" s="210"/>
      <c r="QQG485" s="210"/>
      <c r="QQH485" s="210"/>
      <c r="QQI485" s="210"/>
      <c r="QQJ485" s="210"/>
      <c r="QQK485" s="210"/>
      <c r="QQL485" s="210"/>
      <c r="QQM485" s="210"/>
      <c r="QQN485" s="210"/>
      <c r="QQO485" s="210"/>
      <c r="QQP485" s="210"/>
      <c r="QQQ485" s="210"/>
      <c r="QQR485" s="210"/>
      <c r="QQS485" s="210"/>
      <c r="QQT485" s="210"/>
      <c r="QQU485" s="210"/>
      <c r="QQV485" s="210"/>
      <c r="QQW485" s="210"/>
      <c r="QQX485" s="210"/>
      <c r="QQY485" s="210"/>
      <c r="QQZ485" s="210"/>
      <c r="QRA485" s="210"/>
      <c r="QRB485" s="210"/>
      <c r="QRC485" s="210"/>
      <c r="QRD485" s="210"/>
      <c r="QRE485" s="210"/>
      <c r="QRF485" s="210"/>
      <c r="QRG485" s="210"/>
      <c r="QRH485" s="210"/>
      <c r="QRI485" s="210"/>
      <c r="QRJ485" s="210"/>
      <c r="QRK485" s="210"/>
      <c r="QRL485" s="210"/>
      <c r="QRM485" s="210"/>
      <c r="QRN485" s="210"/>
      <c r="QRO485" s="210"/>
      <c r="QRP485" s="210"/>
      <c r="QRQ485" s="210"/>
      <c r="QRR485" s="210"/>
      <c r="QRS485" s="210"/>
      <c r="QRT485" s="210"/>
      <c r="QRU485" s="210"/>
      <c r="QRV485" s="210"/>
      <c r="QRW485" s="210"/>
      <c r="QRX485" s="210"/>
      <c r="QRY485" s="210"/>
      <c r="QRZ485" s="210"/>
      <c r="QSA485" s="210"/>
      <c r="QSB485" s="210"/>
      <c r="QSC485" s="210"/>
      <c r="QSD485" s="210"/>
      <c r="QSE485" s="210"/>
      <c r="QSF485" s="210"/>
      <c r="QSG485" s="210"/>
      <c r="QSH485" s="210"/>
      <c r="QSI485" s="210"/>
      <c r="QSJ485" s="210"/>
      <c r="QSK485" s="210"/>
      <c r="QSL485" s="210"/>
      <c r="QSM485" s="210"/>
      <c r="QSN485" s="210"/>
      <c r="QSO485" s="210"/>
      <c r="QSP485" s="210"/>
      <c r="QSQ485" s="210"/>
      <c r="QSR485" s="210"/>
      <c r="QSS485" s="210"/>
      <c r="QST485" s="210"/>
      <c r="QSU485" s="210"/>
      <c r="QSV485" s="210"/>
      <c r="QSW485" s="210"/>
      <c r="QSX485" s="210"/>
      <c r="QSY485" s="210"/>
      <c r="QSZ485" s="210"/>
      <c r="QTA485" s="210"/>
      <c r="QTB485" s="210"/>
      <c r="QTC485" s="210"/>
      <c r="QTD485" s="210"/>
      <c r="QTE485" s="210"/>
      <c r="QTF485" s="210"/>
      <c r="QTG485" s="210"/>
      <c r="QTH485" s="210"/>
      <c r="QTI485" s="210"/>
      <c r="QTJ485" s="210"/>
      <c r="QTK485" s="210"/>
      <c r="QTL485" s="210"/>
      <c r="QTM485" s="210"/>
      <c r="QTN485" s="210"/>
      <c r="QTO485" s="210"/>
      <c r="QTP485" s="210"/>
      <c r="QTQ485" s="210"/>
      <c r="QTR485" s="210"/>
      <c r="QTS485" s="210"/>
      <c r="QTT485" s="210"/>
      <c r="QTU485" s="210"/>
      <c r="QTV485" s="210"/>
      <c r="QTW485" s="210"/>
      <c r="QTX485" s="210"/>
      <c r="QTY485" s="210"/>
      <c r="QTZ485" s="210"/>
      <c r="QUA485" s="210"/>
      <c r="QUB485" s="210"/>
      <c r="QUC485" s="210"/>
      <c r="QUD485" s="210"/>
      <c r="QUE485" s="210"/>
      <c r="QUF485" s="210"/>
      <c r="QUG485" s="210"/>
      <c r="QUH485" s="210"/>
      <c r="QUI485" s="210"/>
      <c r="QUJ485" s="210"/>
      <c r="QUK485" s="210"/>
      <c r="QUL485" s="210"/>
      <c r="QUM485" s="210"/>
      <c r="QUN485" s="210"/>
      <c r="QUO485" s="210"/>
      <c r="QUP485" s="210"/>
      <c r="QUQ485" s="210"/>
      <c r="QUR485" s="210"/>
      <c r="QUS485" s="210"/>
      <c r="QUT485" s="210"/>
      <c r="QUU485" s="210"/>
      <c r="QUV485" s="210"/>
      <c r="QUW485" s="210"/>
      <c r="QUX485" s="210"/>
      <c r="QUY485" s="210"/>
      <c r="QUZ485" s="210"/>
      <c r="QVA485" s="210"/>
      <c r="QVB485" s="210"/>
      <c r="QVC485" s="210"/>
      <c r="QVD485" s="210"/>
      <c r="QVE485" s="210"/>
      <c r="QVF485" s="210"/>
      <c r="QVG485" s="210"/>
      <c r="QVH485" s="210"/>
      <c r="QVI485" s="210"/>
      <c r="QVJ485" s="210"/>
      <c r="QVK485" s="210"/>
      <c r="QVL485" s="210"/>
      <c r="QVM485" s="210"/>
      <c r="QVN485" s="210"/>
      <c r="QVO485" s="210"/>
      <c r="QVP485" s="210"/>
      <c r="QVQ485" s="210"/>
      <c r="QVR485" s="210"/>
      <c r="QVS485" s="210"/>
      <c r="QVT485" s="210"/>
      <c r="QVU485" s="210"/>
      <c r="QVV485" s="210"/>
      <c r="QVW485" s="210"/>
      <c r="QVX485" s="210"/>
      <c r="QVY485" s="210"/>
      <c r="QVZ485" s="210"/>
      <c r="QWA485" s="210"/>
      <c r="QWB485" s="210"/>
      <c r="QWC485" s="210"/>
      <c r="QWD485" s="210"/>
      <c r="QWE485" s="210"/>
      <c r="QWF485" s="210"/>
      <c r="QWG485" s="210"/>
      <c r="QWH485" s="210"/>
      <c r="QWI485" s="210"/>
      <c r="QWJ485" s="210"/>
      <c r="QWK485" s="210"/>
      <c r="QWL485" s="210"/>
      <c r="QWM485" s="210"/>
      <c r="QWN485" s="210"/>
      <c r="QWO485" s="210"/>
      <c r="QWP485" s="210"/>
      <c r="QWQ485" s="210"/>
      <c r="QWR485" s="210"/>
      <c r="QWS485" s="210"/>
      <c r="QWT485" s="210"/>
      <c r="QWU485" s="210"/>
      <c r="QWV485" s="210"/>
      <c r="QWW485" s="210"/>
      <c r="QWX485" s="210"/>
      <c r="QWY485" s="210"/>
      <c r="QWZ485" s="210"/>
      <c r="QXA485" s="210"/>
      <c r="QXB485" s="210"/>
      <c r="QXC485" s="210"/>
      <c r="QXD485" s="210"/>
      <c r="QXE485" s="210"/>
      <c r="QXF485" s="210"/>
      <c r="QXG485" s="210"/>
      <c r="QXH485" s="210"/>
      <c r="QXI485" s="210"/>
      <c r="QXJ485" s="210"/>
      <c r="QXK485" s="210"/>
      <c r="QXL485" s="210"/>
      <c r="QXM485" s="210"/>
      <c r="QXN485" s="210"/>
      <c r="QXO485" s="210"/>
      <c r="QXP485" s="210"/>
      <c r="QXQ485" s="210"/>
      <c r="QXR485" s="210"/>
      <c r="QXS485" s="210"/>
      <c r="QXT485" s="210"/>
      <c r="QXU485" s="210"/>
      <c r="QXV485" s="210"/>
      <c r="QXW485" s="210"/>
      <c r="QXX485" s="210"/>
      <c r="QXY485" s="210"/>
      <c r="QXZ485" s="210"/>
      <c r="QYA485" s="210"/>
      <c r="QYB485" s="210"/>
      <c r="QYC485" s="210"/>
      <c r="QYD485" s="210"/>
      <c r="QYE485" s="210"/>
      <c r="QYF485" s="210"/>
      <c r="QYG485" s="210"/>
      <c r="QYH485" s="210"/>
      <c r="QYI485" s="210"/>
      <c r="QYJ485" s="210"/>
      <c r="QYK485" s="210"/>
      <c r="QYL485" s="210"/>
      <c r="QYM485" s="210"/>
      <c r="QYN485" s="210"/>
      <c r="QYO485" s="210"/>
      <c r="QYP485" s="210"/>
      <c r="QYQ485" s="210"/>
      <c r="QYR485" s="210"/>
      <c r="QYS485" s="210"/>
      <c r="QYT485" s="210"/>
      <c r="QYU485" s="210"/>
      <c r="QYV485" s="210"/>
      <c r="QYW485" s="210"/>
      <c r="QYX485" s="210"/>
      <c r="QYY485" s="210"/>
      <c r="QYZ485" s="210"/>
      <c r="QZA485" s="210"/>
      <c r="QZB485" s="210"/>
      <c r="QZC485" s="210"/>
      <c r="QZD485" s="210"/>
      <c r="QZE485" s="210"/>
      <c r="QZF485" s="210"/>
      <c r="QZG485" s="210"/>
      <c r="QZH485" s="210"/>
      <c r="QZI485" s="210"/>
      <c r="QZJ485" s="210"/>
      <c r="QZK485" s="210"/>
      <c r="QZL485" s="210"/>
      <c r="QZM485" s="210"/>
      <c r="QZN485" s="210"/>
      <c r="QZO485" s="210"/>
      <c r="QZP485" s="210"/>
      <c r="QZQ485" s="210"/>
      <c r="QZR485" s="210"/>
      <c r="QZS485" s="210"/>
      <c r="QZT485" s="210"/>
      <c r="QZU485" s="210"/>
      <c r="QZV485" s="210"/>
      <c r="QZW485" s="210"/>
      <c r="QZX485" s="210"/>
      <c r="QZY485" s="210"/>
      <c r="QZZ485" s="210"/>
      <c r="RAA485" s="210"/>
      <c r="RAB485" s="210"/>
      <c r="RAC485" s="210"/>
      <c r="RAD485" s="210"/>
      <c r="RAE485" s="210"/>
      <c r="RAF485" s="210"/>
      <c r="RAG485" s="210"/>
      <c r="RAH485" s="210"/>
      <c r="RAI485" s="210"/>
      <c r="RAJ485" s="210"/>
      <c r="RAK485" s="210"/>
      <c r="RAL485" s="210"/>
      <c r="RAM485" s="210"/>
      <c r="RAN485" s="210"/>
      <c r="RAO485" s="210"/>
      <c r="RAP485" s="210"/>
      <c r="RAQ485" s="210"/>
      <c r="RAR485" s="210"/>
      <c r="RAS485" s="210"/>
      <c r="RAT485" s="210"/>
      <c r="RAU485" s="210"/>
      <c r="RAV485" s="210"/>
      <c r="RAW485" s="210"/>
      <c r="RAX485" s="210"/>
      <c r="RAY485" s="210"/>
      <c r="RAZ485" s="210"/>
      <c r="RBA485" s="210"/>
      <c r="RBB485" s="210"/>
      <c r="RBC485" s="210"/>
      <c r="RBD485" s="210"/>
      <c r="RBE485" s="210"/>
      <c r="RBF485" s="210"/>
      <c r="RBG485" s="210"/>
      <c r="RBH485" s="210"/>
      <c r="RBI485" s="210"/>
      <c r="RBJ485" s="210"/>
      <c r="RBK485" s="210"/>
      <c r="RBL485" s="210"/>
      <c r="RBM485" s="210"/>
      <c r="RBN485" s="210"/>
      <c r="RBO485" s="210"/>
      <c r="RBP485" s="210"/>
      <c r="RBQ485" s="210"/>
      <c r="RBR485" s="210"/>
      <c r="RBS485" s="210"/>
      <c r="RBT485" s="210"/>
      <c r="RBU485" s="210"/>
      <c r="RBV485" s="210"/>
      <c r="RBW485" s="210"/>
      <c r="RBX485" s="210"/>
      <c r="RBY485" s="210"/>
      <c r="RBZ485" s="210"/>
      <c r="RCA485" s="210"/>
      <c r="RCB485" s="210"/>
      <c r="RCC485" s="210"/>
      <c r="RCD485" s="210"/>
      <c r="RCE485" s="210"/>
      <c r="RCF485" s="210"/>
      <c r="RCG485" s="210"/>
      <c r="RCH485" s="210"/>
      <c r="RCI485" s="210"/>
      <c r="RCJ485" s="210"/>
      <c r="RCK485" s="210"/>
      <c r="RCL485" s="210"/>
      <c r="RCM485" s="210"/>
      <c r="RCN485" s="210"/>
      <c r="RCO485" s="210"/>
      <c r="RCP485" s="210"/>
      <c r="RCQ485" s="210"/>
      <c r="RCR485" s="210"/>
      <c r="RCS485" s="210"/>
      <c r="RCT485" s="210"/>
      <c r="RCU485" s="210"/>
      <c r="RCV485" s="210"/>
      <c r="RCW485" s="210"/>
      <c r="RCX485" s="210"/>
      <c r="RCY485" s="210"/>
      <c r="RCZ485" s="210"/>
      <c r="RDA485" s="210"/>
      <c r="RDB485" s="210"/>
      <c r="RDC485" s="210"/>
      <c r="RDD485" s="210"/>
      <c r="RDE485" s="210"/>
      <c r="RDF485" s="210"/>
      <c r="RDG485" s="210"/>
      <c r="RDH485" s="210"/>
      <c r="RDI485" s="210"/>
      <c r="RDJ485" s="210"/>
      <c r="RDK485" s="210"/>
      <c r="RDL485" s="210"/>
      <c r="RDM485" s="210"/>
      <c r="RDN485" s="210"/>
      <c r="RDO485" s="210"/>
      <c r="RDP485" s="210"/>
      <c r="RDQ485" s="210"/>
      <c r="RDR485" s="210"/>
      <c r="RDS485" s="210"/>
      <c r="RDT485" s="210"/>
      <c r="RDU485" s="210"/>
      <c r="RDV485" s="210"/>
      <c r="RDW485" s="210"/>
      <c r="RDX485" s="210"/>
      <c r="RDY485" s="210"/>
      <c r="RDZ485" s="210"/>
      <c r="REA485" s="210"/>
      <c r="REB485" s="210"/>
      <c r="REC485" s="210"/>
      <c r="RED485" s="210"/>
      <c r="REE485" s="210"/>
      <c r="REF485" s="210"/>
      <c r="REG485" s="210"/>
      <c r="REH485" s="210"/>
      <c r="REI485" s="210"/>
      <c r="REJ485" s="210"/>
      <c r="REK485" s="210"/>
      <c r="REL485" s="210"/>
      <c r="REM485" s="210"/>
      <c r="REN485" s="210"/>
      <c r="REO485" s="210"/>
      <c r="REP485" s="210"/>
      <c r="REQ485" s="210"/>
      <c r="RER485" s="210"/>
      <c r="RES485" s="210"/>
      <c r="RET485" s="210"/>
      <c r="REU485" s="210"/>
      <c r="REV485" s="210"/>
      <c r="REW485" s="210"/>
      <c r="REX485" s="210"/>
      <c r="REY485" s="210"/>
      <c r="REZ485" s="210"/>
      <c r="RFA485" s="210"/>
      <c r="RFB485" s="210"/>
      <c r="RFC485" s="210"/>
      <c r="RFD485" s="210"/>
      <c r="RFE485" s="210"/>
      <c r="RFF485" s="210"/>
      <c r="RFG485" s="210"/>
      <c r="RFH485" s="210"/>
      <c r="RFI485" s="210"/>
      <c r="RFJ485" s="210"/>
      <c r="RFK485" s="210"/>
      <c r="RFL485" s="210"/>
      <c r="RFM485" s="210"/>
      <c r="RFN485" s="210"/>
      <c r="RFO485" s="210"/>
      <c r="RFP485" s="210"/>
      <c r="RFQ485" s="210"/>
      <c r="RFR485" s="210"/>
      <c r="RFS485" s="210"/>
      <c r="RFT485" s="210"/>
      <c r="RFU485" s="210"/>
      <c r="RFV485" s="210"/>
      <c r="RFW485" s="210"/>
      <c r="RFX485" s="210"/>
      <c r="RFY485" s="210"/>
      <c r="RFZ485" s="210"/>
      <c r="RGA485" s="210"/>
      <c r="RGB485" s="210"/>
      <c r="RGC485" s="210"/>
      <c r="RGD485" s="210"/>
      <c r="RGE485" s="210"/>
      <c r="RGF485" s="210"/>
      <c r="RGG485" s="210"/>
      <c r="RGH485" s="210"/>
      <c r="RGI485" s="210"/>
      <c r="RGJ485" s="210"/>
      <c r="RGK485" s="210"/>
      <c r="RGL485" s="210"/>
      <c r="RGM485" s="210"/>
      <c r="RGN485" s="210"/>
      <c r="RGO485" s="210"/>
      <c r="RGP485" s="210"/>
      <c r="RGQ485" s="210"/>
      <c r="RGR485" s="210"/>
      <c r="RGS485" s="210"/>
      <c r="RGT485" s="210"/>
      <c r="RGU485" s="210"/>
      <c r="RGV485" s="210"/>
      <c r="RGW485" s="210"/>
      <c r="RGX485" s="210"/>
      <c r="RGY485" s="210"/>
      <c r="RGZ485" s="210"/>
      <c r="RHA485" s="210"/>
      <c r="RHB485" s="210"/>
      <c r="RHC485" s="210"/>
      <c r="RHD485" s="210"/>
      <c r="RHE485" s="210"/>
      <c r="RHF485" s="210"/>
      <c r="RHG485" s="210"/>
      <c r="RHH485" s="210"/>
      <c r="RHI485" s="210"/>
      <c r="RHJ485" s="210"/>
      <c r="RHK485" s="210"/>
      <c r="RHL485" s="210"/>
      <c r="RHM485" s="210"/>
      <c r="RHN485" s="210"/>
      <c r="RHO485" s="210"/>
      <c r="RHP485" s="210"/>
      <c r="RHQ485" s="210"/>
      <c r="RHR485" s="210"/>
      <c r="RHS485" s="210"/>
      <c r="RHT485" s="210"/>
      <c r="RHU485" s="210"/>
      <c r="RHV485" s="210"/>
      <c r="RHW485" s="210"/>
      <c r="RHX485" s="210"/>
      <c r="RHY485" s="210"/>
      <c r="RHZ485" s="210"/>
      <c r="RIA485" s="210"/>
      <c r="RIB485" s="210"/>
      <c r="RIC485" s="210"/>
      <c r="RID485" s="210"/>
      <c r="RIE485" s="210"/>
      <c r="RIF485" s="210"/>
      <c r="RIG485" s="210"/>
      <c r="RIH485" s="210"/>
      <c r="RII485" s="210"/>
      <c r="RIJ485" s="210"/>
      <c r="RIK485" s="210"/>
      <c r="RIL485" s="210"/>
      <c r="RIM485" s="210"/>
      <c r="RIN485" s="210"/>
      <c r="RIO485" s="210"/>
      <c r="RIP485" s="210"/>
      <c r="RIQ485" s="210"/>
      <c r="RIR485" s="210"/>
      <c r="RIS485" s="210"/>
      <c r="RIT485" s="210"/>
      <c r="RIU485" s="210"/>
      <c r="RIV485" s="210"/>
      <c r="RIW485" s="210"/>
      <c r="RIX485" s="210"/>
      <c r="RIY485" s="210"/>
      <c r="RIZ485" s="210"/>
      <c r="RJA485" s="210"/>
      <c r="RJB485" s="210"/>
      <c r="RJC485" s="210"/>
      <c r="RJD485" s="210"/>
      <c r="RJE485" s="210"/>
      <c r="RJF485" s="210"/>
      <c r="RJG485" s="210"/>
      <c r="RJH485" s="210"/>
      <c r="RJI485" s="210"/>
      <c r="RJJ485" s="210"/>
      <c r="RJK485" s="210"/>
      <c r="RJL485" s="210"/>
      <c r="RJM485" s="210"/>
      <c r="RJN485" s="210"/>
      <c r="RJO485" s="210"/>
      <c r="RJP485" s="210"/>
      <c r="RJQ485" s="210"/>
      <c r="RJR485" s="210"/>
      <c r="RJS485" s="210"/>
      <c r="RJT485" s="210"/>
      <c r="RJU485" s="210"/>
      <c r="RJV485" s="210"/>
      <c r="RJW485" s="210"/>
      <c r="RJX485" s="210"/>
      <c r="RJY485" s="210"/>
      <c r="RJZ485" s="210"/>
      <c r="RKA485" s="210"/>
      <c r="RKB485" s="210"/>
      <c r="RKC485" s="210"/>
      <c r="RKD485" s="210"/>
      <c r="RKE485" s="210"/>
      <c r="RKF485" s="210"/>
      <c r="RKG485" s="210"/>
      <c r="RKH485" s="210"/>
      <c r="RKI485" s="210"/>
      <c r="RKJ485" s="210"/>
      <c r="RKK485" s="210"/>
      <c r="RKL485" s="210"/>
      <c r="RKM485" s="210"/>
      <c r="RKN485" s="210"/>
      <c r="RKO485" s="210"/>
      <c r="RKP485" s="210"/>
      <c r="RKQ485" s="210"/>
      <c r="RKR485" s="210"/>
      <c r="RKS485" s="210"/>
      <c r="RKT485" s="210"/>
      <c r="RKU485" s="210"/>
      <c r="RKV485" s="210"/>
      <c r="RKW485" s="210"/>
      <c r="RKX485" s="210"/>
      <c r="RKY485" s="210"/>
      <c r="RKZ485" s="210"/>
      <c r="RLA485" s="210"/>
      <c r="RLB485" s="210"/>
      <c r="RLC485" s="210"/>
      <c r="RLD485" s="210"/>
      <c r="RLE485" s="210"/>
      <c r="RLF485" s="210"/>
      <c r="RLG485" s="210"/>
      <c r="RLH485" s="210"/>
      <c r="RLI485" s="210"/>
      <c r="RLJ485" s="210"/>
      <c r="RLK485" s="210"/>
      <c r="RLL485" s="210"/>
      <c r="RLM485" s="210"/>
      <c r="RLN485" s="210"/>
      <c r="RLO485" s="210"/>
      <c r="RLP485" s="210"/>
      <c r="RLQ485" s="210"/>
      <c r="RLR485" s="210"/>
      <c r="RLS485" s="210"/>
      <c r="RLT485" s="210"/>
      <c r="RLU485" s="210"/>
      <c r="RLV485" s="210"/>
      <c r="RLW485" s="210"/>
      <c r="RLX485" s="210"/>
      <c r="RLY485" s="210"/>
      <c r="RLZ485" s="210"/>
      <c r="RMA485" s="210"/>
      <c r="RMB485" s="210"/>
      <c r="RMC485" s="210"/>
      <c r="RMD485" s="210"/>
      <c r="RME485" s="210"/>
      <c r="RMF485" s="210"/>
      <c r="RMG485" s="210"/>
      <c r="RMH485" s="210"/>
      <c r="RMI485" s="210"/>
      <c r="RMJ485" s="210"/>
      <c r="RMK485" s="210"/>
      <c r="RML485" s="210"/>
      <c r="RMM485" s="210"/>
      <c r="RMN485" s="210"/>
      <c r="RMO485" s="210"/>
      <c r="RMP485" s="210"/>
      <c r="RMQ485" s="210"/>
      <c r="RMR485" s="210"/>
      <c r="RMS485" s="210"/>
      <c r="RMT485" s="210"/>
      <c r="RMU485" s="210"/>
      <c r="RMV485" s="210"/>
      <c r="RMW485" s="210"/>
      <c r="RMX485" s="210"/>
      <c r="RMY485" s="210"/>
      <c r="RMZ485" s="210"/>
      <c r="RNA485" s="210"/>
      <c r="RNB485" s="210"/>
      <c r="RNC485" s="210"/>
      <c r="RND485" s="210"/>
      <c r="RNE485" s="210"/>
      <c r="RNF485" s="210"/>
      <c r="RNG485" s="210"/>
      <c r="RNH485" s="210"/>
      <c r="RNI485" s="210"/>
      <c r="RNJ485" s="210"/>
      <c r="RNK485" s="210"/>
      <c r="RNL485" s="210"/>
      <c r="RNM485" s="210"/>
      <c r="RNN485" s="210"/>
      <c r="RNO485" s="210"/>
      <c r="RNP485" s="210"/>
      <c r="RNQ485" s="210"/>
      <c r="RNR485" s="210"/>
      <c r="RNS485" s="210"/>
      <c r="RNT485" s="210"/>
      <c r="RNU485" s="210"/>
      <c r="RNV485" s="210"/>
      <c r="RNW485" s="210"/>
      <c r="RNX485" s="210"/>
      <c r="RNY485" s="210"/>
      <c r="RNZ485" s="210"/>
      <c r="ROA485" s="210"/>
      <c r="ROB485" s="210"/>
      <c r="ROC485" s="210"/>
      <c r="ROD485" s="210"/>
      <c r="ROE485" s="210"/>
      <c r="ROF485" s="210"/>
      <c r="ROG485" s="210"/>
      <c r="ROH485" s="210"/>
      <c r="ROI485" s="210"/>
      <c r="ROJ485" s="210"/>
      <c r="ROK485" s="210"/>
      <c r="ROL485" s="210"/>
      <c r="ROM485" s="210"/>
      <c r="RON485" s="210"/>
      <c r="ROO485" s="210"/>
      <c r="ROP485" s="210"/>
      <c r="ROQ485" s="210"/>
      <c r="ROR485" s="210"/>
      <c r="ROS485" s="210"/>
      <c r="ROT485" s="210"/>
      <c r="ROU485" s="210"/>
      <c r="ROV485" s="210"/>
      <c r="ROW485" s="210"/>
      <c r="ROX485" s="210"/>
      <c r="ROY485" s="210"/>
      <c r="ROZ485" s="210"/>
      <c r="RPA485" s="210"/>
      <c r="RPB485" s="210"/>
      <c r="RPC485" s="210"/>
      <c r="RPD485" s="210"/>
      <c r="RPE485" s="210"/>
      <c r="RPF485" s="210"/>
      <c r="RPG485" s="210"/>
      <c r="RPH485" s="210"/>
      <c r="RPI485" s="210"/>
      <c r="RPJ485" s="210"/>
      <c r="RPK485" s="210"/>
      <c r="RPL485" s="210"/>
      <c r="RPM485" s="210"/>
      <c r="RPN485" s="210"/>
      <c r="RPO485" s="210"/>
      <c r="RPP485" s="210"/>
      <c r="RPQ485" s="210"/>
      <c r="RPR485" s="210"/>
      <c r="RPS485" s="210"/>
      <c r="RPT485" s="210"/>
      <c r="RPU485" s="210"/>
      <c r="RPV485" s="210"/>
      <c r="RPW485" s="210"/>
      <c r="RPX485" s="210"/>
      <c r="RPY485" s="210"/>
      <c r="RPZ485" s="210"/>
      <c r="RQA485" s="210"/>
      <c r="RQB485" s="210"/>
      <c r="RQC485" s="210"/>
      <c r="RQD485" s="210"/>
      <c r="RQE485" s="210"/>
      <c r="RQF485" s="210"/>
      <c r="RQG485" s="210"/>
      <c r="RQH485" s="210"/>
      <c r="RQI485" s="210"/>
      <c r="RQJ485" s="210"/>
      <c r="RQK485" s="210"/>
      <c r="RQL485" s="210"/>
      <c r="RQM485" s="210"/>
      <c r="RQN485" s="210"/>
      <c r="RQO485" s="210"/>
      <c r="RQP485" s="210"/>
      <c r="RQQ485" s="210"/>
      <c r="RQR485" s="210"/>
      <c r="RQS485" s="210"/>
      <c r="RQT485" s="210"/>
      <c r="RQU485" s="210"/>
      <c r="RQV485" s="210"/>
      <c r="RQW485" s="210"/>
      <c r="RQX485" s="210"/>
      <c r="RQY485" s="210"/>
      <c r="RQZ485" s="210"/>
      <c r="RRA485" s="210"/>
      <c r="RRB485" s="210"/>
      <c r="RRC485" s="210"/>
      <c r="RRD485" s="210"/>
      <c r="RRE485" s="210"/>
      <c r="RRF485" s="210"/>
      <c r="RRG485" s="210"/>
      <c r="RRH485" s="210"/>
      <c r="RRI485" s="210"/>
      <c r="RRJ485" s="210"/>
      <c r="RRK485" s="210"/>
      <c r="RRL485" s="210"/>
      <c r="RRM485" s="210"/>
      <c r="RRN485" s="210"/>
      <c r="RRO485" s="210"/>
      <c r="RRP485" s="210"/>
      <c r="RRQ485" s="210"/>
      <c r="RRR485" s="210"/>
      <c r="RRS485" s="210"/>
      <c r="RRT485" s="210"/>
      <c r="RRU485" s="210"/>
      <c r="RRV485" s="210"/>
      <c r="RRW485" s="210"/>
      <c r="RRX485" s="210"/>
      <c r="RRY485" s="210"/>
      <c r="RRZ485" s="210"/>
      <c r="RSA485" s="210"/>
      <c r="RSB485" s="210"/>
      <c r="RSC485" s="210"/>
      <c r="RSD485" s="210"/>
      <c r="RSE485" s="210"/>
      <c r="RSF485" s="210"/>
      <c r="RSG485" s="210"/>
      <c r="RSH485" s="210"/>
      <c r="RSI485" s="210"/>
      <c r="RSJ485" s="210"/>
      <c r="RSK485" s="210"/>
      <c r="RSL485" s="210"/>
      <c r="RSM485" s="210"/>
      <c r="RSN485" s="210"/>
      <c r="RSO485" s="210"/>
      <c r="RSP485" s="210"/>
      <c r="RSQ485" s="210"/>
      <c r="RSR485" s="210"/>
      <c r="RSS485" s="210"/>
      <c r="RST485" s="210"/>
      <c r="RSU485" s="210"/>
      <c r="RSV485" s="210"/>
      <c r="RSW485" s="210"/>
      <c r="RSX485" s="210"/>
      <c r="RSY485" s="210"/>
      <c r="RSZ485" s="210"/>
      <c r="RTA485" s="210"/>
      <c r="RTB485" s="210"/>
      <c r="RTC485" s="210"/>
      <c r="RTD485" s="210"/>
      <c r="RTE485" s="210"/>
      <c r="RTF485" s="210"/>
      <c r="RTG485" s="210"/>
      <c r="RTH485" s="210"/>
      <c r="RTI485" s="210"/>
      <c r="RTJ485" s="210"/>
      <c r="RTK485" s="210"/>
      <c r="RTL485" s="210"/>
      <c r="RTM485" s="210"/>
      <c r="RTN485" s="210"/>
      <c r="RTO485" s="210"/>
      <c r="RTP485" s="210"/>
      <c r="RTQ485" s="210"/>
      <c r="RTR485" s="210"/>
      <c r="RTS485" s="210"/>
      <c r="RTT485" s="210"/>
      <c r="RTU485" s="210"/>
      <c r="RTV485" s="210"/>
      <c r="RTW485" s="210"/>
      <c r="RTX485" s="210"/>
      <c r="RTY485" s="210"/>
      <c r="RTZ485" s="210"/>
      <c r="RUA485" s="210"/>
      <c r="RUB485" s="210"/>
      <c r="RUC485" s="210"/>
      <c r="RUD485" s="210"/>
      <c r="RUE485" s="210"/>
      <c r="RUF485" s="210"/>
      <c r="RUG485" s="210"/>
      <c r="RUH485" s="210"/>
      <c r="RUI485" s="210"/>
      <c r="RUJ485" s="210"/>
      <c r="RUK485" s="210"/>
      <c r="RUL485" s="210"/>
      <c r="RUM485" s="210"/>
      <c r="RUN485" s="210"/>
      <c r="RUO485" s="210"/>
      <c r="RUP485" s="210"/>
      <c r="RUQ485" s="210"/>
      <c r="RUR485" s="210"/>
      <c r="RUS485" s="210"/>
      <c r="RUT485" s="210"/>
      <c r="RUU485" s="210"/>
      <c r="RUV485" s="210"/>
      <c r="RUW485" s="210"/>
      <c r="RUX485" s="210"/>
      <c r="RUY485" s="210"/>
      <c r="RUZ485" s="210"/>
      <c r="RVA485" s="210"/>
      <c r="RVB485" s="210"/>
      <c r="RVC485" s="210"/>
      <c r="RVD485" s="210"/>
      <c r="RVE485" s="210"/>
      <c r="RVF485" s="210"/>
      <c r="RVG485" s="210"/>
      <c r="RVH485" s="210"/>
      <c r="RVI485" s="210"/>
      <c r="RVJ485" s="210"/>
      <c r="RVK485" s="210"/>
      <c r="RVL485" s="210"/>
      <c r="RVM485" s="210"/>
      <c r="RVN485" s="210"/>
      <c r="RVO485" s="210"/>
      <c r="RVP485" s="210"/>
      <c r="RVQ485" s="210"/>
      <c r="RVR485" s="210"/>
      <c r="RVS485" s="210"/>
      <c r="RVT485" s="210"/>
      <c r="RVU485" s="210"/>
      <c r="RVV485" s="210"/>
      <c r="RVW485" s="210"/>
      <c r="RVX485" s="210"/>
      <c r="RVY485" s="210"/>
      <c r="RVZ485" s="210"/>
      <c r="RWA485" s="210"/>
      <c r="RWB485" s="210"/>
      <c r="RWC485" s="210"/>
      <c r="RWD485" s="210"/>
      <c r="RWE485" s="210"/>
      <c r="RWF485" s="210"/>
      <c r="RWG485" s="210"/>
      <c r="RWH485" s="210"/>
      <c r="RWI485" s="210"/>
      <c r="RWJ485" s="210"/>
      <c r="RWK485" s="210"/>
      <c r="RWL485" s="210"/>
      <c r="RWM485" s="210"/>
      <c r="RWN485" s="210"/>
      <c r="RWO485" s="210"/>
      <c r="RWP485" s="210"/>
      <c r="RWQ485" s="210"/>
      <c r="RWR485" s="210"/>
      <c r="RWS485" s="210"/>
      <c r="RWT485" s="210"/>
      <c r="RWU485" s="210"/>
      <c r="RWV485" s="210"/>
      <c r="RWW485" s="210"/>
      <c r="RWX485" s="210"/>
      <c r="RWY485" s="210"/>
      <c r="RWZ485" s="210"/>
      <c r="RXA485" s="210"/>
      <c r="RXB485" s="210"/>
      <c r="RXC485" s="210"/>
      <c r="RXD485" s="210"/>
      <c r="RXE485" s="210"/>
      <c r="RXF485" s="210"/>
      <c r="RXG485" s="210"/>
      <c r="RXH485" s="210"/>
      <c r="RXI485" s="210"/>
      <c r="RXJ485" s="210"/>
      <c r="RXK485" s="210"/>
      <c r="RXL485" s="210"/>
      <c r="RXM485" s="210"/>
      <c r="RXN485" s="210"/>
      <c r="RXO485" s="210"/>
      <c r="RXP485" s="210"/>
      <c r="RXQ485" s="210"/>
      <c r="RXR485" s="210"/>
      <c r="RXS485" s="210"/>
      <c r="RXT485" s="210"/>
      <c r="RXU485" s="210"/>
      <c r="RXV485" s="210"/>
      <c r="RXW485" s="210"/>
      <c r="RXX485" s="210"/>
      <c r="RXY485" s="210"/>
      <c r="RXZ485" s="210"/>
      <c r="RYA485" s="210"/>
      <c r="RYB485" s="210"/>
      <c r="RYC485" s="210"/>
      <c r="RYD485" s="210"/>
      <c r="RYE485" s="210"/>
      <c r="RYF485" s="210"/>
      <c r="RYG485" s="210"/>
      <c r="RYH485" s="210"/>
      <c r="RYI485" s="210"/>
      <c r="RYJ485" s="210"/>
      <c r="RYK485" s="210"/>
      <c r="RYL485" s="210"/>
      <c r="RYM485" s="210"/>
      <c r="RYN485" s="210"/>
      <c r="RYO485" s="210"/>
      <c r="RYP485" s="210"/>
      <c r="RYQ485" s="210"/>
      <c r="RYR485" s="210"/>
      <c r="RYS485" s="210"/>
      <c r="RYT485" s="210"/>
      <c r="RYU485" s="210"/>
      <c r="RYV485" s="210"/>
      <c r="RYW485" s="210"/>
      <c r="RYX485" s="210"/>
      <c r="RYY485" s="210"/>
      <c r="RYZ485" s="210"/>
      <c r="RZA485" s="210"/>
      <c r="RZB485" s="210"/>
      <c r="RZC485" s="210"/>
      <c r="RZD485" s="210"/>
      <c r="RZE485" s="210"/>
      <c r="RZF485" s="210"/>
      <c r="RZG485" s="210"/>
      <c r="RZH485" s="210"/>
      <c r="RZI485" s="210"/>
      <c r="RZJ485" s="210"/>
      <c r="RZK485" s="210"/>
      <c r="RZL485" s="210"/>
      <c r="RZM485" s="210"/>
      <c r="RZN485" s="210"/>
      <c r="RZO485" s="210"/>
      <c r="RZP485" s="210"/>
      <c r="RZQ485" s="210"/>
      <c r="RZR485" s="210"/>
      <c r="RZS485" s="210"/>
      <c r="RZT485" s="210"/>
      <c r="RZU485" s="210"/>
      <c r="RZV485" s="210"/>
      <c r="RZW485" s="210"/>
      <c r="RZX485" s="210"/>
      <c r="RZY485" s="210"/>
      <c r="RZZ485" s="210"/>
      <c r="SAA485" s="210"/>
      <c r="SAB485" s="210"/>
      <c r="SAC485" s="210"/>
      <c r="SAD485" s="210"/>
      <c r="SAE485" s="210"/>
      <c r="SAF485" s="210"/>
      <c r="SAG485" s="210"/>
      <c r="SAH485" s="210"/>
      <c r="SAI485" s="210"/>
      <c r="SAJ485" s="210"/>
      <c r="SAK485" s="210"/>
      <c r="SAL485" s="210"/>
      <c r="SAM485" s="210"/>
      <c r="SAN485" s="210"/>
      <c r="SAO485" s="210"/>
      <c r="SAP485" s="210"/>
      <c r="SAQ485" s="210"/>
      <c r="SAR485" s="210"/>
      <c r="SAS485" s="210"/>
      <c r="SAT485" s="210"/>
      <c r="SAU485" s="210"/>
      <c r="SAV485" s="210"/>
      <c r="SAW485" s="210"/>
      <c r="SAX485" s="210"/>
      <c r="SAY485" s="210"/>
      <c r="SAZ485" s="210"/>
      <c r="SBA485" s="210"/>
      <c r="SBB485" s="210"/>
      <c r="SBC485" s="210"/>
      <c r="SBD485" s="210"/>
      <c r="SBE485" s="210"/>
      <c r="SBF485" s="210"/>
      <c r="SBG485" s="210"/>
      <c r="SBH485" s="210"/>
      <c r="SBI485" s="210"/>
      <c r="SBJ485" s="210"/>
      <c r="SBK485" s="210"/>
      <c r="SBL485" s="210"/>
      <c r="SBM485" s="210"/>
      <c r="SBN485" s="210"/>
      <c r="SBO485" s="210"/>
      <c r="SBP485" s="210"/>
      <c r="SBQ485" s="210"/>
      <c r="SBR485" s="210"/>
      <c r="SBS485" s="210"/>
      <c r="SBT485" s="210"/>
      <c r="SBU485" s="210"/>
      <c r="SBV485" s="210"/>
      <c r="SBW485" s="210"/>
      <c r="SBX485" s="210"/>
      <c r="SBY485" s="210"/>
      <c r="SBZ485" s="210"/>
      <c r="SCA485" s="210"/>
      <c r="SCB485" s="210"/>
      <c r="SCC485" s="210"/>
      <c r="SCD485" s="210"/>
      <c r="SCE485" s="210"/>
      <c r="SCF485" s="210"/>
      <c r="SCG485" s="210"/>
      <c r="SCH485" s="210"/>
      <c r="SCI485" s="210"/>
      <c r="SCJ485" s="210"/>
      <c r="SCK485" s="210"/>
      <c r="SCL485" s="210"/>
      <c r="SCM485" s="210"/>
      <c r="SCN485" s="210"/>
      <c r="SCO485" s="210"/>
      <c r="SCP485" s="210"/>
      <c r="SCQ485" s="210"/>
      <c r="SCR485" s="210"/>
      <c r="SCS485" s="210"/>
      <c r="SCT485" s="210"/>
      <c r="SCU485" s="210"/>
      <c r="SCV485" s="210"/>
      <c r="SCW485" s="210"/>
      <c r="SCX485" s="210"/>
      <c r="SCY485" s="210"/>
      <c r="SCZ485" s="210"/>
      <c r="SDA485" s="210"/>
      <c r="SDB485" s="210"/>
      <c r="SDC485" s="210"/>
      <c r="SDD485" s="210"/>
      <c r="SDE485" s="210"/>
      <c r="SDF485" s="210"/>
      <c r="SDG485" s="210"/>
      <c r="SDH485" s="210"/>
      <c r="SDI485" s="210"/>
      <c r="SDJ485" s="210"/>
      <c r="SDK485" s="210"/>
      <c r="SDL485" s="210"/>
      <c r="SDM485" s="210"/>
      <c r="SDN485" s="210"/>
      <c r="SDO485" s="210"/>
      <c r="SDP485" s="210"/>
      <c r="SDQ485" s="210"/>
      <c r="SDR485" s="210"/>
      <c r="SDS485" s="210"/>
      <c r="SDT485" s="210"/>
      <c r="SDU485" s="210"/>
      <c r="SDV485" s="210"/>
      <c r="SDW485" s="210"/>
      <c r="SDX485" s="210"/>
      <c r="SDY485" s="210"/>
      <c r="SDZ485" s="210"/>
      <c r="SEA485" s="210"/>
      <c r="SEB485" s="210"/>
      <c r="SEC485" s="210"/>
      <c r="SED485" s="210"/>
      <c r="SEE485" s="210"/>
      <c r="SEF485" s="210"/>
      <c r="SEG485" s="210"/>
      <c r="SEH485" s="210"/>
      <c r="SEI485" s="210"/>
      <c r="SEJ485" s="210"/>
      <c r="SEK485" s="210"/>
      <c r="SEL485" s="210"/>
      <c r="SEM485" s="210"/>
      <c r="SEN485" s="210"/>
      <c r="SEO485" s="210"/>
      <c r="SEP485" s="210"/>
      <c r="SEQ485" s="210"/>
      <c r="SER485" s="210"/>
      <c r="SES485" s="210"/>
      <c r="SET485" s="210"/>
      <c r="SEU485" s="210"/>
      <c r="SEV485" s="210"/>
      <c r="SEW485" s="210"/>
      <c r="SEX485" s="210"/>
      <c r="SEY485" s="210"/>
      <c r="SEZ485" s="210"/>
      <c r="SFA485" s="210"/>
      <c r="SFB485" s="210"/>
      <c r="SFC485" s="210"/>
      <c r="SFD485" s="210"/>
      <c r="SFE485" s="210"/>
      <c r="SFF485" s="210"/>
      <c r="SFG485" s="210"/>
      <c r="SFH485" s="210"/>
      <c r="SFI485" s="210"/>
      <c r="SFJ485" s="210"/>
      <c r="SFK485" s="210"/>
      <c r="SFL485" s="210"/>
      <c r="SFM485" s="210"/>
      <c r="SFN485" s="210"/>
      <c r="SFO485" s="210"/>
      <c r="SFP485" s="210"/>
      <c r="SFQ485" s="210"/>
      <c r="SFR485" s="210"/>
      <c r="SFS485" s="210"/>
      <c r="SFT485" s="210"/>
      <c r="SFU485" s="210"/>
      <c r="SFV485" s="210"/>
      <c r="SFW485" s="210"/>
      <c r="SFX485" s="210"/>
      <c r="SFY485" s="210"/>
      <c r="SFZ485" s="210"/>
      <c r="SGA485" s="210"/>
      <c r="SGB485" s="210"/>
      <c r="SGC485" s="210"/>
      <c r="SGD485" s="210"/>
      <c r="SGE485" s="210"/>
      <c r="SGF485" s="210"/>
      <c r="SGG485" s="210"/>
      <c r="SGH485" s="210"/>
      <c r="SGI485" s="210"/>
      <c r="SGJ485" s="210"/>
      <c r="SGK485" s="210"/>
      <c r="SGL485" s="210"/>
      <c r="SGM485" s="210"/>
      <c r="SGN485" s="210"/>
      <c r="SGO485" s="210"/>
      <c r="SGP485" s="210"/>
      <c r="SGQ485" s="210"/>
      <c r="SGR485" s="210"/>
      <c r="SGS485" s="210"/>
      <c r="SGT485" s="210"/>
      <c r="SGU485" s="210"/>
      <c r="SGV485" s="210"/>
      <c r="SGW485" s="210"/>
      <c r="SGX485" s="210"/>
      <c r="SGY485" s="210"/>
      <c r="SGZ485" s="210"/>
      <c r="SHA485" s="210"/>
      <c r="SHB485" s="210"/>
      <c r="SHC485" s="210"/>
      <c r="SHD485" s="210"/>
      <c r="SHE485" s="210"/>
      <c r="SHF485" s="210"/>
      <c r="SHG485" s="210"/>
      <c r="SHH485" s="210"/>
      <c r="SHI485" s="210"/>
      <c r="SHJ485" s="210"/>
      <c r="SHK485" s="210"/>
      <c r="SHL485" s="210"/>
      <c r="SHM485" s="210"/>
      <c r="SHN485" s="210"/>
      <c r="SHO485" s="210"/>
      <c r="SHP485" s="210"/>
      <c r="SHQ485" s="210"/>
      <c r="SHR485" s="210"/>
      <c r="SHS485" s="210"/>
      <c r="SHT485" s="210"/>
      <c r="SHU485" s="210"/>
      <c r="SHV485" s="210"/>
      <c r="SHW485" s="210"/>
      <c r="SHX485" s="210"/>
      <c r="SHY485" s="210"/>
      <c r="SHZ485" s="210"/>
      <c r="SIA485" s="210"/>
      <c r="SIB485" s="210"/>
      <c r="SIC485" s="210"/>
      <c r="SID485" s="210"/>
      <c r="SIE485" s="210"/>
      <c r="SIF485" s="210"/>
      <c r="SIG485" s="210"/>
      <c r="SIH485" s="210"/>
      <c r="SII485" s="210"/>
      <c r="SIJ485" s="210"/>
      <c r="SIK485" s="210"/>
      <c r="SIL485" s="210"/>
      <c r="SIM485" s="210"/>
      <c r="SIN485" s="210"/>
      <c r="SIO485" s="210"/>
      <c r="SIP485" s="210"/>
      <c r="SIQ485" s="210"/>
      <c r="SIR485" s="210"/>
      <c r="SIS485" s="210"/>
      <c r="SIT485" s="210"/>
      <c r="SIU485" s="210"/>
      <c r="SIV485" s="210"/>
      <c r="SIW485" s="210"/>
      <c r="SIX485" s="210"/>
      <c r="SIY485" s="210"/>
      <c r="SIZ485" s="210"/>
      <c r="SJA485" s="210"/>
      <c r="SJB485" s="210"/>
      <c r="SJC485" s="210"/>
      <c r="SJD485" s="210"/>
      <c r="SJE485" s="210"/>
      <c r="SJF485" s="210"/>
      <c r="SJG485" s="210"/>
      <c r="SJH485" s="210"/>
      <c r="SJI485" s="210"/>
      <c r="SJJ485" s="210"/>
      <c r="SJK485" s="210"/>
      <c r="SJL485" s="210"/>
      <c r="SJM485" s="210"/>
      <c r="SJN485" s="210"/>
      <c r="SJO485" s="210"/>
      <c r="SJP485" s="210"/>
      <c r="SJQ485" s="210"/>
      <c r="SJR485" s="210"/>
      <c r="SJS485" s="210"/>
      <c r="SJT485" s="210"/>
      <c r="SJU485" s="210"/>
      <c r="SJV485" s="210"/>
      <c r="SJW485" s="210"/>
      <c r="SJX485" s="210"/>
      <c r="SJY485" s="210"/>
      <c r="SJZ485" s="210"/>
      <c r="SKA485" s="210"/>
      <c r="SKB485" s="210"/>
      <c r="SKC485" s="210"/>
      <c r="SKD485" s="210"/>
      <c r="SKE485" s="210"/>
      <c r="SKF485" s="210"/>
      <c r="SKG485" s="210"/>
      <c r="SKH485" s="210"/>
      <c r="SKI485" s="210"/>
      <c r="SKJ485" s="210"/>
      <c r="SKK485" s="210"/>
      <c r="SKL485" s="210"/>
      <c r="SKM485" s="210"/>
      <c r="SKN485" s="210"/>
      <c r="SKO485" s="210"/>
      <c r="SKP485" s="210"/>
      <c r="SKQ485" s="210"/>
      <c r="SKR485" s="210"/>
      <c r="SKS485" s="210"/>
      <c r="SKT485" s="210"/>
      <c r="SKU485" s="210"/>
      <c r="SKV485" s="210"/>
      <c r="SKW485" s="210"/>
      <c r="SKX485" s="210"/>
      <c r="SKY485" s="210"/>
      <c r="SKZ485" s="210"/>
      <c r="SLA485" s="210"/>
      <c r="SLB485" s="210"/>
      <c r="SLC485" s="210"/>
      <c r="SLD485" s="210"/>
      <c r="SLE485" s="210"/>
      <c r="SLF485" s="210"/>
      <c r="SLG485" s="210"/>
      <c r="SLH485" s="210"/>
      <c r="SLI485" s="210"/>
      <c r="SLJ485" s="210"/>
      <c r="SLK485" s="210"/>
      <c r="SLL485" s="210"/>
      <c r="SLM485" s="210"/>
      <c r="SLN485" s="210"/>
      <c r="SLO485" s="210"/>
      <c r="SLP485" s="210"/>
      <c r="SLQ485" s="210"/>
      <c r="SLR485" s="210"/>
      <c r="SLS485" s="210"/>
      <c r="SLT485" s="210"/>
      <c r="SLU485" s="210"/>
      <c r="SLV485" s="210"/>
      <c r="SLW485" s="210"/>
      <c r="SLX485" s="210"/>
      <c r="SLY485" s="210"/>
      <c r="SLZ485" s="210"/>
      <c r="SMA485" s="210"/>
      <c r="SMB485" s="210"/>
      <c r="SMC485" s="210"/>
      <c r="SMD485" s="210"/>
      <c r="SME485" s="210"/>
      <c r="SMF485" s="210"/>
      <c r="SMG485" s="210"/>
      <c r="SMH485" s="210"/>
      <c r="SMI485" s="210"/>
      <c r="SMJ485" s="210"/>
      <c r="SMK485" s="210"/>
      <c r="SML485" s="210"/>
      <c r="SMM485" s="210"/>
      <c r="SMN485" s="210"/>
      <c r="SMO485" s="210"/>
      <c r="SMP485" s="210"/>
      <c r="SMQ485" s="210"/>
      <c r="SMR485" s="210"/>
      <c r="SMS485" s="210"/>
      <c r="SMT485" s="210"/>
      <c r="SMU485" s="210"/>
      <c r="SMV485" s="210"/>
      <c r="SMW485" s="210"/>
      <c r="SMX485" s="210"/>
      <c r="SMY485" s="210"/>
      <c r="SMZ485" s="210"/>
      <c r="SNA485" s="210"/>
      <c r="SNB485" s="210"/>
      <c r="SNC485" s="210"/>
      <c r="SND485" s="210"/>
      <c r="SNE485" s="210"/>
      <c r="SNF485" s="210"/>
      <c r="SNG485" s="210"/>
      <c r="SNH485" s="210"/>
      <c r="SNI485" s="210"/>
      <c r="SNJ485" s="210"/>
      <c r="SNK485" s="210"/>
      <c r="SNL485" s="210"/>
      <c r="SNM485" s="210"/>
      <c r="SNN485" s="210"/>
      <c r="SNO485" s="210"/>
      <c r="SNP485" s="210"/>
      <c r="SNQ485" s="210"/>
      <c r="SNR485" s="210"/>
      <c r="SNS485" s="210"/>
      <c r="SNT485" s="210"/>
      <c r="SNU485" s="210"/>
      <c r="SNV485" s="210"/>
      <c r="SNW485" s="210"/>
      <c r="SNX485" s="210"/>
      <c r="SNY485" s="210"/>
      <c r="SNZ485" s="210"/>
      <c r="SOA485" s="210"/>
      <c r="SOB485" s="210"/>
      <c r="SOC485" s="210"/>
      <c r="SOD485" s="210"/>
      <c r="SOE485" s="210"/>
      <c r="SOF485" s="210"/>
      <c r="SOG485" s="210"/>
      <c r="SOH485" s="210"/>
      <c r="SOI485" s="210"/>
      <c r="SOJ485" s="210"/>
      <c r="SOK485" s="210"/>
      <c r="SOL485" s="210"/>
      <c r="SOM485" s="210"/>
      <c r="SON485" s="210"/>
      <c r="SOO485" s="210"/>
      <c r="SOP485" s="210"/>
      <c r="SOQ485" s="210"/>
      <c r="SOR485" s="210"/>
      <c r="SOS485" s="210"/>
      <c r="SOT485" s="210"/>
      <c r="SOU485" s="210"/>
      <c r="SOV485" s="210"/>
      <c r="SOW485" s="210"/>
      <c r="SOX485" s="210"/>
      <c r="SOY485" s="210"/>
      <c r="SOZ485" s="210"/>
      <c r="SPA485" s="210"/>
      <c r="SPB485" s="210"/>
      <c r="SPC485" s="210"/>
      <c r="SPD485" s="210"/>
      <c r="SPE485" s="210"/>
      <c r="SPF485" s="210"/>
      <c r="SPG485" s="210"/>
      <c r="SPH485" s="210"/>
      <c r="SPI485" s="210"/>
      <c r="SPJ485" s="210"/>
      <c r="SPK485" s="210"/>
      <c r="SPL485" s="210"/>
      <c r="SPM485" s="210"/>
      <c r="SPN485" s="210"/>
      <c r="SPO485" s="210"/>
      <c r="SPP485" s="210"/>
      <c r="SPQ485" s="210"/>
      <c r="SPR485" s="210"/>
      <c r="SPS485" s="210"/>
      <c r="SPT485" s="210"/>
      <c r="SPU485" s="210"/>
      <c r="SPV485" s="210"/>
      <c r="SPW485" s="210"/>
      <c r="SPX485" s="210"/>
      <c r="SPY485" s="210"/>
      <c r="SPZ485" s="210"/>
      <c r="SQA485" s="210"/>
      <c r="SQB485" s="210"/>
      <c r="SQC485" s="210"/>
      <c r="SQD485" s="210"/>
      <c r="SQE485" s="210"/>
      <c r="SQF485" s="210"/>
      <c r="SQG485" s="210"/>
      <c r="SQH485" s="210"/>
      <c r="SQI485" s="210"/>
      <c r="SQJ485" s="210"/>
      <c r="SQK485" s="210"/>
      <c r="SQL485" s="210"/>
      <c r="SQM485" s="210"/>
      <c r="SQN485" s="210"/>
      <c r="SQO485" s="210"/>
      <c r="SQP485" s="210"/>
      <c r="SQQ485" s="210"/>
      <c r="SQR485" s="210"/>
      <c r="SQS485" s="210"/>
      <c r="SQT485" s="210"/>
      <c r="SQU485" s="210"/>
      <c r="SQV485" s="210"/>
      <c r="SQW485" s="210"/>
      <c r="SQX485" s="210"/>
      <c r="SQY485" s="210"/>
      <c r="SQZ485" s="210"/>
      <c r="SRA485" s="210"/>
      <c r="SRB485" s="210"/>
      <c r="SRC485" s="210"/>
      <c r="SRD485" s="210"/>
      <c r="SRE485" s="210"/>
      <c r="SRF485" s="210"/>
      <c r="SRG485" s="210"/>
      <c r="SRH485" s="210"/>
      <c r="SRI485" s="210"/>
      <c r="SRJ485" s="210"/>
      <c r="SRK485" s="210"/>
      <c r="SRL485" s="210"/>
      <c r="SRM485" s="210"/>
      <c r="SRN485" s="210"/>
      <c r="SRO485" s="210"/>
      <c r="SRP485" s="210"/>
      <c r="SRQ485" s="210"/>
      <c r="SRR485" s="210"/>
      <c r="SRS485" s="210"/>
      <c r="SRT485" s="210"/>
      <c r="SRU485" s="210"/>
      <c r="SRV485" s="210"/>
      <c r="SRW485" s="210"/>
      <c r="SRX485" s="210"/>
      <c r="SRY485" s="210"/>
      <c r="SRZ485" s="210"/>
      <c r="SSA485" s="210"/>
      <c r="SSB485" s="210"/>
      <c r="SSC485" s="210"/>
      <c r="SSD485" s="210"/>
      <c r="SSE485" s="210"/>
      <c r="SSF485" s="210"/>
      <c r="SSG485" s="210"/>
      <c r="SSH485" s="210"/>
      <c r="SSI485" s="210"/>
      <c r="SSJ485" s="210"/>
      <c r="SSK485" s="210"/>
      <c r="SSL485" s="210"/>
      <c r="SSM485" s="210"/>
      <c r="SSN485" s="210"/>
      <c r="SSO485" s="210"/>
      <c r="SSP485" s="210"/>
      <c r="SSQ485" s="210"/>
      <c r="SSR485" s="210"/>
      <c r="SSS485" s="210"/>
      <c r="SST485" s="210"/>
      <c r="SSU485" s="210"/>
      <c r="SSV485" s="210"/>
      <c r="SSW485" s="210"/>
      <c r="SSX485" s="210"/>
      <c r="SSY485" s="210"/>
      <c r="SSZ485" s="210"/>
      <c r="STA485" s="210"/>
      <c r="STB485" s="210"/>
      <c r="STC485" s="210"/>
      <c r="STD485" s="210"/>
      <c r="STE485" s="210"/>
      <c r="STF485" s="210"/>
      <c r="STG485" s="210"/>
      <c r="STH485" s="210"/>
      <c r="STI485" s="210"/>
      <c r="STJ485" s="210"/>
      <c r="STK485" s="210"/>
      <c r="STL485" s="210"/>
      <c r="STM485" s="210"/>
      <c r="STN485" s="210"/>
      <c r="STO485" s="210"/>
      <c r="STP485" s="210"/>
      <c r="STQ485" s="210"/>
      <c r="STR485" s="210"/>
      <c r="STS485" s="210"/>
      <c r="STT485" s="210"/>
      <c r="STU485" s="210"/>
      <c r="STV485" s="210"/>
      <c r="STW485" s="210"/>
      <c r="STX485" s="210"/>
      <c r="STY485" s="210"/>
      <c r="STZ485" s="210"/>
      <c r="SUA485" s="210"/>
      <c r="SUB485" s="210"/>
      <c r="SUC485" s="210"/>
      <c r="SUD485" s="210"/>
      <c r="SUE485" s="210"/>
      <c r="SUF485" s="210"/>
      <c r="SUG485" s="210"/>
      <c r="SUH485" s="210"/>
      <c r="SUI485" s="210"/>
      <c r="SUJ485" s="210"/>
      <c r="SUK485" s="210"/>
      <c r="SUL485" s="210"/>
      <c r="SUM485" s="210"/>
      <c r="SUN485" s="210"/>
      <c r="SUO485" s="210"/>
      <c r="SUP485" s="210"/>
      <c r="SUQ485" s="210"/>
      <c r="SUR485" s="210"/>
      <c r="SUS485" s="210"/>
      <c r="SUT485" s="210"/>
      <c r="SUU485" s="210"/>
      <c r="SUV485" s="210"/>
      <c r="SUW485" s="210"/>
      <c r="SUX485" s="210"/>
      <c r="SUY485" s="210"/>
      <c r="SUZ485" s="210"/>
      <c r="SVA485" s="210"/>
      <c r="SVB485" s="210"/>
      <c r="SVC485" s="210"/>
      <c r="SVD485" s="210"/>
      <c r="SVE485" s="210"/>
      <c r="SVF485" s="210"/>
      <c r="SVG485" s="210"/>
      <c r="SVH485" s="210"/>
      <c r="SVI485" s="210"/>
      <c r="SVJ485" s="210"/>
      <c r="SVK485" s="210"/>
      <c r="SVL485" s="210"/>
      <c r="SVM485" s="210"/>
      <c r="SVN485" s="210"/>
      <c r="SVO485" s="210"/>
      <c r="SVP485" s="210"/>
      <c r="SVQ485" s="210"/>
      <c r="SVR485" s="210"/>
      <c r="SVS485" s="210"/>
      <c r="SVT485" s="210"/>
      <c r="SVU485" s="210"/>
      <c r="SVV485" s="210"/>
      <c r="SVW485" s="210"/>
      <c r="SVX485" s="210"/>
      <c r="SVY485" s="210"/>
      <c r="SVZ485" s="210"/>
      <c r="SWA485" s="210"/>
      <c r="SWB485" s="210"/>
      <c r="SWC485" s="210"/>
      <c r="SWD485" s="210"/>
      <c r="SWE485" s="210"/>
      <c r="SWF485" s="210"/>
      <c r="SWG485" s="210"/>
      <c r="SWH485" s="210"/>
      <c r="SWI485" s="210"/>
      <c r="SWJ485" s="210"/>
      <c r="SWK485" s="210"/>
      <c r="SWL485" s="210"/>
      <c r="SWM485" s="210"/>
      <c r="SWN485" s="210"/>
      <c r="SWO485" s="210"/>
      <c r="SWP485" s="210"/>
      <c r="SWQ485" s="210"/>
      <c r="SWR485" s="210"/>
      <c r="SWS485" s="210"/>
      <c r="SWT485" s="210"/>
      <c r="SWU485" s="210"/>
      <c r="SWV485" s="210"/>
      <c r="SWW485" s="210"/>
      <c r="SWX485" s="210"/>
      <c r="SWY485" s="210"/>
      <c r="SWZ485" s="210"/>
      <c r="SXA485" s="210"/>
      <c r="SXB485" s="210"/>
      <c r="SXC485" s="210"/>
      <c r="SXD485" s="210"/>
      <c r="SXE485" s="210"/>
      <c r="SXF485" s="210"/>
      <c r="SXG485" s="210"/>
      <c r="SXH485" s="210"/>
      <c r="SXI485" s="210"/>
      <c r="SXJ485" s="210"/>
      <c r="SXK485" s="210"/>
      <c r="SXL485" s="210"/>
      <c r="SXM485" s="210"/>
      <c r="SXN485" s="210"/>
      <c r="SXO485" s="210"/>
      <c r="SXP485" s="210"/>
      <c r="SXQ485" s="210"/>
      <c r="SXR485" s="210"/>
      <c r="SXS485" s="210"/>
      <c r="SXT485" s="210"/>
      <c r="SXU485" s="210"/>
      <c r="SXV485" s="210"/>
      <c r="SXW485" s="210"/>
      <c r="SXX485" s="210"/>
      <c r="SXY485" s="210"/>
      <c r="SXZ485" s="210"/>
      <c r="SYA485" s="210"/>
      <c r="SYB485" s="210"/>
      <c r="SYC485" s="210"/>
      <c r="SYD485" s="210"/>
      <c r="SYE485" s="210"/>
      <c r="SYF485" s="210"/>
      <c r="SYG485" s="210"/>
      <c r="SYH485" s="210"/>
      <c r="SYI485" s="210"/>
      <c r="SYJ485" s="210"/>
      <c r="SYK485" s="210"/>
      <c r="SYL485" s="210"/>
      <c r="SYM485" s="210"/>
      <c r="SYN485" s="210"/>
      <c r="SYO485" s="210"/>
      <c r="SYP485" s="210"/>
      <c r="SYQ485" s="210"/>
      <c r="SYR485" s="210"/>
      <c r="SYS485" s="210"/>
      <c r="SYT485" s="210"/>
      <c r="SYU485" s="210"/>
      <c r="SYV485" s="210"/>
      <c r="SYW485" s="210"/>
      <c r="SYX485" s="210"/>
      <c r="SYY485" s="210"/>
      <c r="SYZ485" s="210"/>
      <c r="SZA485" s="210"/>
      <c r="SZB485" s="210"/>
      <c r="SZC485" s="210"/>
      <c r="SZD485" s="210"/>
      <c r="SZE485" s="210"/>
      <c r="SZF485" s="210"/>
      <c r="SZG485" s="210"/>
      <c r="SZH485" s="210"/>
      <c r="SZI485" s="210"/>
      <c r="SZJ485" s="210"/>
      <c r="SZK485" s="210"/>
      <c r="SZL485" s="210"/>
      <c r="SZM485" s="210"/>
      <c r="SZN485" s="210"/>
      <c r="SZO485" s="210"/>
      <c r="SZP485" s="210"/>
      <c r="SZQ485" s="210"/>
      <c r="SZR485" s="210"/>
      <c r="SZS485" s="210"/>
      <c r="SZT485" s="210"/>
      <c r="SZU485" s="210"/>
      <c r="SZV485" s="210"/>
      <c r="SZW485" s="210"/>
      <c r="SZX485" s="210"/>
      <c r="SZY485" s="210"/>
      <c r="SZZ485" s="210"/>
      <c r="TAA485" s="210"/>
      <c r="TAB485" s="210"/>
      <c r="TAC485" s="210"/>
      <c r="TAD485" s="210"/>
      <c r="TAE485" s="210"/>
      <c r="TAF485" s="210"/>
      <c r="TAG485" s="210"/>
      <c r="TAH485" s="210"/>
      <c r="TAI485" s="210"/>
      <c r="TAJ485" s="210"/>
      <c r="TAK485" s="210"/>
      <c r="TAL485" s="210"/>
      <c r="TAM485" s="210"/>
      <c r="TAN485" s="210"/>
      <c r="TAO485" s="210"/>
      <c r="TAP485" s="210"/>
      <c r="TAQ485" s="210"/>
      <c r="TAR485" s="210"/>
      <c r="TAS485" s="210"/>
      <c r="TAT485" s="210"/>
      <c r="TAU485" s="210"/>
      <c r="TAV485" s="210"/>
      <c r="TAW485" s="210"/>
      <c r="TAX485" s="210"/>
      <c r="TAY485" s="210"/>
      <c r="TAZ485" s="210"/>
      <c r="TBA485" s="210"/>
      <c r="TBB485" s="210"/>
      <c r="TBC485" s="210"/>
      <c r="TBD485" s="210"/>
      <c r="TBE485" s="210"/>
      <c r="TBF485" s="210"/>
      <c r="TBG485" s="210"/>
      <c r="TBH485" s="210"/>
      <c r="TBI485" s="210"/>
      <c r="TBJ485" s="210"/>
      <c r="TBK485" s="210"/>
      <c r="TBL485" s="210"/>
      <c r="TBM485" s="210"/>
      <c r="TBN485" s="210"/>
      <c r="TBO485" s="210"/>
      <c r="TBP485" s="210"/>
      <c r="TBQ485" s="210"/>
      <c r="TBR485" s="210"/>
      <c r="TBS485" s="210"/>
      <c r="TBT485" s="210"/>
      <c r="TBU485" s="210"/>
      <c r="TBV485" s="210"/>
      <c r="TBW485" s="210"/>
      <c r="TBX485" s="210"/>
      <c r="TBY485" s="210"/>
      <c r="TBZ485" s="210"/>
      <c r="TCA485" s="210"/>
      <c r="TCB485" s="210"/>
      <c r="TCC485" s="210"/>
      <c r="TCD485" s="210"/>
      <c r="TCE485" s="210"/>
      <c r="TCF485" s="210"/>
      <c r="TCG485" s="210"/>
      <c r="TCH485" s="210"/>
      <c r="TCI485" s="210"/>
      <c r="TCJ485" s="210"/>
      <c r="TCK485" s="210"/>
      <c r="TCL485" s="210"/>
      <c r="TCM485" s="210"/>
      <c r="TCN485" s="210"/>
      <c r="TCO485" s="210"/>
      <c r="TCP485" s="210"/>
      <c r="TCQ485" s="210"/>
      <c r="TCR485" s="210"/>
      <c r="TCS485" s="210"/>
      <c r="TCT485" s="210"/>
      <c r="TCU485" s="210"/>
      <c r="TCV485" s="210"/>
      <c r="TCW485" s="210"/>
      <c r="TCX485" s="210"/>
      <c r="TCY485" s="210"/>
      <c r="TCZ485" s="210"/>
      <c r="TDA485" s="210"/>
      <c r="TDB485" s="210"/>
      <c r="TDC485" s="210"/>
      <c r="TDD485" s="210"/>
      <c r="TDE485" s="210"/>
      <c r="TDF485" s="210"/>
      <c r="TDG485" s="210"/>
      <c r="TDH485" s="210"/>
      <c r="TDI485" s="210"/>
      <c r="TDJ485" s="210"/>
      <c r="TDK485" s="210"/>
      <c r="TDL485" s="210"/>
      <c r="TDM485" s="210"/>
      <c r="TDN485" s="210"/>
      <c r="TDO485" s="210"/>
      <c r="TDP485" s="210"/>
      <c r="TDQ485" s="210"/>
      <c r="TDR485" s="210"/>
      <c r="TDS485" s="210"/>
      <c r="TDT485" s="210"/>
      <c r="TDU485" s="210"/>
      <c r="TDV485" s="210"/>
      <c r="TDW485" s="210"/>
      <c r="TDX485" s="210"/>
      <c r="TDY485" s="210"/>
      <c r="TDZ485" s="210"/>
      <c r="TEA485" s="210"/>
      <c r="TEB485" s="210"/>
      <c r="TEC485" s="210"/>
      <c r="TED485" s="210"/>
      <c r="TEE485" s="210"/>
      <c r="TEF485" s="210"/>
      <c r="TEG485" s="210"/>
      <c r="TEH485" s="210"/>
      <c r="TEI485" s="210"/>
      <c r="TEJ485" s="210"/>
      <c r="TEK485" s="210"/>
      <c r="TEL485" s="210"/>
      <c r="TEM485" s="210"/>
      <c r="TEN485" s="210"/>
      <c r="TEO485" s="210"/>
      <c r="TEP485" s="210"/>
      <c r="TEQ485" s="210"/>
      <c r="TER485" s="210"/>
      <c r="TES485" s="210"/>
      <c r="TET485" s="210"/>
      <c r="TEU485" s="210"/>
      <c r="TEV485" s="210"/>
      <c r="TEW485" s="210"/>
      <c r="TEX485" s="210"/>
      <c r="TEY485" s="210"/>
      <c r="TEZ485" s="210"/>
      <c r="TFA485" s="210"/>
      <c r="TFB485" s="210"/>
      <c r="TFC485" s="210"/>
      <c r="TFD485" s="210"/>
      <c r="TFE485" s="210"/>
      <c r="TFF485" s="210"/>
      <c r="TFG485" s="210"/>
      <c r="TFH485" s="210"/>
      <c r="TFI485" s="210"/>
      <c r="TFJ485" s="210"/>
      <c r="TFK485" s="210"/>
      <c r="TFL485" s="210"/>
      <c r="TFM485" s="210"/>
      <c r="TFN485" s="210"/>
      <c r="TFO485" s="210"/>
      <c r="TFP485" s="210"/>
      <c r="TFQ485" s="210"/>
      <c r="TFR485" s="210"/>
      <c r="TFS485" s="210"/>
      <c r="TFT485" s="210"/>
      <c r="TFU485" s="210"/>
      <c r="TFV485" s="210"/>
      <c r="TFW485" s="210"/>
      <c r="TFX485" s="210"/>
      <c r="TFY485" s="210"/>
      <c r="TFZ485" s="210"/>
      <c r="TGA485" s="210"/>
      <c r="TGB485" s="210"/>
      <c r="TGC485" s="210"/>
      <c r="TGD485" s="210"/>
      <c r="TGE485" s="210"/>
      <c r="TGF485" s="210"/>
      <c r="TGG485" s="210"/>
      <c r="TGH485" s="210"/>
      <c r="TGI485" s="210"/>
      <c r="TGJ485" s="210"/>
      <c r="TGK485" s="210"/>
      <c r="TGL485" s="210"/>
      <c r="TGM485" s="210"/>
      <c r="TGN485" s="210"/>
      <c r="TGO485" s="210"/>
      <c r="TGP485" s="210"/>
      <c r="TGQ485" s="210"/>
      <c r="TGR485" s="210"/>
      <c r="TGS485" s="210"/>
      <c r="TGT485" s="210"/>
      <c r="TGU485" s="210"/>
      <c r="TGV485" s="210"/>
      <c r="TGW485" s="210"/>
      <c r="TGX485" s="210"/>
      <c r="TGY485" s="210"/>
      <c r="TGZ485" s="210"/>
      <c r="THA485" s="210"/>
      <c r="THB485" s="210"/>
      <c r="THC485" s="210"/>
      <c r="THD485" s="210"/>
      <c r="THE485" s="210"/>
      <c r="THF485" s="210"/>
      <c r="THG485" s="210"/>
      <c r="THH485" s="210"/>
      <c r="THI485" s="210"/>
      <c r="THJ485" s="210"/>
      <c r="THK485" s="210"/>
      <c r="THL485" s="210"/>
      <c r="THM485" s="210"/>
      <c r="THN485" s="210"/>
      <c r="THO485" s="210"/>
      <c r="THP485" s="210"/>
      <c r="THQ485" s="210"/>
      <c r="THR485" s="210"/>
      <c r="THS485" s="210"/>
      <c r="THT485" s="210"/>
      <c r="THU485" s="210"/>
      <c r="THV485" s="210"/>
      <c r="THW485" s="210"/>
      <c r="THX485" s="210"/>
      <c r="THY485" s="210"/>
      <c r="THZ485" s="210"/>
      <c r="TIA485" s="210"/>
      <c r="TIB485" s="210"/>
      <c r="TIC485" s="210"/>
      <c r="TID485" s="210"/>
      <c r="TIE485" s="210"/>
      <c r="TIF485" s="210"/>
      <c r="TIG485" s="210"/>
      <c r="TIH485" s="210"/>
      <c r="TII485" s="210"/>
      <c r="TIJ485" s="210"/>
      <c r="TIK485" s="210"/>
      <c r="TIL485" s="210"/>
      <c r="TIM485" s="210"/>
      <c r="TIN485" s="210"/>
      <c r="TIO485" s="210"/>
      <c r="TIP485" s="210"/>
      <c r="TIQ485" s="210"/>
      <c r="TIR485" s="210"/>
      <c r="TIS485" s="210"/>
      <c r="TIT485" s="210"/>
      <c r="TIU485" s="210"/>
      <c r="TIV485" s="210"/>
      <c r="TIW485" s="210"/>
      <c r="TIX485" s="210"/>
      <c r="TIY485" s="210"/>
      <c r="TIZ485" s="210"/>
      <c r="TJA485" s="210"/>
      <c r="TJB485" s="210"/>
      <c r="TJC485" s="210"/>
      <c r="TJD485" s="210"/>
      <c r="TJE485" s="210"/>
      <c r="TJF485" s="210"/>
      <c r="TJG485" s="210"/>
      <c r="TJH485" s="210"/>
      <c r="TJI485" s="210"/>
      <c r="TJJ485" s="210"/>
      <c r="TJK485" s="210"/>
      <c r="TJL485" s="210"/>
      <c r="TJM485" s="210"/>
      <c r="TJN485" s="210"/>
      <c r="TJO485" s="210"/>
      <c r="TJP485" s="210"/>
      <c r="TJQ485" s="210"/>
      <c r="TJR485" s="210"/>
      <c r="TJS485" s="210"/>
      <c r="TJT485" s="210"/>
      <c r="TJU485" s="210"/>
      <c r="TJV485" s="210"/>
      <c r="TJW485" s="210"/>
      <c r="TJX485" s="210"/>
      <c r="TJY485" s="210"/>
      <c r="TJZ485" s="210"/>
      <c r="TKA485" s="210"/>
      <c r="TKB485" s="210"/>
      <c r="TKC485" s="210"/>
      <c r="TKD485" s="210"/>
      <c r="TKE485" s="210"/>
      <c r="TKF485" s="210"/>
      <c r="TKG485" s="210"/>
      <c r="TKH485" s="210"/>
      <c r="TKI485" s="210"/>
      <c r="TKJ485" s="210"/>
      <c r="TKK485" s="210"/>
      <c r="TKL485" s="210"/>
      <c r="TKM485" s="210"/>
      <c r="TKN485" s="210"/>
      <c r="TKO485" s="210"/>
      <c r="TKP485" s="210"/>
      <c r="TKQ485" s="210"/>
      <c r="TKR485" s="210"/>
      <c r="TKS485" s="210"/>
      <c r="TKT485" s="210"/>
      <c r="TKU485" s="210"/>
      <c r="TKV485" s="210"/>
      <c r="TKW485" s="210"/>
      <c r="TKX485" s="210"/>
      <c r="TKY485" s="210"/>
      <c r="TKZ485" s="210"/>
      <c r="TLA485" s="210"/>
      <c r="TLB485" s="210"/>
      <c r="TLC485" s="210"/>
      <c r="TLD485" s="210"/>
      <c r="TLE485" s="210"/>
      <c r="TLF485" s="210"/>
      <c r="TLG485" s="210"/>
      <c r="TLH485" s="210"/>
      <c r="TLI485" s="210"/>
      <c r="TLJ485" s="210"/>
      <c r="TLK485" s="210"/>
      <c r="TLL485" s="210"/>
      <c r="TLM485" s="210"/>
      <c r="TLN485" s="210"/>
      <c r="TLO485" s="210"/>
      <c r="TLP485" s="210"/>
      <c r="TLQ485" s="210"/>
      <c r="TLR485" s="210"/>
      <c r="TLS485" s="210"/>
      <c r="TLT485" s="210"/>
      <c r="TLU485" s="210"/>
      <c r="TLV485" s="210"/>
      <c r="TLW485" s="210"/>
      <c r="TLX485" s="210"/>
      <c r="TLY485" s="210"/>
      <c r="TLZ485" s="210"/>
      <c r="TMA485" s="210"/>
      <c r="TMB485" s="210"/>
      <c r="TMC485" s="210"/>
      <c r="TMD485" s="210"/>
      <c r="TME485" s="210"/>
      <c r="TMF485" s="210"/>
      <c r="TMG485" s="210"/>
      <c r="TMH485" s="210"/>
      <c r="TMI485" s="210"/>
      <c r="TMJ485" s="210"/>
      <c r="TMK485" s="210"/>
      <c r="TML485" s="210"/>
      <c r="TMM485" s="210"/>
      <c r="TMN485" s="210"/>
      <c r="TMO485" s="210"/>
      <c r="TMP485" s="210"/>
      <c r="TMQ485" s="210"/>
      <c r="TMR485" s="210"/>
      <c r="TMS485" s="210"/>
      <c r="TMT485" s="210"/>
      <c r="TMU485" s="210"/>
      <c r="TMV485" s="210"/>
      <c r="TMW485" s="210"/>
      <c r="TMX485" s="210"/>
      <c r="TMY485" s="210"/>
      <c r="TMZ485" s="210"/>
      <c r="TNA485" s="210"/>
      <c r="TNB485" s="210"/>
      <c r="TNC485" s="210"/>
      <c r="TND485" s="210"/>
      <c r="TNE485" s="210"/>
      <c r="TNF485" s="210"/>
      <c r="TNG485" s="210"/>
      <c r="TNH485" s="210"/>
      <c r="TNI485" s="210"/>
      <c r="TNJ485" s="210"/>
      <c r="TNK485" s="210"/>
      <c r="TNL485" s="210"/>
      <c r="TNM485" s="210"/>
      <c r="TNN485" s="210"/>
      <c r="TNO485" s="210"/>
      <c r="TNP485" s="210"/>
      <c r="TNQ485" s="210"/>
      <c r="TNR485" s="210"/>
      <c r="TNS485" s="210"/>
      <c r="TNT485" s="210"/>
      <c r="TNU485" s="210"/>
      <c r="TNV485" s="210"/>
      <c r="TNW485" s="210"/>
      <c r="TNX485" s="210"/>
      <c r="TNY485" s="210"/>
      <c r="TNZ485" s="210"/>
      <c r="TOA485" s="210"/>
      <c r="TOB485" s="210"/>
      <c r="TOC485" s="210"/>
      <c r="TOD485" s="210"/>
      <c r="TOE485" s="210"/>
      <c r="TOF485" s="210"/>
      <c r="TOG485" s="210"/>
      <c r="TOH485" s="210"/>
      <c r="TOI485" s="210"/>
      <c r="TOJ485" s="210"/>
      <c r="TOK485" s="210"/>
      <c r="TOL485" s="210"/>
      <c r="TOM485" s="210"/>
      <c r="TON485" s="210"/>
      <c r="TOO485" s="210"/>
      <c r="TOP485" s="210"/>
      <c r="TOQ485" s="210"/>
      <c r="TOR485" s="210"/>
      <c r="TOS485" s="210"/>
      <c r="TOT485" s="210"/>
      <c r="TOU485" s="210"/>
      <c r="TOV485" s="210"/>
      <c r="TOW485" s="210"/>
      <c r="TOX485" s="210"/>
      <c r="TOY485" s="210"/>
      <c r="TOZ485" s="210"/>
      <c r="TPA485" s="210"/>
      <c r="TPB485" s="210"/>
      <c r="TPC485" s="210"/>
      <c r="TPD485" s="210"/>
      <c r="TPE485" s="210"/>
      <c r="TPF485" s="210"/>
      <c r="TPG485" s="210"/>
      <c r="TPH485" s="210"/>
      <c r="TPI485" s="210"/>
      <c r="TPJ485" s="210"/>
      <c r="TPK485" s="210"/>
      <c r="TPL485" s="210"/>
      <c r="TPM485" s="210"/>
      <c r="TPN485" s="210"/>
      <c r="TPO485" s="210"/>
      <c r="TPP485" s="210"/>
      <c r="TPQ485" s="210"/>
      <c r="TPR485" s="210"/>
      <c r="TPS485" s="210"/>
      <c r="TPT485" s="210"/>
      <c r="TPU485" s="210"/>
      <c r="TPV485" s="210"/>
      <c r="TPW485" s="210"/>
      <c r="TPX485" s="210"/>
      <c r="TPY485" s="210"/>
      <c r="TPZ485" s="210"/>
      <c r="TQA485" s="210"/>
      <c r="TQB485" s="210"/>
      <c r="TQC485" s="210"/>
      <c r="TQD485" s="210"/>
      <c r="TQE485" s="210"/>
      <c r="TQF485" s="210"/>
      <c r="TQG485" s="210"/>
      <c r="TQH485" s="210"/>
      <c r="TQI485" s="210"/>
      <c r="TQJ485" s="210"/>
      <c r="TQK485" s="210"/>
      <c r="TQL485" s="210"/>
      <c r="TQM485" s="210"/>
      <c r="TQN485" s="210"/>
      <c r="TQO485" s="210"/>
      <c r="TQP485" s="210"/>
      <c r="TQQ485" s="210"/>
      <c r="TQR485" s="210"/>
      <c r="TQS485" s="210"/>
      <c r="TQT485" s="210"/>
      <c r="TQU485" s="210"/>
      <c r="TQV485" s="210"/>
      <c r="TQW485" s="210"/>
      <c r="TQX485" s="210"/>
      <c r="TQY485" s="210"/>
      <c r="TQZ485" s="210"/>
      <c r="TRA485" s="210"/>
      <c r="TRB485" s="210"/>
      <c r="TRC485" s="210"/>
      <c r="TRD485" s="210"/>
      <c r="TRE485" s="210"/>
      <c r="TRF485" s="210"/>
      <c r="TRG485" s="210"/>
      <c r="TRH485" s="210"/>
      <c r="TRI485" s="210"/>
      <c r="TRJ485" s="210"/>
      <c r="TRK485" s="210"/>
      <c r="TRL485" s="210"/>
      <c r="TRM485" s="210"/>
      <c r="TRN485" s="210"/>
      <c r="TRO485" s="210"/>
      <c r="TRP485" s="210"/>
      <c r="TRQ485" s="210"/>
      <c r="TRR485" s="210"/>
      <c r="TRS485" s="210"/>
      <c r="TRT485" s="210"/>
      <c r="TRU485" s="210"/>
      <c r="TRV485" s="210"/>
      <c r="TRW485" s="210"/>
      <c r="TRX485" s="210"/>
      <c r="TRY485" s="210"/>
      <c r="TRZ485" s="210"/>
      <c r="TSA485" s="210"/>
      <c r="TSB485" s="210"/>
      <c r="TSC485" s="210"/>
      <c r="TSD485" s="210"/>
      <c r="TSE485" s="210"/>
      <c r="TSF485" s="210"/>
      <c r="TSG485" s="210"/>
      <c r="TSH485" s="210"/>
      <c r="TSI485" s="210"/>
      <c r="TSJ485" s="210"/>
      <c r="TSK485" s="210"/>
      <c r="TSL485" s="210"/>
      <c r="TSM485" s="210"/>
      <c r="TSN485" s="210"/>
      <c r="TSO485" s="210"/>
      <c r="TSP485" s="210"/>
      <c r="TSQ485" s="210"/>
      <c r="TSR485" s="210"/>
      <c r="TSS485" s="210"/>
      <c r="TST485" s="210"/>
      <c r="TSU485" s="210"/>
      <c r="TSV485" s="210"/>
      <c r="TSW485" s="210"/>
      <c r="TSX485" s="210"/>
      <c r="TSY485" s="210"/>
      <c r="TSZ485" s="210"/>
      <c r="TTA485" s="210"/>
      <c r="TTB485" s="210"/>
      <c r="TTC485" s="210"/>
      <c r="TTD485" s="210"/>
      <c r="TTE485" s="210"/>
      <c r="TTF485" s="210"/>
      <c r="TTG485" s="210"/>
      <c r="TTH485" s="210"/>
      <c r="TTI485" s="210"/>
      <c r="TTJ485" s="210"/>
      <c r="TTK485" s="210"/>
      <c r="TTL485" s="210"/>
      <c r="TTM485" s="210"/>
      <c r="TTN485" s="210"/>
      <c r="TTO485" s="210"/>
      <c r="TTP485" s="210"/>
      <c r="TTQ485" s="210"/>
      <c r="TTR485" s="210"/>
      <c r="TTS485" s="210"/>
      <c r="TTT485" s="210"/>
      <c r="TTU485" s="210"/>
      <c r="TTV485" s="210"/>
      <c r="TTW485" s="210"/>
      <c r="TTX485" s="210"/>
      <c r="TTY485" s="210"/>
      <c r="TTZ485" s="210"/>
      <c r="TUA485" s="210"/>
      <c r="TUB485" s="210"/>
      <c r="TUC485" s="210"/>
      <c r="TUD485" s="210"/>
      <c r="TUE485" s="210"/>
      <c r="TUF485" s="210"/>
      <c r="TUG485" s="210"/>
      <c r="TUH485" s="210"/>
      <c r="TUI485" s="210"/>
      <c r="TUJ485" s="210"/>
      <c r="TUK485" s="210"/>
      <c r="TUL485" s="210"/>
      <c r="TUM485" s="210"/>
      <c r="TUN485" s="210"/>
      <c r="TUO485" s="210"/>
      <c r="TUP485" s="210"/>
      <c r="TUQ485" s="210"/>
      <c r="TUR485" s="210"/>
      <c r="TUS485" s="210"/>
      <c r="TUT485" s="210"/>
      <c r="TUU485" s="210"/>
      <c r="TUV485" s="210"/>
      <c r="TUW485" s="210"/>
      <c r="TUX485" s="210"/>
      <c r="TUY485" s="210"/>
      <c r="TUZ485" s="210"/>
      <c r="TVA485" s="210"/>
      <c r="TVB485" s="210"/>
      <c r="TVC485" s="210"/>
      <c r="TVD485" s="210"/>
      <c r="TVE485" s="210"/>
      <c r="TVF485" s="210"/>
      <c r="TVG485" s="210"/>
      <c r="TVH485" s="210"/>
      <c r="TVI485" s="210"/>
      <c r="TVJ485" s="210"/>
      <c r="TVK485" s="210"/>
      <c r="TVL485" s="210"/>
      <c r="TVM485" s="210"/>
      <c r="TVN485" s="210"/>
      <c r="TVO485" s="210"/>
      <c r="TVP485" s="210"/>
      <c r="TVQ485" s="210"/>
      <c r="TVR485" s="210"/>
      <c r="TVS485" s="210"/>
      <c r="TVT485" s="210"/>
      <c r="TVU485" s="210"/>
      <c r="TVV485" s="210"/>
      <c r="TVW485" s="210"/>
      <c r="TVX485" s="210"/>
      <c r="TVY485" s="210"/>
      <c r="TVZ485" s="210"/>
      <c r="TWA485" s="210"/>
      <c r="TWB485" s="210"/>
      <c r="TWC485" s="210"/>
      <c r="TWD485" s="210"/>
      <c r="TWE485" s="210"/>
      <c r="TWF485" s="210"/>
      <c r="TWG485" s="210"/>
      <c r="TWH485" s="210"/>
      <c r="TWI485" s="210"/>
      <c r="TWJ485" s="210"/>
      <c r="TWK485" s="210"/>
      <c r="TWL485" s="210"/>
      <c r="TWM485" s="210"/>
      <c r="TWN485" s="210"/>
      <c r="TWO485" s="210"/>
      <c r="TWP485" s="210"/>
      <c r="TWQ485" s="210"/>
      <c r="TWR485" s="210"/>
      <c r="TWS485" s="210"/>
      <c r="TWT485" s="210"/>
      <c r="TWU485" s="210"/>
      <c r="TWV485" s="210"/>
      <c r="TWW485" s="210"/>
      <c r="TWX485" s="210"/>
      <c r="TWY485" s="210"/>
      <c r="TWZ485" s="210"/>
      <c r="TXA485" s="210"/>
      <c r="TXB485" s="210"/>
      <c r="TXC485" s="210"/>
      <c r="TXD485" s="210"/>
      <c r="TXE485" s="210"/>
      <c r="TXF485" s="210"/>
      <c r="TXG485" s="210"/>
      <c r="TXH485" s="210"/>
      <c r="TXI485" s="210"/>
      <c r="TXJ485" s="210"/>
      <c r="TXK485" s="210"/>
      <c r="TXL485" s="210"/>
      <c r="TXM485" s="210"/>
      <c r="TXN485" s="210"/>
      <c r="TXO485" s="210"/>
      <c r="TXP485" s="210"/>
      <c r="TXQ485" s="210"/>
      <c r="TXR485" s="210"/>
      <c r="TXS485" s="210"/>
      <c r="TXT485" s="210"/>
      <c r="TXU485" s="210"/>
      <c r="TXV485" s="210"/>
      <c r="TXW485" s="210"/>
      <c r="TXX485" s="210"/>
      <c r="TXY485" s="210"/>
      <c r="TXZ485" s="210"/>
      <c r="TYA485" s="210"/>
      <c r="TYB485" s="210"/>
      <c r="TYC485" s="210"/>
      <c r="TYD485" s="210"/>
      <c r="TYE485" s="210"/>
      <c r="TYF485" s="210"/>
      <c r="TYG485" s="210"/>
      <c r="TYH485" s="210"/>
      <c r="TYI485" s="210"/>
      <c r="TYJ485" s="210"/>
      <c r="TYK485" s="210"/>
      <c r="TYL485" s="210"/>
      <c r="TYM485" s="210"/>
      <c r="TYN485" s="210"/>
      <c r="TYO485" s="210"/>
      <c r="TYP485" s="210"/>
      <c r="TYQ485" s="210"/>
      <c r="TYR485" s="210"/>
      <c r="TYS485" s="210"/>
      <c r="TYT485" s="210"/>
      <c r="TYU485" s="210"/>
      <c r="TYV485" s="210"/>
      <c r="TYW485" s="210"/>
      <c r="TYX485" s="210"/>
      <c r="TYY485" s="210"/>
      <c r="TYZ485" s="210"/>
      <c r="TZA485" s="210"/>
      <c r="TZB485" s="210"/>
      <c r="TZC485" s="210"/>
      <c r="TZD485" s="210"/>
      <c r="TZE485" s="210"/>
      <c r="TZF485" s="210"/>
      <c r="TZG485" s="210"/>
      <c r="TZH485" s="210"/>
      <c r="TZI485" s="210"/>
      <c r="TZJ485" s="210"/>
      <c r="TZK485" s="210"/>
      <c r="TZL485" s="210"/>
      <c r="TZM485" s="210"/>
      <c r="TZN485" s="210"/>
      <c r="TZO485" s="210"/>
      <c r="TZP485" s="210"/>
      <c r="TZQ485" s="210"/>
      <c r="TZR485" s="210"/>
      <c r="TZS485" s="210"/>
      <c r="TZT485" s="210"/>
      <c r="TZU485" s="210"/>
      <c r="TZV485" s="210"/>
      <c r="TZW485" s="210"/>
      <c r="TZX485" s="210"/>
      <c r="TZY485" s="210"/>
      <c r="TZZ485" s="210"/>
      <c r="UAA485" s="210"/>
      <c r="UAB485" s="210"/>
      <c r="UAC485" s="210"/>
      <c r="UAD485" s="210"/>
      <c r="UAE485" s="210"/>
      <c r="UAF485" s="210"/>
      <c r="UAG485" s="210"/>
      <c r="UAH485" s="210"/>
      <c r="UAI485" s="210"/>
      <c r="UAJ485" s="210"/>
      <c r="UAK485" s="210"/>
      <c r="UAL485" s="210"/>
      <c r="UAM485" s="210"/>
      <c r="UAN485" s="210"/>
      <c r="UAO485" s="210"/>
      <c r="UAP485" s="210"/>
      <c r="UAQ485" s="210"/>
      <c r="UAR485" s="210"/>
      <c r="UAS485" s="210"/>
      <c r="UAT485" s="210"/>
      <c r="UAU485" s="210"/>
      <c r="UAV485" s="210"/>
      <c r="UAW485" s="210"/>
      <c r="UAX485" s="210"/>
      <c r="UAY485" s="210"/>
      <c r="UAZ485" s="210"/>
      <c r="UBA485" s="210"/>
      <c r="UBB485" s="210"/>
      <c r="UBC485" s="210"/>
      <c r="UBD485" s="210"/>
      <c r="UBE485" s="210"/>
      <c r="UBF485" s="210"/>
      <c r="UBG485" s="210"/>
      <c r="UBH485" s="210"/>
      <c r="UBI485" s="210"/>
      <c r="UBJ485" s="210"/>
      <c r="UBK485" s="210"/>
      <c r="UBL485" s="210"/>
      <c r="UBM485" s="210"/>
      <c r="UBN485" s="210"/>
      <c r="UBO485" s="210"/>
      <c r="UBP485" s="210"/>
      <c r="UBQ485" s="210"/>
      <c r="UBR485" s="210"/>
      <c r="UBS485" s="210"/>
      <c r="UBT485" s="210"/>
      <c r="UBU485" s="210"/>
      <c r="UBV485" s="210"/>
      <c r="UBW485" s="210"/>
      <c r="UBX485" s="210"/>
      <c r="UBY485" s="210"/>
      <c r="UBZ485" s="210"/>
      <c r="UCA485" s="210"/>
      <c r="UCB485" s="210"/>
      <c r="UCC485" s="210"/>
      <c r="UCD485" s="210"/>
      <c r="UCE485" s="210"/>
      <c r="UCF485" s="210"/>
      <c r="UCG485" s="210"/>
      <c r="UCH485" s="210"/>
      <c r="UCI485" s="210"/>
      <c r="UCJ485" s="210"/>
      <c r="UCK485" s="210"/>
      <c r="UCL485" s="210"/>
      <c r="UCM485" s="210"/>
      <c r="UCN485" s="210"/>
      <c r="UCO485" s="210"/>
      <c r="UCP485" s="210"/>
      <c r="UCQ485" s="210"/>
      <c r="UCR485" s="210"/>
      <c r="UCS485" s="210"/>
      <c r="UCT485" s="210"/>
      <c r="UCU485" s="210"/>
      <c r="UCV485" s="210"/>
      <c r="UCW485" s="210"/>
      <c r="UCX485" s="210"/>
      <c r="UCY485" s="210"/>
      <c r="UCZ485" s="210"/>
      <c r="UDA485" s="210"/>
      <c r="UDB485" s="210"/>
      <c r="UDC485" s="210"/>
      <c r="UDD485" s="210"/>
      <c r="UDE485" s="210"/>
      <c r="UDF485" s="210"/>
      <c r="UDG485" s="210"/>
      <c r="UDH485" s="210"/>
      <c r="UDI485" s="210"/>
      <c r="UDJ485" s="210"/>
      <c r="UDK485" s="210"/>
      <c r="UDL485" s="210"/>
      <c r="UDM485" s="210"/>
      <c r="UDN485" s="210"/>
      <c r="UDO485" s="210"/>
      <c r="UDP485" s="210"/>
      <c r="UDQ485" s="210"/>
      <c r="UDR485" s="210"/>
      <c r="UDS485" s="210"/>
      <c r="UDT485" s="210"/>
      <c r="UDU485" s="210"/>
      <c r="UDV485" s="210"/>
      <c r="UDW485" s="210"/>
      <c r="UDX485" s="210"/>
      <c r="UDY485" s="210"/>
      <c r="UDZ485" s="210"/>
      <c r="UEA485" s="210"/>
      <c r="UEB485" s="210"/>
      <c r="UEC485" s="210"/>
      <c r="UED485" s="210"/>
      <c r="UEE485" s="210"/>
      <c r="UEF485" s="210"/>
      <c r="UEG485" s="210"/>
      <c r="UEH485" s="210"/>
      <c r="UEI485" s="210"/>
      <c r="UEJ485" s="210"/>
      <c r="UEK485" s="210"/>
      <c r="UEL485" s="210"/>
      <c r="UEM485" s="210"/>
      <c r="UEN485" s="210"/>
      <c r="UEO485" s="210"/>
      <c r="UEP485" s="210"/>
      <c r="UEQ485" s="210"/>
      <c r="UER485" s="210"/>
      <c r="UES485" s="210"/>
      <c r="UET485" s="210"/>
      <c r="UEU485" s="210"/>
      <c r="UEV485" s="210"/>
      <c r="UEW485" s="210"/>
      <c r="UEX485" s="210"/>
      <c r="UEY485" s="210"/>
      <c r="UEZ485" s="210"/>
      <c r="UFA485" s="210"/>
      <c r="UFB485" s="210"/>
      <c r="UFC485" s="210"/>
      <c r="UFD485" s="210"/>
      <c r="UFE485" s="210"/>
      <c r="UFF485" s="210"/>
      <c r="UFG485" s="210"/>
      <c r="UFH485" s="210"/>
      <c r="UFI485" s="210"/>
      <c r="UFJ485" s="210"/>
      <c r="UFK485" s="210"/>
      <c r="UFL485" s="210"/>
      <c r="UFM485" s="210"/>
      <c r="UFN485" s="210"/>
      <c r="UFO485" s="210"/>
      <c r="UFP485" s="210"/>
      <c r="UFQ485" s="210"/>
      <c r="UFR485" s="210"/>
      <c r="UFS485" s="210"/>
      <c r="UFT485" s="210"/>
      <c r="UFU485" s="210"/>
      <c r="UFV485" s="210"/>
      <c r="UFW485" s="210"/>
      <c r="UFX485" s="210"/>
      <c r="UFY485" s="210"/>
      <c r="UFZ485" s="210"/>
      <c r="UGA485" s="210"/>
      <c r="UGB485" s="210"/>
      <c r="UGC485" s="210"/>
      <c r="UGD485" s="210"/>
      <c r="UGE485" s="210"/>
      <c r="UGF485" s="210"/>
      <c r="UGG485" s="210"/>
      <c r="UGH485" s="210"/>
      <c r="UGI485" s="210"/>
      <c r="UGJ485" s="210"/>
      <c r="UGK485" s="210"/>
      <c r="UGL485" s="210"/>
      <c r="UGM485" s="210"/>
      <c r="UGN485" s="210"/>
      <c r="UGO485" s="210"/>
      <c r="UGP485" s="210"/>
      <c r="UGQ485" s="210"/>
      <c r="UGR485" s="210"/>
      <c r="UGS485" s="210"/>
      <c r="UGT485" s="210"/>
      <c r="UGU485" s="210"/>
      <c r="UGV485" s="210"/>
      <c r="UGW485" s="210"/>
      <c r="UGX485" s="210"/>
      <c r="UGY485" s="210"/>
      <c r="UGZ485" s="210"/>
      <c r="UHA485" s="210"/>
      <c r="UHB485" s="210"/>
      <c r="UHC485" s="210"/>
      <c r="UHD485" s="210"/>
      <c r="UHE485" s="210"/>
      <c r="UHF485" s="210"/>
      <c r="UHG485" s="210"/>
      <c r="UHH485" s="210"/>
      <c r="UHI485" s="210"/>
      <c r="UHJ485" s="210"/>
      <c r="UHK485" s="210"/>
      <c r="UHL485" s="210"/>
      <c r="UHM485" s="210"/>
      <c r="UHN485" s="210"/>
      <c r="UHO485" s="210"/>
      <c r="UHP485" s="210"/>
      <c r="UHQ485" s="210"/>
      <c r="UHR485" s="210"/>
      <c r="UHS485" s="210"/>
      <c r="UHT485" s="210"/>
      <c r="UHU485" s="210"/>
      <c r="UHV485" s="210"/>
      <c r="UHW485" s="210"/>
      <c r="UHX485" s="210"/>
      <c r="UHY485" s="210"/>
      <c r="UHZ485" s="210"/>
      <c r="UIA485" s="210"/>
      <c r="UIB485" s="210"/>
      <c r="UIC485" s="210"/>
      <c r="UID485" s="210"/>
      <c r="UIE485" s="210"/>
      <c r="UIF485" s="210"/>
      <c r="UIG485" s="210"/>
      <c r="UIH485" s="210"/>
      <c r="UII485" s="210"/>
      <c r="UIJ485" s="210"/>
      <c r="UIK485" s="210"/>
      <c r="UIL485" s="210"/>
      <c r="UIM485" s="210"/>
      <c r="UIN485" s="210"/>
      <c r="UIO485" s="210"/>
      <c r="UIP485" s="210"/>
      <c r="UIQ485" s="210"/>
      <c r="UIR485" s="210"/>
      <c r="UIS485" s="210"/>
      <c r="UIT485" s="210"/>
      <c r="UIU485" s="210"/>
      <c r="UIV485" s="210"/>
      <c r="UIW485" s="210"/>
      <c r="UIX485" s="210"/>
      <c r="UIY485" s="210"/>
      <c r="UIZ485" s="210"/>
      <c r="UJA485" s="210"/>
      <c r="UJB485" s="210"/>
      <c r="UJC485" s="210"/>
      <c r="UJD485" s="210"/>
      <c r="UJE485" s="210"/>
      <c r="UJF485" s="210"/>
      <c r="UJG485" s="210"/>
      <c r="UJH485" s="210"/>
      <c r="UJI485" s="210"/>
      <c r="UJJ485" s="210"/>
      <c r="UJK485" s="210"/>
      <c r="UJL485" s="210"/>
      <c r="UJM485" s="210"/>
      <c r="UJN485" s="210"/>
      <c r="UJO485" s="210"/>
      <c r="UJP485" s="210"/>
      <c r="UJQ485" s="210"/>
      <c r="UJR485" s="210"/>
      <c r="UJS485" s="210"/>
      <c r="UJT485" s="210"/>
      <c r="UJU485" s="210"/>
      <c r="UJV485" s="210"/>
      <c r="UJW485" s="210"/>
      <c r="UJX485" s="210"/>
      <c r="UJY485" s="210"/>
      <c r="UJZ485" s="210"/>
      <c r="UKA485" s="210"/>
      <c r="UKB485" s="210"/>
      <c r="UKC485" s="210"/>
      <c r="UKD485" s="210"/>
      <c r="UKE485" s="210"/>
      <c r="UKF485" s="210"/>
      <c r="UKG485" s="210"/>
      <c r="UKH485" s="210"/>
      <c r="UKI485" s="210"/>
      <c r="UKJ485" s="210"/>
      <c r="UKK485" s="210"/>
      <c r="UKL485" s="210"/>
      <c r="UKM485" s="210"/>
      <c r="UKN485" s="210"/>
      <c r="UKO485" s="210"/>
      <c r="UKP485" s="210"/>
      <c r="UKQ485" s="210"/>
      <c r="UKR485" s="210"/>
      <c r="UKS485" s="210"/>
      <c r="UKT485" s="210"/>
      <c r="UKU485" s="210"/>
      <c r="UKV485" s="210"/>
      <c r="UKW485" s="210"/>
      <c r="UKX485" s="210"/>
      <c r="UKY485" s="210"/>
      <c r="UKZ485" s="210"/>
      <c r="ULA485" s="210"/>
      <c r="ULB485" s="210"/>
      <c r="ULC485" s="210"/>
      <c r="ULD485" s="210"/>
      <c r="ULE485" s="210"/>
      <c r="ULF485" s="210"/>
      <c r="ULG485" s="210"/>
      <c r="ULH485" s="210"/>
      <c r="ULI485" s="210"/>
      <c r="ULJ485" s="210"/>
      <c r="ULK485" s="210"/>
      <c r="ULL485" s="210"/>
      <c r="ULM485" s="210"/>
      <c r="ULN485" s="210"/>
      <c r="ULO485" s="210"/>
      <c r="ULP485" s="210"/>
      <c r="ULQ485" s="210"/>
      <c r="ULR485" s="210"/>
      <c r="ULS485" s="210"/>
      <c r="ULT485" s="210"/>
      <c r="ULU485" s="210"/>
      <c r="ULV485" s="210"/>
      <c r="ULW485" s="210"/>
      <c r="ULX485" s="210"/>
      <c r="ULY485" s="210"/>
      <c r="ULZ485" s="210"/>
      <c r="UMA485" s="210"/>
      <c r="UMB485" s="210"/>
      <c r="UMC485" s="210"/>
      <c r="UMD485" s="210"/>
      <c r="UME485" s="210"/>
      <c r="UMF485" s="210"/>
      <c r="UMG485" s="210"/>
      <c r="UMH485" s="210"/>
      <c r="UMI485" s="210"/>
      <c r="UMJ485" s="210"/>
      <c r="UMK485" s="210"/>
      <c r="UML485" s="210"/>
      <c r="UMM485" s="210"/>
      <c r="UMN485" s="210"/>
      <c r="UMO485" s="210"/>
      <c r="UMP485" s="210"/>
      <c r="UMQ485" s="210"/>
      <c r="UMR485" s="210"/>
      <c r="UMS485" s="210"/>
      <c r="UMT485" s="210"/>
      <c r="UMU485" s="210"/>
      <c r="UMV485" s="210"/>
      <c r="UMW485" s="210"/>
      <c r="UMX485" s="210"/>
      <c r="UMY485" s="210"/>
      <c r="UMZ485" s="210"/>
      <c r="UNA485" s="210"/>
      <c r="UNB485" s="210"/>
      <c r="UNC485" s="210"/>
      <c r="UND485" s="210"/>
      <c r="UNE485" s="210"/>
      <c r="UNF485" s="210"/>
      <c r="UNG485" s="210"/>
      <c r="UNH485" s="210"/>
      <c r="UNI485" s="210"/>
      <c r="UNJ485" s="210"/>
      <c r="UNK485" s="210"/>
      <c r="UNL485" s="210"/>
      <c r="UNM485" s="210"/>
      <c r="UNN485" s="210"/>
      <c r="UNO485" s="210"/>
      <c r="UNP485" s="210"/>
      <c r="UNQ485" s="210"/>
      <c r="UNR485" s="210"/>
      <c r="UNS485" s="210"/>
      <c r="UNT485" s="210"/>
      <c r="UNU485" s="210"/>
      <c r="UNV485" s="210"/>
      <c r="UNW485" s="210"/>
      <c r="UNX485" s="210"/>
      <c r="UNY485" s="210"/>
      <c r="UNZ485" s="210"/>
      <c r="UOA485" s="210"/>
      <c r="UOB485" s="210"/>
      <c r="UOC485" s="210"/>
      <c r="UOD485" s="210"/>
      <c r="UOE485" s="210"/>
      <c r="UOF485" s="210"/>
      <c r="UOG485" s="210"/>
      <c r="UOH485" s="210"/>
      <c r="UOI485" s="210"/>
      <c r="UOJ485" s="210"/>
      <c r="UOK485" s="210"/>
      <c r="UOL485" s="210"/>
      <c r="UOM485" s="210"/>
      <c r="UON485" s="210"/>
      <c r="UOO485" s="210"/>
      <c r="UOP485" s="210"/>
      <c r="UOQ485" s="210"/>
      <c r="UOR485" s="210"/>
      <c r="UOS485" s="210"/>
      <c r="UOT485" s="210"/>
      <c r="UOU485" s="210"/>
      <c r="UOV485" s="210"/>
      <c r="UOW485" s="210"/>
      <c r="UOX485" s="210"/>
      <c r="UOY485" s="210"/>
      <c r="UOZ485" s="210"/>
      <c r="UPA485" s="210"/>
      <c r="UPB485" s="210"/>
      <c r="UPC485" s="210"/>
      <c r="UPD485" s="210"/>
      <c r="UPE485" s="210"/>
      <c r="UPF485" s="210"/>
      <c r="UPG485" s="210"/>
      <c r="UPH485" s="210"/>
      <c r="UPI485" s="210"/>
      <c r="UPJ485" s="210"/>
      <c r="UPK485" s="210"/>
      <c r="UPL485" s="210"/>
      <c r="UPM485" s="210"/>
      <c r="UPN485" s="210"/>
      <c r="UPO485" s="210"/>
      <c r="UPP485" s="210"/>
      <c r="UPQ485" s="210"/>
      <c r="UPR485" s="210"/>
      <c r="UPS485" s="210"/>
      <c r="UPT485" s="210"/>
      <c r="UPU485" s="210"/>
      <c r="UPV485" s="210"/>
      <c r="UPW485" s="210"/>
      <c r="UPX485" s="210"/>
      <c r="UPY485" s="210"/>
      <c r="UPZ485" s="210"/>
      <c r="UQA485" s="210"/>
      <c r="UQB485" s="210"/>
      <c r="UQC485" s="210"/>
      <c r="UQD485" s="210"/>
      <c r="UQE485" s="210"/>
      <c r="UQF485" s="210"/>
      <c r="UQG485" s="210"/>
      <c r="UQH485" s="210"/>
      <c r="UQI485" s="210"/>
      <c r="UQJ485" s="210"/>
      <c r="UQK485" s="210"/>
      <c r="UQL485" s="210"/>
      <c r="UQM485" s="210"/>
      <c r="UQN485" s="210"/>
      <c r="UQO485" s="210"/>
      <c r="UQP485" s="210"/>
      <c r="UQQ485" s="210"/>
      <c r="UQR485" s="210"/>
      <c r="UQS485" s="210"/>
      <c r="UQT485" s="210"/>
      <c r="UQU485" s="210"/>
      <c r="UQV485" s="210"/>
      <c r="UQW485" s="210"/>
      <c r="UQX485" s="210"/>
      <c r="UQY485" s="210"/>
      <c r="UQZ485" s="210"/>
      <c r="URA485" s="210"/>
      <c r="URB485" s="210"/>
      <c r="URC485" s="210"/>
      <c r="URD485" s="210"/>
      <c r="URE485" s="210"/>
      <c r="URF485" s="210"/>
      <c r="URG485" s="210"/>
      <c r="URH485" s="210"/>
      <c r="URI485" s="210"/>
      <c r="URJ485" s="210"/>
      <c r="URK485" s="210"/>
      <c r="URL485" s="210"/>
      <c r="URM485" s="210"/>
      <c r="URN485" s="210"/>
      <c r="URO485" s="210"/>
      <c r="URP485" s="210"/>
      <c r="URQ485" s="210"/>
      <c r="URR485" s="210"/>
      <c r="URS485" s="210"/>
      <c r="URT485" s="210"/>
      <c r="URU485" s="210"/>
      <c r="URV485" s="210"/>
      <c r="URW485" s="210"/>
      <c r="URX485" s="210"/>
      <c r="URY485" s="210"/>
      <c r="URZ485" s="210"/>
      <c r="USA485" s="210"/>
      <c r="USB485" s="210"/>
      <c r="USC485" s="210"/>
      <c r="USD485" s="210"/>
      <c r="USE485" s="210"/>
      <c r="USF485" s="210"/>
      <c r="USG485" s="210"/>
      <c r="USH485" s="210"/>
      <c r="USI485" s="210"/>
      <c r="USJ485" s="210"/>
      <c r="USK485" s="210"/>
      <c r="USL485" s="210"/>
      <c r="USM485" s="210"/>
      <c r="USN485" s="210"/>
      <c r="USO485" s="210"/>
      <c r="USP485" s="210"/>
      <c r="USQ485" s="210"/>
      <c r="USR485" s="210"/>
      <c r="USS485" s="210"/>
      <c r="UST485" s="210"/>
      <c r="USU485" s="210"/>
      <c r="USV485" s="210"/>
      <c r="USW485" s="210"/>
      <c r="USX485" s="210"/>
      <c r="USY485" s="210"/>
      <c r="USZ485" s="210"/>
      <c r="UTA485" s="210"/>
      <c r="UTB485" s="210"/>
      <c r="UTC485" s="210"/>
      <c r="UTD485" s="210"/>
      <c r="UTE485" s="210"/>
      <c r="UTF485" s="210"/>
      <c r="UTG485" s="210"/>
      <c r="UTH485" s="210"/>
      <c r="UTI485" s="210"/>
      <c r="UTJ485" s="210"/>
      <c r="UTK485" s="210"/>
      <c r="UTL485" s="210"/>
      <c r="UTM485" s="210"/>
      <c r="UTN485" s="210"/>
      <c r="UTO485" s="210"/>
      <c r="UTP485" s="210"/>
      <c r="UTQ485" s="210"/>
      <c r="UTR485" s="210"/>
      <c r="UTS485" s="210"/>
      <c r="UTT485" s="210"/>
      <c r="UTU485" s="210"/>
      <c r="UTV485" s="210"/>
      <c r="UTW485" s="210"/>
      <c r="UTX485" s="210"/>
      <c r="UTY485" s="210"/>
      <c r="UTZ485" s="210"/>
      <c r="UUA485" s="210"/>
      <c r="UUB485" s="210"/>
      <c r="UUC485" s="210"/>
      <c r="UUD485" s="210"/>
      <c r="UUE485" s="210"/>
      <c r="UUF485" s="210"/>
      <c r="UUG485" s="210"/>
      <c r="UUH485" s="210"/>
      <c r="UUI485" s="210"/>
      <c r="UUJ485" s="210"/>
      <c r="UUK485" s="210"/>
      <c r="UUL485" s="210"/>
      <c r="UUM485" s="210"/>
      <c r="UUN485" s="210"/>
      <c r="UUO485" s="210"/>
      <c r="UUP485" s="210"/>
      <c r="UUQ485" s="210"/>
      <c r="UUR485" s="210"/>
      <c r="UUS485" s="210"/>
      <c r="UUT485" s="210"/>
      <c r="UUU485" s="210"/>
      <c r="UUV485" s="210"/>
      <c r="UUW485" s="210"/>
      <c r="UUX485" s="210"/>
      <c r="UUY485" s="210"/>
      <c r="UUZ485" s="210"/>
      <c r="UVA485" s="210"/>
      <c r="UVB485" s="210"/>
      <c r="UVC485" s="210"/>
      <c r="UVD485" s="210"/>
      <c r="UVE485" s="210"/>
      <c r="UVF485" s="210"/>
      <c r="UVG485" s="210"/>
      <c r="UVH485" s="210"/>
      <c r="UVI485" s="210"/>
      <c r="UVJ485" s="210"/>
      <c r="UVK485" s="210"/>
      <c r="UVL485" s="210"/>
      <c r="UVM485" s="210"/>
      <c r="UVN485" s="210"/>
      <c r="UVO485" s="210"/>
      <c r="UVP485" s="210"/>
      <c r="UVQ485" s="210"/>
      <c r="UVR485" s="210"/>
      <c r="UVS485" s="210"/>
      <c r="UVT485" s="210"/>
      <c r="UVU485" s="210"/>
      <c r="UVV485" s="210"/>
      <c r="UVW485" s="210"/>
      <c r="UVX485" s="210"/>
      <c r="UVY485" s="210"/>
      <c r="UVZ485" s="210"/>
      <c r="UWA485" s="210"/>
      <c r="UWB485" s="210"/>
      <c r="UWC485" s="210"/>
      <c r="UWD485" s="210"/>
      <c r="UWE485" s="210"/>
      <c r="UWF485" s="210"/>
      <c r="UWG485" s="210"/>
      <c r="UWH485" s="210"/>
      <c r="UWI485" s="210"/>
      <c r="UWJ485" s="210"/>
      <c r="UWK485" s="210"/>
      <c r="UWL485" s="210"/>
      <c r="UWM485" s="210"/>
      <c r="UWN485" s="210"/>
      <c r="UWO485" s="210"/>
      <c r="UWP485" s="210"/>
      <c r="UWQ485" s="210"/>
      <c r="UWR485" s="210"/>
      <c r="UWS485" s="210"/>
      <c r="UWT485" s="210"/>
      <c r="UWU485" s="210"/>
      <c r="UWV485" s="210"/>
      <c r="UWW485" s="210"/>
      <c r="UWX485" s="210"/>
      <c r="UWY485" s="210"/>
      <c r="UWZ485" s="210"/>
      <c r="UXA485" s="210"/>
      <c r="UXB485" s="210"/>
      <c r="UXC485" s="210"/>
      <c r="UXD485" s="210"/>
      <c r="UXE485" s="210"/>
      <c r="UXF485" s="210"/>
      <c r="UXG485" s="210"/>
      <c r="UXH485" s="210"/>
      <c r="UXI485" s="210"/>
      <c r="UXJ485" s="210"/>
      <c r="UXK485" s="210"/>
      <c r="UXL485" s="210"/>
      <c r="UXM485" s="210"/>
      <c r="UXN485" s="210"/>
      <c r="UXO485" s="210"/>
      <c r="UXP485" s="210"/>
      <c r="UXQ485" s="210"/>
      <c r="UXR485" s="210"/>
      <c r="UXS485" s="210"/>
      <c r="UXT485" s="210"/>
      <c r="UXU485" s="210"/>
      <c r="UXV485" s="210"/>
      <c r="UXW485" s="210"/>
      <c r="UXX485" s="210"/>
      <c r="UXY485" s="210"/>
      <c r="UXZ485" s="210"/>
      <c r="UYA485" s="210"/>
      <c r="UYB485" s="210"/>
      <c r="UYC485" s="210"/>
      <c r="UYD485" s="210"/>
      <c r="UYE485" s="210"/>
      <c r="UYF485" s="210"/>
      <c r="UYG485" s="210"/>
      <c r="UYH485" s="210"/>
      <c r="UYI485" s="210"/>
      <c r="UYJ485" s="210"/>
      <c r="UYK485" s="210"/>
      <c r="UYL485" s="210"/>
      <c r="UYM485" s="210"/>
      <c r="UYN485" s="210"/>
      <c r="UYO485" s="210"/>
      <c r="UYP485" s="210"/>
      <c r="UYQ485" s="210"/>
      <c r="UYR485" s="210"/>
      <c r="UYS485" s="210"/>
      <c r="UYT485" s="210"/>
      <c r="UYU485" s="210"/>
      <c r="UYV485" s="210"/>
      <c r="UYW485" s="210"/>
      <c r="UYX485" s="210"/>
      <c r="UYY485" s="210"/>
      <c r="UYZ485" s="210"/>
      <c r="UZA485" s="210"/>
      <c r="UZB485" s="210"/>
      <c r="UZC485" s="210"/>
      <c r="UZD485" s="210"/>
      <c r="UZE485" s="210"/>
      <c r="UZF485" s="210"/>
      <c r="UZG485" s="210"/>
      <c r="UZH485" s="210"/>
      <c r="UZI485" s="210"/>
      <c r="UZJ485" s="210"/>
      <c r="UZK485" s="210"/>
      <c r="UZL485" s="210"/>
      <c r="UZM485" s="210"/>
      <c r="UZN485" s="210"/>
      <c r="UZO485" s="210"/>
      <c r="UZP485" s="210"/>
      <c r="UZQ485" s="210"/>
      <c r="UZR485" s="210"/>
      <c r="UZS485" s="210"/>
      <c r="UZT485" s="210"/>
      <c r="UZU485" s="210"/>
      <c r="UZV485" s="210"/>
      <c r="UZW485" s="210"/>
      <c r="UZX485" s="210"/>
      <c r="UZY485" s="210"/>
      <c r="UZZ485" s="210"/>
      <c r="VAA485" s="210"/>
      <c r="VAB485" s="210"/>
      <c r="VAC485" s="210"/>
      <c r="VAD485" s="210"/>
      <c r="VAE485" s="210"/>
      <c r="VAF485" s="210"/>
      <c r="VAG485" s="210"/>
      <c r="VAH485" s="210"/>
      <c r="VAI485" s="210"/>
      <c r="VAJ485" s="210"/>
      <c r="VAK485" s="210"/>
      <c r="VAL485" s="210"/>
      <c r="VAM485" s="210"/>
      <c r="VAN485" s="210"/>
      <c r="VAO485" s="210"/>
      <c r="VAP485" s="210"/>
      <c r="VAQ485" s="210"/>
      <c r="VAR485" s="210"/>
      <c r="VAS485" s="210"/>
      <c r="VAT485" s="210"/>
      <c r="VAU485" s="210"/>
      <c r="VAV485" s="210"/>
      <c r="VAW485" s="210"/>
      <c r="VAX485" s="210"/>
      <c r="VAY485" s="210"/>
      <c r="VAZ485" s="210"/>
      <c r="VBA485" s="210"/>
      <c r="VBB485" s="210"/>
      <c r="VBC485" s="210"/>
      <c r="VBD485" s="210"/>
      <c r="VBE485" s="210"/>
      <c r="VBF485" s="210"/>
      <c r="VBG485" s="210"/>
      <c r="VBH485" s="210"/>
      <c r="VBI485" s="210"/>
      <c r="VBJ485" s="210"/>
      <c r="VBK485" s="210"/>
      <c r="VBL485" s="210"/>
      <c r="VBM485" s="210"/>
      <c r="VBN485" s="210"/>
      <c r="VBO485" s="210"/>
      <c r="VBP485" s="210"/>
      <c r="VBQ485" s="210"/>
      <c r="VBR485" s="210"/>
      <c r="VBS485" s="210"/>
      <c r="VBT485" s="210"/>
      <c r="VBU485" s="210"/>
      <c r="VBV485" s="210"/>
      <c r="VBW485" s="210"/>
      <c r="VBX485" s="210"/>
      <c r="VBY485" s="210"/>
      <c r="VBZ485" s="210"/>
      <c r="VCA485" s="210"/>
      <c r="VCB485" s="210"/>
      <c r="VCC485" s="210"/>
      <c r="VCD485" s="210"/>
      <c r="VCE485" s="210"/>
      <c r="VCF485" s="210"/>
      <c r="VCG485" s="210"/>
      <c r="VCH485" s="210"/>
      <c r="VCI485" s="210"/>
      <c r="VCJ485" s="210"/>
      <c r="VCK485" s="210"/>
      <c r="VCL485" s="210"/>
      <c r="VCM485" s="210"/>
      <c r="VCN485" s="210"/>
      <c r="VCO485" s="210"/>
      <c r="VCP485" s="210"/>
      <c r="VCQ485" s="210"/>
      <c r="VCR485" s="210"/>
      <c r="VCS485" s="210"/>
      <c r="VCT485" s="210"/>
      <c r="VCU485" s="210"/>
      <c r="VCV485" s="210"/>
      <c r="VCW485" s="210"/>
      <c r="VCX485" s="210"/>
      <c r="VCY485" s="210"/>
      <c r="VCZ485" s="210"/>
      <c r="VDA485" s="210"/>
      <c r="VDB485" s="210"/>
      <c r="VDC485" s="210"/>
      <c r="VDD485" s="210"/>
      <c r="VDE485" s="210"/>
      <c r="VDF485" s="210"/>
      <c r="VDG485" s="210"/>
      <c r="VDH485" s="210"/>
      <c r="VDI485" s="210"/>
      <c r="VDJ485" s="210"/>
      <c r="VDK485" s="210"/>
      <c r="VDL485" s="210"/>
      <c r="VDM485" s="210"/>
      <c r="VDN485" s="210"/>
      <c r="VDO485" s="210"/>
      <c r="VDP485" s="210"/>
      <c r="VDQ485" s="210"/>
      <c r="VDR485" s="210"/>
      <c r="VDS485" s="210"/>
      <c r="VDT485" s="210"/>
      <c r="VDU485" s="210"/>
      <c r="VDV485" s="210"/>
      <c r="VDW485" s="210"/>
      <c r="VDX485" s="210"/>
      <c r="VDY485" s="210"/>
      <c r="VDZ485" s="210"/>
      <c r="VEA485" s="210"/>
      <c r="VEB485" s="210"/>
      <c r="VEC485" s="210"/>
      <c r="VED485" s="210"/>
      <c r="VEE485" s="210"/>
      <c r="VEF485" s="210"/>
      <c r="VEG485" s="210"/>
      <c r="VEH485" s="210"/>
      <c r="VEI485" s="210"/>
      <c r="VEJ485" s="210"/>
      <c r="VEK485" s="210"/>
      <c r="VEL485" s="210"/>
      <c r="VEM485" s="210"/>
      <c r="VEN485" s="210"/>
      <c r="VEO485" s="210"/>
      <c r="VEP485" s="210"/>
      <c r="VEQ485" s="210"/>
      <c r="VER485" s="210"/>
      <c r="VES485" s="210"/>
      <c r="VET485" s="210"/>
      <c r="VEU485" s="210"/>
      <c r="VEV485" s="210"/>
      <c r="VEW485" s="210"/>
      <c r="VEX485" s="210"/>
      <c r="VEY485" s="210"/>
      <c r="VEZ485" s="210"/>
      <c r="VFA485" s="210"/>
      <c r="VFB485" s="210"/>
      <c r="VFC485" s="210"/>
      <c r="VFD485" s="210"/>
      <c r="VFE485" s="210"/>
      <c r="VFF485" s="210"/>
      <c r="VFG485" s="210"/>
      <c r="VFH485" s="210"/>
      <c r="VFI485" s="210"/>
      <c r="VFJ485" s="210"/>
      <c r="VFK485" s="210"/>
      <c r="VFL485" s="210"/>
      <c r="VFM485" s="210"/>
      <c r="VFN485" s="210"/>
      <c r="VFO485" s="210"/>
      <c r="VFP485" s="210"/>
      <c r="VFQ485" s="210"/>
      <c r="VFR485" s="210"/>
      <c r="VFS485" s="210"/>
      <c r="VFT485" s="210"/>
      <c r="VFU485" s="210"/>
      <c r="VFV485" s="210"/>
      <c r="VFW485" s="210"/>
      <c r="VFX485" s="210"/>
      <c r="VFY485" s="210"/>
      <c r="VFZ485" s="210"/>
      <c r="VGA485" s="210"/>
      <c r="VGB485" s="210"/>
      <c r="VGC485" s="210"/>
      <c r="VGD485" s="210"/>
      <c r="VGE485" s="210"/>
      <c r="VGF485" s="210"/>
      <c r="VGG485" s="210"/>
      <c r="VGH485" s="210"/>
      <c r="VGI485" s="210"/>
      <c r="VGJ485" s="210"/>
      <c r="VGK485" s="210"/>
      <c r="VGL485" s="210"/>
      <c r="VGM485" s="210"/>
      <c r="VGN485" s="210"/>
      <c r="VGO485" s="210"/>
      <c r="VGP485" s="210"/>
      <c r="VGQ485" s="210"/>
      <c r="VGR485" s="210"/>
      <c r="VGS485" s="210"/>
      <c r="VGT485" s="210"/>
      <c r="VGU485" s="210"/>
      <c r="VGV485" s="210"/>
      <c r="VGW485" s="210"/>
      <c r="VGX485" s="210"/>
      <c r="VGY485" s="210"/>
      <c r="VGZ485" s="210"/>
      <c r="VHA485" s="210"/>
      <c r="VHB485" s="210"/>
      <c r="VHC485" s="210"/>
      <c r="VHD485" s="210"/>
      <c r="VHE485" s="210"/>
      <c r="VHF485" s="210"/>
      <c r="VHG485" s="210"/>
      <c r="VHH485" s="210"/>
      <c r="VHI485" s="210"/>
      <c r="VHJ485" s="210"/>
      <c r="VHK485" s="210"/>
      <c r="VHL485" s="210"/>
      <c r="VHM485" s="210"/>
      <c r="VHN485" s="210"/>
      <c r="VHO485" s="210"/>
      <c r="VHP485" s="210"/>
      <c r="VHQ485" s="210"/>
      <c r="VHR485" s="210"/>
      <c r="VHS485" s="210"/>
      <c r="VHT485" s="210"/>
      <c r="VHU485" s="210"/>
      <c r="VHV485" s="210"/>
      <c r="VHW485" s="210"/>
      <c r="VHX485" s="210"/>
      <c r="VHY485" s="210"/>
      <c r="VHZ485" s="210"/>
      <c r="VIA485" s="210"/>
      <c r="VIB485" s="210"/>
      <c r="VIC485" s="210"/>
      <c r="VID485" s="210"/>
      <c r="VIE485" s="210"/>
      <c r="VIF485" s="210"/>
      <c r="VIG485" s="210"/>
      <c r="VIH485" s="210"/>
      <c r="VII485" s="210"/>
      <c r="VIJ485" s="210"/>
      <c r="VIK485" s="210"/>
      <c r="VIL485" s="210"/>
      <c r="VIM485" s="210"/>
      <c r="VIN485" s="210"/>
      <c r="VIO485" s="210"/>
      <c r="VIP485" s="210"/>
      <c r="VIQ485" s="210"/>
      <c r="VIR485" s="210"/>
      <c r="VIS485" s="210"/>
      <c r="VIT485" s="210"/>
      <c r="VIU485" s="210"/>
      <c r="VIV485" s="210"/>
      <c r="VIW485" s="210"/>
      <c r="VIX485" s="210"/>
      <c r="VIY485" s="210"/>
      <c r="VIZ485" s="210"/>
      <c r="VJA485" s="210"/>
      <c r="VJB485" s="210"/>
      <c r="VJC485" s="210"/>
      <c r="VJD485" s="210"/>
      <c r="VJE485" s="210"/>
      <c r="VJF485" s="210"/>
      <c r="VJG485" s="210"/>
      <c r="VJH485" s="210"/>
      <c r="VJI485" s="210"/>
      <c r="VJJ485" s="210"/>
      <c r="VJK485" s="210"/>
      <c r="VJL485" s="210"/>
      <c r="VJM485" s="210"/>
      <c r="VJN485" s="210"/>
      <c r="VJO485" s="210"/>
      <c r="VJP485" s="210"/>
      <c r="VJQ485" s="210"/>
      <c r="VJR485" s="210"/>
      <c r="VJS485" s="210"/>
      <c r="VJT485" s="210"/>
      <c r="VJU485" s="210"/>
      <c r="VJV485" s="210"/>
      <c r="VJW485" s="210"/>
      <c r="VJX485" s="210"/>
      <c r="VJY485" s="210"/>
      <c r="VJZ485" s="210"/>
      <c r="VKA485" s="210"/>
      <c r="VKB485" s="210"/>
      <c r="VKC485" s="210"/>
      <c r="VKD485" s="210"/>
      <c r="VKE485" s="210"/>
      <c r="VKF485" s="210"/>
      <c r="VKG485" s="210"/>
      <c r="VKH485" s="210"/>
      <c r="VKI485" s="210"/>
      <c r="VKJ485" s="210"/>
      <c r="VKK485" s="210"/>
      <c r="VKL485" s="210"/>
      <c r="VKM485" s="210"/>
      <c r="VKN485" s="210"/>
      <c r="VKO485" s="210"/>
      <c r="VKP485" s="210"/>
      <c r="VKQ485" s="210"/>
      <c r="VKR485" s="210"/>
      <c r="VKS485" s="210"/>
      <c r="VKT485" s="210"/>
      <c r="VKU485" s="210"/>
      <c r="VKV485" s="210"/>
      <c r="VKW485" s="210"/>
      <c r="VKX485" s="210"/>
      <c r="VKY485" s="210"/>
      <c r="VKZ485" s="210"/>
      <c r="VLA485" s="210"/>
      <c r="VLB485" s="210"/>
      <c r="VLC485" s="210"/>
      <c r="VLD485" s="210"/>
      <c r="VLE485" s="210"/>
      <c r="VLF485" s="210"/>
      <c r="VLG485" s="210"/>
      <c r="VLH485" s="210"/>
      <c r="VLI485" s="210"/>
      <c r="VLJ485" s="210"/>
      <c r="VLK485" s="210"/>
      <c r="VLL485" s="210"/>
      <c r="VLM485" s="210"/>
      <c r="VLN485" s="210"/>
      <c r="VLO485" s="210"/>
      <c r="VLP485" s="210"/>
      <c r="VLQ485" s="210"/>
      <c r="VLR485" s="210"/>
      <c r="VLS485" s="210"/>
      <c r="VLT485" s="210"/>
      <c r="VLU485" s="210"/>
      <c r="VLV485" s="210"/>
      <c r="VLW485" s="210"/>
      <c r="VLX485" s="210"/>
      <c r="VLY485" s="210"/>
      <c r="VLZ485" s="210"/>
      <c r="VMA485" s="210"/>
      <c r="VMB485" s="210"/>
      <c r="VMC485" s="210"/>
      <c r="VMD485" s="210"/>
      <c r="VME485" s="210"/>
      <c r="VMF485" s="210"/>
      <c r="VMG485" s="210"/>
      <c r="VMH485" s="210"/>
      <c r="VMI485" s="210"/>
      <c r="VMJ485" s="210"/>
      <c r="VMK485" s="210"/>
      <c r="VML485" s="210"/>
      <c r="VMM485" s="210"/>
      <c r="VMN485" s="210"/>
      <c r="VMO485" s="210"/>
      <c r="VMP485" s="210"/>
      <c r="VMQ485" s="210"/>
      <c r="VMR485" s="210"/>
      <c r="VMS485" s="210"/>
      <c r="VMT485" s="210"/>
      <c r="VMU485" s="210"/>
      <c r="VMV485" s="210"/>
      <c r="VMW485" s="210"/>
      <c r="VMX485" s="210"/>
      <c r="VMY485" s="210"/>
      <c r="VMZ485" s="210"/>
      <c r="VNA485" s="210"/>
      <c r="VNB485" s="210"/>
      <c r="VNC485" s="210"/>
      <c r="VND485" s="210"/>
      <c r="VNE485" s="210"/>
      <c r="VNF485" s="210"/>
      <c r="VNG485" s="210"/>
      <c r="VNH485" s="210"/>
      <c r="VNI485" s="210"/>
      <c r="VNJ485" s="210"/>
      <c r="VNK485" s="210"/>
      <c r="VNL485" s="210"/>
      <c r="VNM485" s="210"/>
      <c r="VNN485" s="210"/>
      <c r="VNO485" s="210"/>
      <c r="VNP485" s="210"/>
      <c r="VNQ485" s="210"/>
      <c r="VNR485" s="210"/>
      <c r="VNS485" s="210"/>
      <c r="VNT485" s="210"/>
      <c r="VNU485" s="210"/>
      <c r="VNV485" s="210"/>
      <c r="VNW485" s="210"/>
      <c r="VNX485" s="210"/>
      <c r="VNY485" s="210"/>
      <c r="VNZ485" s="210"/>
      <c r="VOA485" s="210"/>
      <c r="VOB485" s="210"/>
      <c r="VOC485" s="210"/>
      <c r="VOD485" s="210"/>
      <c r="VOE485" s="210"/>
      <c r="VOF485" s="210"/>
      <c r="VOG485" s="210"/>
      <c r="VOH485" s="210"/>
      <c r="VOI485" s="210"/>
      <c r="VOJ485" s="210"/>
      <c r="VOK485" s="210"/>
      <c r="VOL485" s="210"/>
      <c r="VOM485" s="210"/>
      <c r="VON485" s="210"/>
      <c r="VOO485" s="210"/>
      <c r="VOP485" s="210"/>
      <c r="VOQ485" s="210"/>
      <c r="VOR485" s="210"/>
      <c r="VOS485" s="210"/>
      <c r="VOT485" s="210"/>
      <c r="VOU485" s="210"/>
      <c r="VOV485" s="210"/>
      <c r="VOW485" s="210"/>
      <c r="VOX485" s="210"/>
      <c r="VOY485" s="210"/>
      <c r="VOZ485" s="210"/>
      <c r="VPA485" s="210"/>
      <c r="VPB485" s="210"/>
      <c r="VPC485" s="210"/>
      <c r="VPD485" s="210"/>
      <c r="VPE485" s="210"/>
      <c r="VPF485" s="210"/>
      <c r="VPG485" s="210"/>
      <c r="VPH485" s="210"/>
      <c r="VPI485" s="210"/>
      <c r="VPJ485" s="210"/>
      <c r="VPK485" s="210"/>
      <c r="VPL485" s="210"/>
      <c r="VPM485" s="210"/>
      <c r="VPN485" s="210"/>
      <c r="VPO485" s="210"/>
      <c r="VPP485" s="210"/>
      <c r="VPQ485" s="210"/>
      <c r="VPR485" s="210"/>
      <c r="VPS485" s="210"/>
      <c r="VPT485" s="210"/>
      <c r="VPU485" s="210"/>
      <c r="VPV485" s="210"/>
      <c r="VPW485" s="210"/>
      <c r="VPX485" s="210"/>
      <c r="VPY485" s="210"/>
      <c r="VPZ485" s="210"/>
      <c r="VQA485" s="210"/>
      <c r="VQB485" s="210"/>
      <c r="VQC485" s="210"/>
      <c r="VQD485" s="210"/>
      <c r="VQE485" s="210"/>
      <c r="VQF485" s="210"/>
      <c r="VQG485" s="210"/>
      <c r="VQH485" s="210"/>
      <c r="VQI485" s="210"/>
      <c r="VQJ485" s="210"/>
      <c r="VQK485" s="210"/>
      <c r="VQL485" s="210"/>
      <c r="VQM485" s="210"/>
      <c r="VQN485" s="210"/>
      <c r="VQO485" s="210"/>
      <c r="VQP485" s="210"/>
      <c r="VQQ485" s="210"/>
      <c r="VQR485" s="210"/>
      <c r="VQS485" s="210"/>
      <c r="VQT485" s="210"/>
      <c r="VQU485" s="210"/>
      <c r="VQV485" s="210"/>
      <c r="VQW485" s="210"/>
      <c r="VQX485" s="210"/>
      <c r="VQY485" s="210"/>
      <c r="VQZ485" s="210"/>
      <c r="VRA485" s="210"/>
      <c r="VRB485" s="210"/>
      <c r="VRC485" s="210"/>
      <c r="VRD485" s="210"/>
      <c r="VRE485" s="210"/>
      <c r="VRF485" s="210"/>
      <c r="VRG485" s="210"/>
      <c r="VRH485" s="210"/>
      <c r="VRI485" s="210"/>
      <c r="VRJ485" s="210"/>
      <c r="VRK485" s="210"/>
      <c r="VRL485" s="210"/>
      <c r="VRM485" s="210"/>
      <c r="VRN485" s="210"/>
      <c r="VRO485" s="210"/>
      <c r="VRP485" s="210"/>
      <c r="VRQ485" s="210"/>
      <c r="VRR485" s="210"/>
      <c r="VRS485" s="210"/>
      <c r="VRT485" s="210"/>
      <c r="VRU485" s="210"/>
      <c r="VRV485" s="210"/>
      <c r="VRW485" s="210"/>
      <c r="VRX485" s="210"/>
      <c r="VRY485" s="210"/>
      <c r="VRZ485" s="210"/>
      <c r="VSA485" s="210"/>
      <c r="VSB485" s="210"/>
      <c r="VSC485" s="210"/>
      <c r="VSD485" s="210"/>
      <c r="VSE485" s="210"/>
      <c r="VSF485" s="210"/>
      <c r="VSG485" s="210"/>
      <c r="VSH485" s="210"/>
      <c r="VSI485" s="210"/>
      <c r="VSJ485" s="210"/>
      <c r="VSK485" s="210"/>
      <c r="VSL485" s="210"/>
      <c r="VSM485" s="210"/>
      <c r="VSN485" s="210"/>
      <c r="VSO485" s="210"/>
      <c r="VSP485" s="210"/>
      <c r="VSQ485" s="210"/>
      <c r="VSR485" s="210"/>
      <c r="VSS485" s="210"/>
      <c r="VST485" s="210"/>
      <c r="VSU485" s="210"/>
      <c r="VSV485" s="210"/>
      <c r="VSW485" s="210"/>
      <c r="VSX485" s="210"/>
      <c r="VSY485" s="210"/>
      <c r="VSZ485" s="210"/>
      <c r="VTA485" s="210"/>
      <c r="VTB485" s="210"/>
      <c r="VTC485" s="210"/>
      <c r="VTD485" s="210"/>
      <c r="VTE485" s="210"/>
      <c r="VTF485" s="210"/>
      <c r="VTG485" s="210"/>
      <c r="VTH485" s="210"/>
      <c r="VTI485" s="210"/>
      <c r="VTJ485" s="210"/>
      <c r="VTK485" s="210"/>
      <c r="VTL485" s="210"/>
      <c r="VTM485" s="210"/>
      <c r="VTN485" s="210"/>
      <c r="VTO485" s="210"/>
      <c r="VTP485" s="210"/>
      <c r="VTQ485" s="210"/>
      <c r="VTR485" s="210"/>
      <c r="VTS485" s="210"/>
      <c r="VTT485" s="210"/>
      <c r="VTU485" s="210"/>
      <c r="VTV485" s="210"/>
      <c r="VTW485" s="210"/>
      <c r="VTX485" s="210"/>
      <c r="VTY485" s="210"/>
      <c r="VTZ485" s="210"/>
      <c r="VUA485" s="210"/>
      <c r="VUB485" s="210"/>
      <c r="VUC485" s="210"/>
      <c r="VUD485" s="210"/>
      <c r="VUE485" s="210"/>
      <c r="VUF485" s="210"/>
      <c r="VUG485" s="210"/>
      <c r="VUH485" s="210"/>
      <c r="VUI485" s="210"/>
      <c r="VUJ485" s="210"/>
      <c r="VUK485" s="210"/>
      <c r="VUL485" s="210"/>
      <c r="VUM485" s="210"/>
      <c r="VUN485" s="210"/>
      <c r="VUO485" s="210"/>
      <c r="VUP485" s="210"/>
      <c r="VUQ485" s="210"/>
      <c r="VUR485" s="210"/>
      <c r="VUS485" s="210"/>
      <c r="VUT485" s="210"/>
      <c r="VUU485" s="210"/>
      <c r="VUV485" s="210"/>
      <c r="VUW485" s="210"/>
      <c r="VUX485" s="210"/>
      <c r="VUY485" s="210"/>
      <c r="VUZ485" s="210"/>
      <c r="VVA485" s="210"/>
      <c r="VVB485" s="210"/>
      <c r="VVC485" s="210"/>
      <c r="VVD485" s="210"/>
      <c r="VVE485" s="210"/>
      <c r="VVF485" s="210"/>
      <c r="VVG485" s="210"/>
      <c r="VVH485" s="210"/>
      <c r="VVI485" s="210"/>
      <c r="VVJ485" s="210"/>
      <c r="VVK485" s="210"/>
      <c r="VVL485" s="210"/>
      <c r="VVM485" s="210"/>
      <c r="VVN485" s="210"/>
      <c r="VVO485" s="210"/>
      <c r="VVP485" s="210"/>
      <c r="VVQ485" s="210"/>
      <c r="VVR485" s="210"/>
      <c r="VVS485" s="210"/>
      <c r="VVT485" s="210"/>
      <c r="VVU485" s="210"/>
      <c r="VVV485" s="210"/>
      <c r="VVW485" s="210"/>
      <c r="VVX485" s="210"/>
      <c r="VVY485" s="210"/>
      <c r="VVZ485" s="210"/>
      <c r="VWA485" s="210"/>
      <c r="VWB485" s="210"/>
      <c r="VWC485" s="210"/>
      <c r="VWD485" s="210"/>
      <c r="VWE485" s="210"/>
      <c r="VWF485" s="210"/>
      <c r="VWG485" s="210"/>
      <c r="VWH485" s="210"/>
      <c r="VWI485" s="210"/>
      <c r="VWJ485" s="210"/>
      <c r="VWK485" s="210"/>
      <c r="VWL485" s="210"/>
      <c r="VWM485" s="210"/>
      <c r="VWN485" s="210"/>
      <c r="VWO485" s="210"/>
      <c r="VWP485" s="210"/>
      <c r="VWQ485" s="210"/>
      <c r="VWR485" s="210"/>
      <c r="VWS485" s="210"/>
      <c r="VWT485" s="210"/>
      <c r="VWU485" s="210"/>
      <c r="VWV485" s="210"/>
      <c r="VWW485" s="210"/>
      <c r="VWX485" s="210"/>
      <c r="VWY485" s="210"/>
      <c r="VWZ485" s="210"/>
      <c r="VXA485" s="210"/>
      <c r="VXB485" s="210"/>
      <c r="VXC485" s="210"/>
      <c r="VXD485" s="210"/>
      <c r="VXE485" s="210"/>
      <c r="VXF485" s="210"/>
      <c r="VXG485" s="210"/>
      <c r="VXH485" s="210"/>
      <c r="VXI485" s="210"/>
      <c r="VXJ485" s="210"/>
      <c r="VXK485" s="210"/>
      <c r="VXL485" s="210"/>
      <c r="VXM485" s="210"/>
      <c r="VXN485" s="210"/>
      <c r="VXO485" s="210"/>
      <c r="VXP485" s="210"/>
      <c r="VXQ485" s="210"/>
      <c r="VXR485" s="210"/>
      <c r="VXS485" s="210"/>
      <c r="VXT485" s="210"/>
      <c r="VXU485" s="210"/>
      <c r="VXV485" s="210"/>
      <c r="VXW485" s="210"/>
      <c r="VXX485" s="210"/>
      <c r="VXY485" s="210"/>
      <c r="VXZ485" s="210"/>
      <c r="VYA485" s="210"/>
      <c r="VYB485" s="210"/>
      <c r="VYC485" s="210"/>
      <c r="VYD485" s="210"/>
      <c r="VYE485" s="210"/>
      <c r="VYF485" s="210"/>
      <c r="VYG485" s="210"/>
      <c r="VYH485" s="210"/>
      <c r="VYI485" s="210"/>
      <c r="VYJ485" s="210"/>
      <c r="VYK485" s="210"/>
      <c r="VYL485" s="210"/>
      <c r="VYM485" s="210"/>
      <c r="VYN485" s="210"/>
      <c r="VYO485" s="210"/>
      <c r="VYP485" s="210"/>
      <c r="VYQ485" s="210"/>
      <c r="VYR485" s="210"/>
      <c r="VYS485" s="210"/>
      <c r="VYT485" s="210"/>
      <c r="VYU485" s="210"/>
      <c r="VYV485" s="210"/>
      <c r="VYW485" s="210"/>
      <c r="VYX485" s="210"/>
      <c r="VYY485" s="210"/>
      <c r="VYZ485" s="210"/>
      <c r="VZA485" s="210"/>
      <c r="VZB485" s="210"/>
      <c r="VZC485" s="210"/>
      <c r="VZD485" s="210"/>
      <c r="VZE485" s="210"/>
      <c r="VZF485" s="210"/>
      <c r="VZG485" s="210"/>
      <c r="VZH485" s="210"/>
      <c r="VZI485" s="210"/>
      <c r="VZJ485" s="210"/>
      <c r="VZK485" s="210"/>
      <c r="VZL485" s="210"/>
      <c r="VZM485" s="210"/>
      <c r="VZN485" s="210"/>
      <c r="VZO485" s="210"/>
      <c r="VZP485" s="210"/>
      <c r="VZQ485" s="210"/>
      <c r="VZR485" s="210"/>
      <c r="VZS485" s="210"/>
      <c r="VZT485" s="210"/>
      <c r="VZU485" s="210"/>
      <c r="VZV485" s="210"/>
      <c r="VZW485" s="210"/>
      <c r="VZX485" s="210"/>
      <c r="VZY485" s="210"/>
      <c r="VZZ485" s="210"/>
      <c r="WAA485" s="210"/>
      <c r="WAB485" s="210"/>
      <c r="WAC485" s="210"/>
      <c r="WAD485" s="210"/>
      <c r="WAE485" s="210"/>
      <c r="WAF485" s="210"/>
      <c r="WAG485" s="210"/>
      <c r="WAH485" s="210"/>
      <c r="WAI485" s="210"/>
      <c r="WAJ485" s="210"/>
      <c r="WAK485" s="210"/>
      <c r="WAL485" s="210"/>
      <c r="WAM485" s="210"/>
      <c r="WAN485" s="210"/>
      <c r="WAO485" s="210"/>
      <c r="WAP485" s="210"/>
      <c r="WAQ485" s="210"/>
      <c r="WAR485" s="210"/>
      <c r="WAS485" s="210"/>
      <c r="WAT485" s="210"/>
      <c r="WAU485" s="210"/>
      <c r="WAV485" s="210"/>
      <c r="WAW485" s="210"/>
      <c r="WAX485" s="210"/>
      <c r="WAY485" s="210"/>
      <c r="WAZ485" s="210"/>
      <c r="WBA485" s="210"/>
      <c r="WBB485" s="210"/>
      <c r="WBC485" s="210"/>
      <c r="WBD485" s="210"/>
      <c r="WBE485" s="210"/>
      <c r="WBF485" s="210"/>
      <c r="WBG485" s="210"/>
      <c r="WBH485" s="210"/>
      <c r="WBI485" s="210"/>
      <c r="WBJ485" s="210"/>
      <c r="WBK485" s="210"/>
      <c r="WBL485" s="210"/>
      <c r="WBM485" s="210"/>
      <c r="WBN485" s="210"/>
      <c r="WBO485" s="210"/>
      <c r="WBP485" s="210"/>
      <c r="WBQ485" s="210"/>
      <c r="WBR485" s="210"/>
      <c r="WBS485" s="210"/>
      <c r="WBT485" s="210"/>
      <c r="WBU485" s="210"/>
      <c r="WBV485" s="210"/>
      <c r="WBW485" s="210"/>
      <c r="WBX485" s="210"/>
      <c r="WBY485" s="210"/>
      <c r="WBZ485" s="210"/>
      <c r="WCA485" s="210"/>
      <c r="WCB485" s="210"/>
      <c r="WCC485" s="210"/>
      <c r="WCD485" s="210"/>
      <c r="WCE485" s="210"/>
      <c r="WCF485" s="210"/>
      <c r="WCG485" s="210"/>
      <c r="WCH485" s="210"/>
      <c r="WCI485" s="210"/>
      <c r="WCJ485" s="210"/>
      <c r="WCK485" s="210"/>
      <c r="WCL485" s="210"/>
      <c r="WCM485" s="210"/>
      <c r="WCN485" s="210"/>
      <c r="WCO485" s="210"/>
      <c r="WCP485" s="210"/>
      <c r="WCQ485" s="210"/>
      <c r="WCR485" s="210"/>
      <c r="WCS485" s="210"/>
      <c r="WCT485" s="210"/>
      <c r="WCU485" s="210"/>
      <c r="WCV485" s="210"/>
      <c r="WCW485" s="210"/>
      <c r="WCX485" s="210"/>
      <c r="WCY485" s="210"/>
      <c r="WCZ485" s="210"/>
      <c r="WDA485" s="210"/>
      <c r="WDB485" s="210"/>
      <c r="WDC485" s="210"/>
      <c r="WDD485" s="210"/>
      <c r="WDE485" s="210"/>
      <c r="WDF485" s="210"/>
      <c r="WDG485" s="210"/>
      <c r="WDH485" s="210"/>
      <c r="WDI485" s="210"/>
      <c r="WDJ485" s="210"/>
      <c r="WDK485" s="210"/>
      <c r="WDL485" s="210"/>
      <c r="WDM485" s="210"/>
      <c r="WDN485" s="210"/>
      <c r="WDO485" s="210"/>
      <c r="WDP485" s="210"/>
      <c r="WDQ485" s="210"/>
      <c r="WDR485" s="210"/>
      <c r="WDS485" s="210"/>
      <c r="WDT485" s="210"/>
      <c r="WDU485" s="210"/>
      <c r="WDV485" s="210"/>
      <c r="WDW485" s="210"/>
      <c r="WDX485" s="210"/>
      <c r="WDY485" s="210"/>
      <c r="WDZ485" s="210"/>
      <c r="WEA485" s="210"/>
      <c r="WEB485" s="210"/>
      <c r="WEC485" s="210"/>
      <c r="WED485" s="210"/>
      <c r="WEE485" s="210"/>
      <c r="WEF485" s="210"/>
      <c r="WEG485" s="210"/>
      <c r="WEH485" s="210"/>
      <c r="WEI485" s="210"/>
      <c r="WEJ485" s="210"/>
      <c r="WEK485" s="210"/>
      <c r="WEL485" s="210"/>
      <c r="WEM485" s="210"/>
      <c r="WEN485" s="210"/>
      <c r="WEO485" s="210"/>
      <c r="WEP485" s="210"/>
      <c r="WEQ485" s="210"/>
      <c r="WER485" s="210"/>
      <c r="WES485" s="210"/>
      <c r="WET485" s="210"/>
      <c r="WEU485" s="210"/>
      <c r="WEV485" s="210"/>
      <c r="WEW485" s="210"/>
      <c r="WEX485" s="210"/>
      <c r="WEY485" s="210"/>
      <c r="WEZ485" s="210"/>
      <c r="WFA485" s="210"/>
      <c r="WFB485" s="210"/>
      <c r="WFC485" s="210"/>
      <c r="WFD485" s="210"/>
      <c r="WFE485" s="210"/>
      <c r="WFF485" s="210"/>
      <c r="WFG485" s="210"/>
      <c r="WFH485" s="210"/>
      <c r="WFI485" s="210"/>
      <c r="WFJ485" s="210"/>
      <c r="WFK485" s="210"/>
      <c r="WFL485" s="210"/>
      <c r="WFM485" s="210"/>
      <c r="WFN485" s="210"/>
      <c r="WFO485" s="210"/>
      <c r="WFP485" s="210"/>
      <c r="WFQ485" s="210"/>
      <c r="WFR485" s="210"/>
      <c r="WFS485" s="210"/>
      <c r="WFT485" s="210"/>
      <c r="WFU485" s="210"/>
      <c r="WFV485" s="210"/>
      <c r="WFW485" s="210"/>
      <c r="WFX485" s="210"/>
      <c r="WFY485" s="210"/>
      <c r="WFZ485" s="210"/>
      <c r="WGA485" s="210"/>
      <c r="WGB485" s="210"/>
      <c r="WGC485" s="210"/>
      <c r="WGD485" s="210"/>
      <c r="WGE485" s="210"/>
      <c r="WGF485" s="210"/>
      <c r="WGG485" s="210"/>
      <c r="WGH485" s="210"/>
      <c r="WGI485" s="210"/>
      <c r="WGJ485" s="210"/>
      <c r="WGK485" s="210"/>
      <c r="WGL485" s="210"/>
      <c r="WGM485" s="210"/>
      <c r="WGN485" s="210"/>
      <c r="WGO485" s="210"/>
      <c r="WGP485" s="210"/>
      <c r="WGQ485" s="210"/>
      <c r="WGR485" s="210"/>
      <c r="WGS485" s="210"/>
      <c r="WGT485" s="210"/>
      <c r="WGU485" s="210"/>
      <c r="WGV485" s="210"/>
      <c r="WGW485" s="210"/>
      <c r="WGX485" s="210"/>
      <c r="WGY485" s="210"/>
      <c r="WGZ485" s="210"/>
      <c r="WHA485" s="210"/>
      <c r="WHB485" s="210"/>
      <c r="WHC485" s="210"/>
      <c r="WHD485" s="210"/>
      <c r="WHE485" s="210"/>
      <c r="WHF485" s="210"/>
      <c r="WHG485" s="210"/>
      <c r="WHH485" s="210"/>
      <c r="WHI485" s="210"/>
      <c r="WHJ485" s="210"/>
      <c r="WHK485" s="210"/>
      <c r="WHL485" s="210"/>
      <c r="WHM485" s="210"/>
      <c r="WHN485" s="210"/>
      <c r="WHO485" s="210"/>
      <c r="WHP485" s="210"/>
      <c r="WHQ485" s="210"/>
      <c r="WHR485" s="210"/>
      <c r="WHS485" s="210"/>
      <c r="WHT485" s="210"/>
      <c r="WHU485" s="210"/>
      <c r="WHV485" s="210"/>
      <c r="WHW485" s="210"/>
      <c r="WHX485" s="210"/>
      <c r="WHY485" s="210"/>
      <c r="WHZ485" s="210"/>
      <c r="WIA485" s="210"/>
      <c r="WIB485" s="210"/>
      <c r="WIC485" s="210"/>
      <c r="WID485" s="210"/>
      <c r="WIE485" s="210"/>
      <c r="WIF485" s="210"/>
      <c r="WIG485" s="210"/>
      <c r="WIH485" s="210"/>
      <c r="WII485" s="210"/>
      <c r="WIJ485" s="210"/>
      <c r="WIK485" s="210"/>
      <c r="WIL485" s="210"/>
      <c r="WIM485" s="210"/>
      <c r="WIN485" s="210"/>
      <c r="WIO485" s="210"/>
      <c r="WIP485" s="210"/>
      <c r="WIQ485" s="210"/>
      <c r="WIR485" s="210"/>
      <c r="WIS485" s="210"/>
      <c r="WIT485" s="210"/>
      <c r="WIU485" s="210"/>
      <c r="WIV485" s="210"/>
      <c r="WIW485" s="210"/>
      <c r="WIX485" s="210"/>
      <c r="WIY485" s="210"/>
      <c r="WIZ485" s="210"/>
      <c r="WJA485" s="210"/>
      <c r="WJB485" s="210"/>
      <c r="WJC485" s="210"/>
      <c r="WJD485" s="210"/>
      <c r="WJE485" s="210"/>
      <c r="WJF485" s="210"/>
      <c r="WJG485" s="210"/>
      <c r="WJH485" s="210"/>
      <c r="WJI485" s="210"/>
      <c r="WJJ485" s="210"/>
      <c r="WJK485" s="210"/>
      <c r="WJL485" s="210"/>
      <c r="WJM485" s="210"/>
      <c r="WJN485" s="210"/>
      <c r="WJO485" s="210"/>
      <c r="WJP485" s="210"/>
      <c r="WJQ485" s="210"/>
      <c r="WJR485" s="210"/>
      <c r="WJS485" s="210"/>
      <c r="WJT485" s="210"/>
      <c r="WJU485" s="210"/>
      <c r="WJV485" s="210"/>
      <c r="WJW485" s="210"/>
      <c r="WJX485" s="210"/>
      <c r="WJY485" s="210"/>
      <c r="WJZ485" s="210"/>
      <c r="WKA485" s="210"/>
      <c r="WKB485" s="210"/>
      <c r="WKC485" s="210"/>
      <c r="WKD485" s="210"/>
      <c r="WKE485" s="210"/>
      <c r="WKF485" s="210"/>
      <c r="WKG485" s="210"/>
      <c r="WKH485" s="210"/>
      <c r="WKI485" s="210"/>
      <c r="WKJ485" s="210"/>
      <c r="WKK485" s="210"/>
      <c r="WKL485" s="210"/>
      <c r="WKM485" s="210"/>
      <c r="WKN485" s="210"/>
      <c r="WKO485" s="210"/>
      <c r="WKP485" s="210"/>
      <c r="WKQ485" s="210"/>
      <c r="WKR485" s="210"/>
      <c r="WKS485" s="210"/>
      <c r="WKT485" s="210"/>
      <c r="WKU485" s="210"/>
      <c r="WKV485" s="210"/>
      <c r="WKW485" s="210"/>
      <c r="WKX485" s="210"/>
      <c r="WKY485" s="210"/>
      <c r="WKZ485" s="210"/>
      <c r="WLA485" s="210"/>
      <c r="WLB485" s="210"/>
      <c r="WLC485" s="210"/>
      <c r="WLD485" s="210"/>
      <c r="WLE485" s="210"/>
      <c r="WLF485" s="210"/>
      <c r="WLG485" s="210"/>
      <c r="WLH485" s="210"/>
      <c r="WLI485" s="210"/>
      <c r="WLJ485" s="210"/>
      <c r="WLK485" s="210"/>
      <c r="WLL485" s="210"/>
      <c r="WLM485" s="210"/>
      <c r="WLN485" s="210"/>
      <c r="WLO485" s="210"/>
      <c r="WLP485" s="210"/>
      <c r="WLQ485" s="210"/>
      <c r="WLR485" s="210"/>
      <c r="WLS485" s="210"/>
      <c r="WLT485" s="210"/>
      <c r="WLU485" s="210"/>
      <c r="WLV485" s="210"/>
      <c r="WLW485" s="210"/>
      <c r="WLX485" s="210"/>
      <c r="WLY485" s="210"/>
      <c r="WLZ485" s="210"/>
      <c r="WMA485" s="210"/>
      <c r="WMB485" s="210"/>
      <c r="WMC485" s="210"/>
      <c r="WMD485" s="210"/>
      <c r="WME485" s="210"/>
      <c r="WMF485" s="210"/>
      <c r="WMG485" s="210"/>
      <c r="WMH485" s="210"/>
      <c r="WMI485" s="210"/>
      <c r="WMJ485" s="210"/>
      <c r="WMK485" s="210"/>
      <c r="WML485" s="210"/>
      <c r="WMM485" s="210"/>
      <c r="WMN485" s="210"/>
      <c r="WMO485" s="210"/>
      <c r="WMP485" s="210"/>
      <c r="WMQ485" s="210"/>
      <c r="WMR485" s="210"/>
      <c r="WMS485" s="210"/>
      <c r="WMT485" s="210"/>
      <c r="WMU485" s="210"/>
      <c r="WMV485" s="210"/>
      <c r="WMW485" s="210"/>
      <c r="WMX485" s="210"/>
      <c r="WMY485" s="210"/>
      <c r="WMZ485" s="210"/>
      <c r="WNA485" s="210"/>
      <c r="WNB485" s="210"/>
      <c r="WNC485" s="210"/>
      <c r="WND485" s="210"/>
      <c r="WNE485" s="210"/>
      <c r="WNF485" s="210"/>
      <c r="WNG485" s="210"/>
      <c r="WNH485" s="210"/>
      <c r="WNI485" s="210"/>
      <c r="WNJ485" s="210"/>
      <c r="WNK485" s="210"/>
      <c r="WNL485" s="210"/>
      <c r="WNM485" s="210"/>
      <c r="WNN485" s="210"/>
      <c r="WNO485" s="210"/>
      <c r="WNP485" s="210"/>
      <c r="WNQ485" s="210"/>
      <c r="WNR485" s="210"/>
      <c r="WNS485" s="210"/>
      <c r="WNT485" s="210"/>
      <c r="WNU485" s="210"/>
      <c r="WNV485" s="210"/>
      <c r="WNW485" s="210"/>
      <c r="WNX485" s="210"/>
      <c r="WNY485" s="210"/>
      <c r="WNZ485" s="210"/>
      <c r="WOA485" s="210"/>
      <c r="WOB485" s="210"/>
      <c r="WOC485" s="210"/>
      <c r="WOD485" s="210"/>
      <c r="WOE485" s="210"/>
      <c r="WOF485" s="210"/>
      <c r="WOG485" s="210"/>
      <c r="WOH485" s="210"/>
      <c r="WOI485" s="210"/>
      <c r="WOJ485" s="210"/>
      <c r="WOK485" s="210"/>
      <c r="WOL485" s="210"/>
      <c r="WOM485" s="210"/>
      <c r="WON485" s="210"/>
      <c r="WOO485" s="210"/>
      <c r="WOP485" s="210"/>
      <c r="WOQ485" s="210"/>
      <c r="WOR485" s="210"/>
      <c r="WOS485" s="210"/>
      <c r="WOT485" s="210"/>
      <c r="WOU485" s="210"/>
      <c r="WOV485" s="210"/>
      <c r="WOW485" s="210"/>
      <c r="WOX485" s="210"/>
      <c r="WOY485" s="210"/>
      <c r="WOZ485" s="210"/>
      <c r="WPA485" s="210"/>
      <c r="WPB485" s="210"/>
      <c r="WPC485" s="210"/>
      <c r="WPD485" s="210"/>
      <c r="WPE485" s="210"/>
      <c r="WPF485" s="210"/>
      <c r="WPG485" s="210"/>
      <c r="WPH485" s="210"/>
      <c r="WPI485" s="210"/>
      <c r="WPJ485" s="210"/>
      <c r="WPK485" s="210"/>
      <c r="WPL485" s="210"/>
      <c r="WPM485" s="210"/>
      <c r="WPN485" s="210"/>
      <c r="WPO485" s="210"/>
      <c r="WPP485" s="210"/>
      <c r="WPQ485" s="210"/>
      <c r="WPR485" s="210"/>
      <c r="WPS485" s="210"/>
      <c r="WPT485" s="210"/>
      <c r="WPU485" s="210"/>
      <c r="WPV485" s="210"/>
      <c r="WPW485" s="210"/>
      <c r="WPX485" s="210"/>
      <c r="WPY485" s="210"/>
      <c r="WPZ485" s="210"/>
      <c r="WQA485" s="210"/>
      <c r="WQB485" s="210"/>
      <c r="WQC485" s="210"/>
      <c r="WQD485" s="210"/>
      <c r="WQE485" s="210"/>
      <c r="WQF485" s="210"/>
      <c r="WQG485" s="210"/>
      <c r="WQH485" s="210"/>
      <c r="WQI485" s="210"/>
      <c r="WQJ485" s="210"/>
      <c r="WQK485" s="210"/>
      <c r="WQL485" s="210"/>
      <c r="WQM485" s="210"/>
      <c r="WQN485" s="210"/>
      <c r="WQO485" s="210"/>
      <c r="WQP485" s="210"/>
      <c r="WQQ485" s="210"/>
      <c r="WQR485" s="210"/>
      <c r="WQS485" s="210"/>
      <c r="WQT485" s="210"/>
      <c r="WQU485" s="210"/>
      <c r="WQV485" s="210"/>
      <c r="WQW485" s="210"/>
      <c r="WQX485" s="210"/>
      <c r="WQY485" s="210"/>
      <c r="WQZ485" s="210"/>
      <c r="WRA485" s="210"/>
      <c r="WRB485" s="210"/>
      <c r="WRC485" s="210"/>
      <c r="WRD485" s="210"/>
      <c r="WRE485" s="210"/>
      <c r="WRF485" s="210"/>
      <c r="WRG485" s="210"/>
      <c r="WRH485" s="210"/>
      <c r="WRI485" s="210"/>
      <c r="WRJ485" s="210"/>
      <c r="WRK485" s="210"/>
      <c r="WRL485" s="210"/>
      <c r="WRM485" s="210"/>
      <c r="WRN485" s="210"/>
      <c r="WRO485" s="210"/>
      <c r="WRP485" s="210"/>
      <c r="WRQ485" s="210"/>
      <c r="WRR485" s="210"/>
      <c r="WRS485" s="210"/>
      <c r="WRT485" s="210"/>
      <c r="WRU485" s="210"/>
      <c r="WRV485" s="210"/>
      <c r="WRW485" s="210"/>
      <c r="WRX485" s="210"/>
      <c r="WRY485" s="210"/>
      <c r="WRZ485" s="210"/>
      <c r="WSA485" s="210"/>
      <c r="WSB485" s="210"/>
      <c r="WSC485" s="210"/>
      <c r="WSD485" s="210"/>
      <c r="WSE485" s="210"/>
      <c r="WSF485" s="210"/>
      <c r="WSG485" s="210"/>
      <c r="WSH485" s="210"/>
      <c r="WSI485" s="210"/>
      <c r="WSJ485" s="210"/>
      <c r="WSK485" s="210"/>
      <c r="WSL485" s="210"/>
      <c r="WSM485" s="210"/>
      <c r="WSN485" s="210"/>
      <c r="WSO485" s="210"/>
      <c r="WSP485" s="210"/>
      <c r="WSQ485" s="210"/>
      <c r="WSR485" s="210"/>
      <c r="WSS485" s="210"/>
      <c r="WST485" s="210"/>
      <c r="WSU485" s="210"/>
      <c r="WSV485" s="210"/>
      <c r="WSW485" s="210"/>
      <c r="WSX485" s="210"/>
      <c r="WSY485" s="210"/>
      <c r="WSZ485" s="210"/>
      <c r="WTA485" s="210"/>
      <c r="WTB485" s="210"/>
      <c r="WTC485" s="210"/>
      <c r="WTD485" s="210"/>
      <c r="WTE485" s="210"/>
      <c r="WTF485" s="210"/>
      <c r="WTG485" s="210"/>
      <c r="WTH485" s="210"/>
      <c r="WTI485" s="210"/>
      <c r="WTJ485" s="210"/>
      <c r="WTK485" s="210"/>
      <c r="WTL485" s="210"/>
      <c r="WTM485" s="210"/>
      <c r="WTN485" s="210"/>
      <c r="WTO485" s="210"/>
      <c r="WTP485" s="210"/>
      <c r="WTQ485" s="210"/>
      <c r="WTR485" s="210"/>
      <c r="WTS485" s="210"/>
      <c r="WTT485" s="210"/>
      <c r="WTU485" s="210"/>
      <c r="WTV485" s="210"/>
      <c r="WTW485" s="210"/>
      <c r="WTX485" s="210"/>
      <c r="WTY485" s="210"/>
      <c r="WTZ485" s="210"/>
      <c r="WUA485" s="210"/>
      <c r="WUB485" s="210"/>
      <c r="WUC485" s="210"/>
      <c r="WUD485" s="210"/>
      <c r="WUE485" s="210"/>
      <c r="WUF485" s="210"/>
      <c r="WUG485" s="210"/>
      <c r="WUH485" s="210"/>
      <c r="WUI485" s="210"/>
      <c r="WUJ485" s="210"/>
      <c r="WUK485" s="210"/>
      <c r="WUL485" s="210"/>
      <c r="WUM485" s="210"/>
      <c r="WUN485" s="210"/>
      <c r="WUO485" s="210"/>
      <c r="WUP485" s="210"/>
      <c r="WUQ485" s="210"/>
      <c r="WUR485" s="210"/>
      <c r="WUS485" s="210"/>
      <c r="WUT485" s="210"/>
      <c r="WUU485" s="210"/>
      <c r="WUV485" s="210"/>
      <c r="WUW485" s="210"/>
      <c r="WUX485" s="210"/>
      <c r="WUY485" s="210"/>
      <c r="WUZ485" s="210"/>
      <c r="WVA485" s="210"/>
      <c r="WVB485" s="210"/>
      <c r="WVC485" s="210"/>
      <c r="WVD485" s="210"/>
      <c r="WVE485" s="210"/>
      <c r="WVF485" s="210"/>
      <c r="WVG485" s="210"/>
      <c r="WVH485" s="210"/>
      <c r="WVI485" s="210"/>
      <c r="WVJ485" s="210"/>
      <c r="WVK485" s="210"/>
      <c r="WVL485" s="210"/>
      <c r="WVM485" s="210"/>
      <c r="WVN485" s="210"/>
      <c r="WVO485" s="210"/>
      <c r="WVP485" s="210"/>
      <c r="WVQ485" s="210"/>
      <c r="WVR485" s="210"/>
      <c r="WVS485" s="210"/>
      <c r="WVT485" s="210"/>
      <c r="WVU485" s="210"/>
      <c r="WVV485" s="210"/>
      <c r="WVW485" s="210"/>
      <c r="WVX485" s="210"/>
      <c r="WVY485" s="210"/>
      <c r="WVZ485" s="210"/>
    </row>
  </sheetData>
  <mergeCells count="1">
    <mergeCell ref="D1:F1"/>
  </mergeCells>
  <pageMargins left="0.75" right="0.75" top="1" bottom="1" header="0.5" footer="0.5"/>
  <pageSetup fitToHeight="4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C2:F13"/>
  <sheetViews>
    <sheetView workbookViewId="0">
      <selection activeCell="C14" sqref="C14"/>
    </sheetView>
  </sheetViews>
  <sheetFormatPr defaultRowHeight="12.75"/>
  <cols>
    <col min="3" max="3" width="14.7109375" customWidth="1"/>
    <col min="4" max="4" width="17" customWidth="1"/>
    <col min="5" max="5" width="19.140625" customWidth="1"/>
    <col min="7" max="7" width="13.7109375" customWidth="1"/>
  </cols>
  <sheetData>
    <row r="2" spans="3:6">
      <c r="C2" s="3" t="s">
        <v>1</v>
      </c>
      <c r="D2" s="3"/>
      <c r="F2" s="3"/>
    </row>
    <row r="3" spans="3:6">
      <c r="C3" t="s">
        <v>37</v>
      </c>
    </row>
    <row r="4" spans="3:6">
      <c r="C4" t="s">
        <v>4</v>
      </c>
    </row>
    <row r="5" spans="3:6">
      <c r="C5" t="s">
        <v>7</v>
      </c>
    </row>
    <row r="6" spans="3:6">
      <c r="C6" t="s">
        <v>10</v>
      </c>
    </row>
    <row r="7" spans="3:6">
      <c r="C7" t="s">
        <v>12</v>
      </c>
    </row>
    <row r="8" spans="3:6">
      <c r="C8" t="s">
        <v>36</v>
      </c>
    </row>
    <row r="9" spans="3:6">
      <c r="C9" t="s">
        <v>35</v>
      </c>
    </row>
    <row r="10" spans="3:6">
      <c r="C10" t="s">
        <v>15</v>
      </c>
    </row>
    <row r="11" spans="3:6">
      <c r="C11" t="s">
        <v>9</v>
      </c>
    </row>
    <row r="12" spans="3:6">
      <c r="C12" s="44" t="s">
        <v>94</v>
      </c>
    </row>
    <row r="13" spans="3:6">
      <c r="C13" s="44" t="s">
        <v>93</v>
      </c>
    </row>
  </sheetData>
  <phoneticPr fontId="0" type="noConversion"/>
  <dataValidations count="1">
    <dataValidation type="list" allowBlank="1" showInputMessage="1" showErrorMessage="1" sqref="G3">
      <formula1>"District,Region,Corporate"</formula1>
    </dataValidation>
  </dataValidations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FCC01A23C630740AFC26336049FED8A" ma:contentTypeVersion="36" ma:contentTypeDescription="" ma:contentTypeScope="" ma:versionID="5a50ef9c205441a22d197ea448ac119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Pending</CaseStatus>
    <OpenedDate xmlns="dc463f71-b30c-4ab2-9473-d307f9d35888">2021-06-09T07:00:00+00:00</OpenedDate>
    <SignificantOrder xmlns="dc463f71-b30c-4ab2-9473-d307f9d35888">false</SignificantOrder>
    <Date1 xmlns="dc463f71-b30c-4ab2-9473-d307f9d35888">2021-07-23T07:00:00+00:00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HAROLD LEMAY ENTERPRISES, INC.      </CaseCompanyNames>
    <Nickname xmlns="http://schemas.microsoft.com/sharepoint/v3" xsi:nil="true"/>
    <DocketNumber xmlns="dc463f71-b30c-4ab2-9473-d307f9d35888">210436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DB60F48-6DC9-40B4-A877-2AB323C4D342}"/>
</file>

<file path=customXml/itemProps2.xml><?xml version="1.0" encoding="utf-8"?>
<ds:datastoreItem xmlns:ds="http://schemas.openxmlformats.org/officeDocument/2006/customXml" ds:itemID="{C50F6DF8-8F36-452C-9FB3-C9B92EBCBD2A}"/>
</file>

<file path=customXml/itemProps3.xml><?xml version="1.0" encoding="utf-8"?>
<ds:datastoreItem xmlns:ds="http://schemas.openxmlformats.org/officeDocument/2006/customXml" ds:itemID="{6C3E6355-5971-47A6-BA1C-BFC44577A572}"/>
</file>

<file path=customXml/itemProps4.xml><?xml version="1.0" encoding="utf-8"?>
<ds:datastoreItem xmlns:ds="http://schemas.openxmlformats.org/officeDocument/2006/customXml" ds:itemID="{19C9A68F-B710-402A-8711-F1B85F1D8C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19</vt:i4>
      </vt:variant>
    </vt:vector>
  </HeadingPairs>
  <TitlesOfParts>
    <vt:vector size="25" baseType="lpstr">
      <vt:lpstr>ErrorNote</vt:lpstr>
      <vt:lpstr>COVID EXPENSES</vt:lpstr>
      <vt:lpstr>Pacific Regulated - Price Out</vt:lpstr>
      <vt:lpstr>2183-2184-2185 Ratios (C)</vt:lpstr>
      <vt:lpstr>Rate Schedule</vt:lpstr>
      <vt:lpstr>ControlPanel</vt:lpstr>
      <vt:lpstr>Accounts</vt:lpstr>
      <vt:lpstr>AmountFrom</vt:lpstr>
      <vt:lpstr>AmountTo</vt:lpstr>
      <vt:lpstr>DateFrom</vt:lpstr>
      <vt:lpstr>DateTo</vt:lpstr>
      <vt:lpstr>Districts</vt:lpstr>
      <vt:lpstr>EntrieShownLimit</vt:lpstr>
      <vt:lpstr>Posting</vt:lpstr>
      <vt:lpstr>'2183-2184-2185 Ratios (C)'!Print_Area</vt:lpstr>
      <vt:lpstr>'COVID EXPENSES'!Print_Area</vt:lpstr>
      <vt:lpstr>'Pacific Regulated - Price Out'!Print_Area</vt:lpstr>
      <vt:lpstr>'Rate Schedule'!Print_Area</vt:lpstr>
      <vt:lpstr>'2183-2184-2185 Ratios (C)'!Print_Titles</vt:lpstr>
      <vt:lpstr>'COVID EXPENSES'!Print_Titles</vt:lpstr>
      <vt:lpstr>'Pacific Regulated - Price Out'!Print_Titles</vt:lpstr>
      <vt:lpstr>'Rate Schedule'!Print_Titles</vt:lpstr>
      <vt:lpstr>SubSystems</vt:lpstr>
      <vt:lpstr>Systems</vt:lpstr>
      <vt:lpstr>VendorCode</vt:lpstr>
    </vt:vector>
  </TitlesOfParts>
  <Company>WCI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JE Query With Staged|300</dc:title>
  <dc:subject>1.0.9</dc:subject>
  <dc:creator>Interject</dc:creator>
  <cp:lastModifiedBy>Akasha Leffler</cp:lastModifiedBy>
  <cp:lastPrinted>2021-06-09T17:38:21Z</cp:lastPrinted>
  <dcterms:created xsi:type="dcterms:W3CDTF">2002-12-13T15:33:53Z</dcterms:created>
  <dcterms:modified xsi:type="dcterms:W3CDTF">2021-07-13T20:42:43Z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ject_LinkID">
    <vt:lpwstr>300</vt:lpwstr>
  </property>
  <property fmtid="{D5CDD505-2E9C-101B-9397-08002B2CF9AE}" pid="3" name="Interject_LinkName">
    <vt:lpwstr>JE Query With Staged</vt:lpwstr>
  </property>
  <property fmtid="{D5CDD505-2E9C-101B-9397-08002B2CF9AE}" pid="4" name="Interject_LinkVersion">
    <vt:lpwstr>1.0.13</vt:lpwstr>
  </property>
  <property fmtid="{D5CDD505-2E9C-101B-9397-08002B2CF9AE}" pid="5" name="ContentTypeId">
    <vt:lpwstr>0x0101006E56B4D1795A2E4DB2F0B01679ED314A00AFCC01A23C630740AFC26336049FED8A</vt:lpwstr>
  </property>
  <property fmtid="{D5CDD505-2E9C-101B-9397-08002B2CF9AE}" pid="6" name="_docset_NoMedatataSyncRequired">
    <vt:lpwstr>False</vt:lpwstr>
  </property>
  <property fmtid="{D5CDD505-2E9C-101B-9397-08002B2CF9AE}" pid="7" name="IsEFSEC">
    <vt:bool>false</vt:bool>
  </property>
</Properties>
</file>