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oizumi215\OneDrive - Washington State Executive Branch Agencies\Documents\November 2018\14\New folder\"/>
    </mc:Choice>
  </mc:AlternateContent>
  <bookViews>
    <workbookView xWindow="240" yWindow="120" windowWidth="21075" windowHeight="10230"/>
  </bookViews>
  <sheets>
    <sheet name="BS - Summary for Comm Reports" sheetId="2" r:id="rId1"/>
  </sheets>
  <definedNames>
    <definedName name="_xlnm.Print_Area" localSheetId="0">'BS - Summary for Comm Reports'!$A$3:$D$207</definedName>
    <definedName name="_xlnm.Print_Titles" localSheetId="0">'BS - Summary for Comm Reports'!$1:$2</definedName>
  </definedNames>
  <calcPr calcId="152511"/>
</workbook>
</file>

<file path=xl/calcChain.xml><?xml version="1.0" encoding="utf-8"?>
<calcChain xmlns="http://schemas.openxmlformats.org/spreadsheetml/2006/main">
  <c r="C199" i="2" l="1"/>
  <c r="C201" i="2" s="1"/>
  <c r="D199" i="2"/>
  <c r="D201" i="2" s="1"/>
  <c r="B199" i="2"/>
  <c r="B201" i="2" s="1"/>
  <c r="C193" i="2"/>
  <c r="D193" i="2"/>
  <c r="B193" i="2"/>
  <c r="C189" i="2"/>
  <c r="D189" i="2"/>
  <c r="B189" i="2"/>
  <c r="B185" i="2"/>
  <c r="C183" i="2"/>
  <c r="C185" i="2" s="1"/>
  <c r="D183" i="2"/>
  <c r="D185" i="2" s="1"/>
  <c r="B183" i="2"/>
  <c r="C167" i="2"/>
  <c r="D167" i="2"/>
  <c r="B167" i="2"/>
  <c r="C150" i="2"/>
  <c r="D150" i="2"/>
  <c r="B150" i="2"/>
  <c r="C144" i="2"/>
  <c r="D144" i="2"/>
  <c r="B144" i="2"/>
  <c r="C139" i="2"/>
  <c r="D139" i="2"/>
  <c r="B139" i="2"/>
  <c r="C119" i="2"/>
  <c r="D119" i="2"/>
  <c r="B119" i="2"/>
  <c r="C95" i="2"/>
  <c r="D95" i="2"/>
  <c r="B95" i="2"/>
  <c r="C89" i="2"/>
  <c r="D89" i="2"/>
  <c r="B89" i="2"/>
  <c r="C84" i="2"/>
  <c r="D84" i="2"/>
  <c r="B84" i="2"/>
  <c r="C74" i="2"/>
  <c r="D74" i="2"/>
  <c r="B74" i="2"/>
  <c r="C70" i="2"/>
  <c r="D70" i="2"/>
  <c r="B70" i="2"/>
  <c r="C56" i="2"/>
  <c r="D56" i="2"/>
  <c r="B56" i="2"/>
  <c r="C46" i="2"/>
  <c r="C48" i="2" s="1"/>
  <c r="D46" i="2"/>
  <c r="D48" i="2" s="1"/>
  <c r="B46" i="2"/>
  <c r="B48" i="2" s="1"/>
  <c r="C36" i="2"/>
  <c r="D36" i="2"/>
  <c r="B36" i="2"/>
  <c r="C30" i="2"/>
  <c r="D30" i="2"/>
  <c r="B30" i="2"/>
  <c r="C22" i="2"/>
  <c r="D22" i="2"/>
  <c r="B22" i="2"/>
  <c r="C13" i="2"/>
  <c r="D13" i="2"/>
  <c r="B13" i="2"/>
  <c r="B152" i="2" l="1"/>
  <c r="B38" i="2"/>
  <c r="B100" i="2"/>
  <c r="C100" i="2"/>
  <c r="D100" i="2"/>
  <c r="D152" i="2"/>
  <c r="B121" i="2"/>
  <c r="C38" i="2"/>
  <c r="C121" i="2" s="1"/>
  <c r="C152" i="2"/>
  <c r="B203" i="2"/>
  <c r="B205" i="2" s="1"/>
  <c r="B207" i="2" s="1"/>
  <c r="D38" i="2"/>
  <c r="D203" i="2"/>
  <c r="D205" i="2" s="1"/>
  <c r="D207" i="2" s="1"/>
  <c r="C203" i="2"/>
  <c r="C205" i="2"/>
  <c r="C207" i="2" s="1"/>
  <c r="D121" i="2" l="1"/>
</calcChain>
</file>

<file path=xl/sharedStrings.xml><?xml version="1.0" encoding="utf-8"?>
<sst xmlns="http://schemas.openxmlformats.org/spreadsheetml/2006/main" count="177" uniqueCount="175">
  <si>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</si>
  <si>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</si>
  <si>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</si>
  <si>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</si>
  <si>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</si>
  <si>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</si>
  <si>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</si>
  <si>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</si>
  <si>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</si>
  <si>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</si>
  <si>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</si>
  <si>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</si>
  <si>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</si>
  <si>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</si>
  <si>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</si>
  <si>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</si>
  <si>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</si>
  <si>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</si>
  <si>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</si>
  <si>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</si>
  <si>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</si>
  <si>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</si>
  <si>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</si>
  <si>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</si>
  <si>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</si>
  <si>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</si>
  <si>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</si>
  <si>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</si>
  <si>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</si>
  <si>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</si>
  <si>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</si>
  <si>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</si>
  <si>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</si>
  <si>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</si>
  <si>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</si>
  <si>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</si>
  <si>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</si>
  <si>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</si>
  <si>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</si>
  <si>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</si>
  <si>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</si>
  <si>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</si>
  <si>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</si>
  <si>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</si>
  <si>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</si>
  <si>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</si>
  <si>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</si>
  <si>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</si>
  <si>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</si>
  <si>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</si>
  <si>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</si>
  <si>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</si>
  <si>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</si>
  <si>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</si>
  <si>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</si>
  <si>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</si>
  <si>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</si>
  <si>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</si>
  <si>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</si>
  <si>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</si>
  <si>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</si>
  <si>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</si>
  <si>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</si>
  <si>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</si>
  <si>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</si>
  <si>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</si>
  <si>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</si>
  <si>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</si>
  <si>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</si>
  <si>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</si>
  <si>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</si>
  <si>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</si>
  <si>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</si>
  <si>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</si>
  <si>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</si>
  <si>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</si>
  <si>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</si>
  <si>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</si>
  <si>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</si>
  <si>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</si>
  <si>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</si>
  <si>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</si>
  <si>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</si>
  <si>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</si>
  <si>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</si>
  <si>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</si>
  <si>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</si>
  <si>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</si>
  <si>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</si>
  <si>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</si>
  <si>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</si>
  <si>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</si>
  <si>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</si>
  <si>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</si>
  <si>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</si>
  <si>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</si>
  <si>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</si>
  <si>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</si>
  <si>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</si>
  <si>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</si>
  <si>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</si>
  <si>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</si>
  <si>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</si>
  <si>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</si>
  <si>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</si>
  <si>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</si>
  <si>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</si>
  <si>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</si>
  <si>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</si>
  <si>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</si>
  <si>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</si>
  <si>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</si>
  <si>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</si>
  <si>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</si>
  <si>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</si>
  <si>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</si>
  <si>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</si>
  <si>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</si>
  <si>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</si>
  <si>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</si>
  <si>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</si>
  <si>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</si>
  <si>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</si>
  <si>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</si>
  <si>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</si>
  <si>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</si>
  <si>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</si>
  <si>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</si>
  <si>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</si>
  <si>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</si>
  <si>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</si>
  <si>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</si>
  <si>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</si>
  <si>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</si>
  <si>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</si>
  <si>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</si>
  <si>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</si>
  <si>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</si>
  <si>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</si>
  <si>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</si>
  <si>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</si>
  <si>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</si>
  <si>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</si>
  <si>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</si>
  <si>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</si>
  <si>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</si>
  <si>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</si>
  <si>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</si>
  <si>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</si>
  <si>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</si>
  <si>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</si>
  <si>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</si>
  <si>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</si>
  <si>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</si>
  <si>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</si>
  <si>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117.1 Gas Stored - Base Gas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</si>
  <si>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</si>
  <si>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</si>
  <si>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</si>
  <si>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</si>
  <si>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</si>
  <si>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</si>
  <si>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</si>
  <si>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</si>
  <si>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</si>
  <si>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</si>
  <si>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</si>
  <si>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</si>
  <si>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</si>
  <si>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</si>
  <si>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</si>
  <si>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</si>
  <si>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September 2018</t>
  </si>
  <si>
    <t>August 2018</t>
  </si>
  <si>
    <t>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</si>
</sst>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#,##0_);[Red]\(#,##0\);&quot;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</cellStyleXfs>
  <cellXfs count="21">
    <xf numFmtId="0" fontId="0" fillId="0" borderId="0" xfId="0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right" wrapText="1"/>
    </xf>
    <xf numFmtId="49" fontId="0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/>
    </xf>
    <xf numFmtId="42" fontId="18" fillId="0" borderId="0" xfId="0" applyNumberFormat="1" applyFont="1" applyAlignment="1">
      <alignment horizontal="right"/>
    </xf>
    <xf numFmtId="164" fontId="18" fillId="0" borderId="10" xfId="0" applyNumberFormat="1" applyFont="1" applyBorder="1" applyAlignment="1">
      <alignment horizontal="left"/>
    </xf>
    <xf numFmtId="41" fontId="18" fillId="0" borderId="0" xfId="0" applyNumberFormat="1" applyFont="1" applyAlignment="1">
      <alignment horizontal="right"/>
    </xf>
    <xf numFmtId="41" fontId="18" fillId="0" borderId="10" xfId="0" applyNumberFormat="1" applyFont="1" applyBorder="1" applyAlignment="1">
      <alignment horizontal="right"/>
    </xf>
    <xf numFmtId="41" fontId="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17" fontId="19" fillId="0" borderId="11" xfId="0" quotePrefix="1" applyNumberFormat="1" applyFont="1" applyBorder="1" applyAlignment="1">
      <alignment horizontal="center"/>
    </xf>
    <xf numFmtId="0" fontId="19" fillId="0" borderId="11" xfId="0" applyFont="1" applyBorder="1"/>
    <xf numFmtId="164" fontId="18" fillId="0" borderId="0" xfId="0" applyNumberFormat="1" applyFont="1" applyFill="1" applyAlignment="1">
      <alignment horizontal="left"/>
    </xf>
    <xf numFmtId="164" fontId="18" fillId="0" borderId="12" xfId="0" applyNumberFormat="1" applyFont="1" applyBorder="1" applyAlignment="1">
      <alignment horizontal="left"/>
    </xf>
    <xf numFmtId="42" fontId="18" fillId="0" borderId="12" xfId="0" applyNumberFormat="1" applyFont="1" applyBorder="1" applyAlignment="1">
      <alignment horizontal="right"/>
    </xf>
    <xf numFmtId="42" fontId="0" fillId="0" borderId="0" xfId="0" applyNumberFormat="1" applyFont="1" applyAlignment="1">
      <alignment horizontal="right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2"/>
  <sheetViews>
    <sheetView tabSelected="1" zoomScaleNormal="100" workbookViewId="0">
      <pane ySplit="2" topLeftCell="A3" activePane="bottomLeft" state="frozen"/>
      <selection pane="bottomLeft" activeCell="A5" sqref="A5"/>
    </sheetView>
  </sheetViews>
  <sheetFormatPr defaultColWidth="9.140625" defaultRowHeight="15" x14ac:dyDescent="0.25"/>
  <cols>
    <col min="1" max="1" width="71.28515625" style="2" customWidth="1"/>
    <col min="2" max="2" width="17.5703125" style="1" customWidth="1"/>
    <col min="3" max="3" width="17" style="1" customWidth="1"/>
    <col min="4" max="4" width="17.28515625" style="1" customWidth="1"/>
    <col min="5" max="5" width="9.140625" style="1"/>
    <col min="6" max="6" width="14.5703125" style="1" bestFit="1" customWidth="1"/>
    <col min="7" max="16384" width="9.140625" style="1"/>
  </cols>
  <sheetData>
    <row r="1" spans="1:4" s="3" customFormat="1" x14ac:dyDescent="0.25">
      <c r="A1" s="4"/>
      <c r="B1" s="20"/>
      <c r="C1" s="20"/>
      <c r="D1" s="20"/>
    </row>
    <row r="2" spans="1:4" s="3" customFormat="1" x14ac:dyDescent="0.25">
      <c r="A2" s="16" t="s">
        <v>171</v>
      </c>
      <c r="B2" s="15" t="s">
        <v>174</v>
      </c>
      <c r="C2" s="15" t="s">
        <v>173</v>
      </c>
      <c r="D2" s="15" t="s">
        <v>172</v>
      </c>
    </row>
    <row r="3" spans="1:4" s="3" customFormat="1" x14ac:dyDescent="0.25">
      <c r="A3" s="5"/>
      <c r="B3" s="6"/>
      <c r="C3" s="6"/>
      <c r="D3" s="6"/>
    </row>
    <row r="4" spans="1:4" x14ac:dyDescent="0.25">
      <c r="A4" s="7" t="s">
        <v>170</v>
      </c>
      <c r="B4" s="8"/>
      <c r="C4" s="8"/>
      <c r="D4" s="8"/>
    </row>
    <row r="5" spans="1:4" x14ac:dyDescent="0.25">
      <c r="A5" s="7" t="s">
        <v>169</v>
      </c>
      <c r="B5" s="8"/>
      <c r="C5" s="8"/>
      <c r="D5" s="8"/>
    </row>
    <row r="6" spans="1:4" x14ac:dyDescent="0.25">
      <c r="A6" s="7" t="s">
        <v>168</v>
      </c>
      <c r="B6" s="8"/>
      <c r="C6" s="8"/>
      <c r="D6" s="8"/>
    </row>
    <row r="7" spans="1:4" x14ac:dyDescent="0.25">
      <c r="A7" s="7" t="s">
        <v>167</v>
      </c>
      <c r="B7" s="9">
        <v>9828415589.4300003</v>
      </c>
      <c r="C7" s="9">
        <v>9860287322.8500004</v>
      </c>
      <c r="D7" s="9">
        <v>9878189626.2000008</v>
      </c>
    </row>
    <row r="8" spans="1:4" x14ac:dyDescent="0.25">
      <c r="A8" s="7" t="s">
        <v>166</v>
      </c>
      <c r="B8" s="8">
        <v>0</v>
      </c>
      <c r="C8" s="8">
        <v>0</v>
      </c>
      <c r="D8" s="8">
        <v>0</v>
      </c>
    </row>
    <row r="9" spans="1:4" x14ac:dyDescent="0.25">
      <c r="A9" s="7" t="s">
        <v>165</v>
      </c>
      <c r="B9" s="11">
        <v>49283479.899999999</v>
      </c>
      <c r="C9" s="11">
        <v>49285257.229999997</v>
      </c>
      <c r="D9" s="11">
        <v>49285257.229999997</v>
      </c>
    </row>
    <row r="10" spans="1:4" x14ac:dyDescent="0.25">
      <c r="A10" s="7" t="s">
        <v>164</v>
      </c>
      <c r="B10" s="11">
        <v>78811237.379999995</v>
      </c>
      <c r="C10" s="11">
        <v>60929654.289999999</v>
      </c>
      <c r="D10" s="11">
        <v>61022167.159999996</v>
      </c>
    </row>
    <row r="11" spans="1:4" x14ac:dyDescent="0.25">
      <c r="A11" s="7" t="s">
        <v>163</v>
      </c>
      <c r="B11" s="11">
        <v>307747211.53000003</v>
      </c>
      <c r="C11" s="11">
        <v>327831848.94999999</v>
      </c>
      <c r="D11" s="11">
        <v>345978062.49000001</v>
      </c>
    </row>
    <row r="12" spans="1:4" ht="15.75" thickBot="1" x14ac:dyDescent="0.3">
      <c r="A12" s="10" t="s">
        <v>162</v>
      </c>
      <c r="B12" s="12">
        <v>282791674.87</v>
      </c>
      <c r="C12" s="12">
        <v>282791674.87</v>
      </c>
      <c r="D12" s="12">
        <v>282791674.87</v>
      </c>
    </row>
    <row r="13" spans="1:4" x14ac:dyDescent="0.25">
      <c r="A13" s="7" t="s">
        <v>161</v>
      </c>
      <c r="B13" s="11">
        <f>SUM(B7:B12)</f>
        <v>10547049193.110001</v>
      </c>
      <c r="C13" s="11">
        <f t="shared" ref="C13:D13" si="0">SUM(C7:C12)</f>
        <v>10581125758.190002</v>
      </c>
      <c r="D13" s="11">
        <f t="shared" si="0"/>
        <v>10617266787.950001</v>
      </c>
    </row>
    <row r="14" spans="1:4" x14ac:dyDescent="0.25">
      <c r="A14" s="7"/>
      <c r="B14" s="11"/>
      <c r="C14" s="11"/>
      <c r="D14" s="11"/>
    </row>
    <row r="15" spans="1:4" x14ac:dyDescent="0.25">
      <c r="A15" s="7" t="s">
        <v>160</v>
      </c>
      <c r="B15" s="11"/>
      <c r="C15" s="11"/>
      <c r="D15" s="11"/>
    </row>
    <row r="16" spans="1:4" x14ac:dyDescent="0.25">
      <c r="A16" s="7" t="s">
        <v>159</v>
      </c>
      <c r="B16" s="11">
        <v>3765534687.1799998</v>
      </c>
      <c r="C16" s="11">
        <v>3784761578.5700002</v>
      </c>
      <c r="D16" s="11">
        <v>3802871637.77</v>
      </c>
    </row>
    <row r="17" spans="1:4" x14ac:dyDescent="0.25">
      <c r="A17" s="7" t="s">
        <v>158</v>
      </c>
      <c r="B17" s="11">
        <v>611314.14</v>
      </c>
      <c r="C17" s="11">
        <v>611314.14</v>
      </c>
      <c r="D17" s="11">
        <v>611314.14</v>
      </c>
    </row>
    <row r="18" spans="1:4" x14ac:dyDescent="0.25">
      <c r="A18" s="7" t="s">
        <v>157</v>
      </c>
      <c r="B18" s="11">
        <v>89080361.099999994</v>
      </c>
      <c r="C18" s="11">
        <v>88231495.079999998</v>
      </c>
      <c r="D18" s="11">
        <v>93116145.859999999</v>
      </c>
    </row>
    <row r="19" spans="1:4" x14ac:dyDescent="0.25">
      <c r="A19" s="7" t="s">
        <v>156</v>
      </c>
      <c r="B19" s="11">
        <v>176504637.70000002</v>
      </c>
      <c r="C19" s="11">
        <v>181700203.48000002</v>
      </c>
      <c r="D19" s="11">
        <v>184381380.73999998</v>
      </c>
    </row>
    <row r="20" spans="1:4" x14ac:dyDescent="0.25">
      <c r="A20" s="7" t="s">
        <v>155</v>
      </c>
      <c r="B20" s="11">
        <v>8654564.4700000007</v>
      </c>
      <c r="C20" s="11">
        <v>8654564.4700000007</v>
      </c>
      <c r="D20" s="11">
        <v>8654564.4700000007</v>
      </c>
    </row>
    <row r="21" spans="1:4" ht="15.75" thickBot="1" x14ac:dyDescent="0.3">
      <c r="A21" s="10" t="s">
        <v>154</v>
      </c>
      <c r="B21" s="12">
        <v>0</v>
      </c>
      <c r="C21" s="12">
        <v>0</v>
      </c>
      <c r="D21" s="12">
        <v>0</v>
      </c>
    </row>
    <row r="22" spans="1:4" x14ac:dyDescent="0.25">
      <c r="A22" s="7" t="s">
        <v>153</v>
      </c>
      <c r="B22" s="11">
        <f>SUM(B16:B21)</f>
        <v>4040385564.5899992</v>
      </c>
      <c r="C22" s="11">
        <f t="shared" ref="C22:D22" si="1">SUM(C16:C21)</f>
        <v>4063959155.7399998</v>
      </c>
      <c r="D22" s="11">
        <f t="shared" si="1"/>
        <v>4089635042.9799995</v>
      </c>
    </row>
    <row r="23" spans="1:4" x14ac:dyDescent="0.25">
      <c r="A23" s="7"/>
      <c r="B23" s="11"/>
      <c r="C23" s="11"/>
      <c r="D23" s="11"/>
    </row>
    <row r="24" spans="1:4" x14ac:dyDescent="0.25">
      <c r="A24" s="7" t="s">
        <v>152</v>
      </c>
      <c r="B24" s="11"/>
      <c r="C24" s="11"/>
      <c r="D24" s="11"/>
    </row>
    <row r="25" spans="1:4" x14ac:dyDescent="0.25">
      <c r="A25" s="7" t="s">
        <v>151</v>
      </c>
      <c r="B25" s="11">
        <v>750037408.10000002</v>
      </c>
      <c r="C25" s="11">
        <v>759917388.38</v>
      </c>
      <c r="D25" s="11">
        <v>825204921.07000005</v>
      </c>
    </row>
    <row r="26" spans="1:4" x14ac:dyDescent="0.25">
      <c r="A26" s="7" t="s">
        <v>150</v>
      </c>
      <c r="B26" s="11">
        <v>1183833.53</v>
      </c>
      <c r="C26" s="11">
        <v>1133015.25</v>
      </c>
      <c r="D26" s="11">
        <v>1493504.46</v>
      </c>
    </row>
    <row r="27" spans="1:4" x14ac:dyDescent="0.25">
      <c r="A27" s="7" t="s">
        <v>149</v>
      </c>
      <c r="B27" s="11">
        <v>0</v>
      </c>
      <c r="C27" s="11">
        <v>0</v>
      </c>
      <c r="D27" s="11">
        <v>0</v>
      </c>
    </row>
    <row r="28" spans="1:4" x14ac:dyDescent="0.25">
      <c r="A28" s="7" t="s">
        <v>148</v>
      </c>
      <c r="B28" s="11">
        <v>7073675.21</v>
      </c>
      <c r="C28" s="11">
        <v>1455441.8</v>
      </c>
      <c r="D28" s="11">
        <v>10494386.710000001</v>
      </c>
    </row>
    <row r="29" spans="1:4" ht="15.75" thickBot="1" x14ac:dyDescent="0.3">
      <c r="A29" s="10" t="s">
        <v>147</v>
      </c>
      <c r="B29" s="12">
        <v>189856763.63</v>
      </c>
      <c r="C29" s="12">
        <v>206191613.70000002</v>
      </c>
      <c r="D29" s="12">
        <v>153901147.53</v>
      </c>
    </row>
    <row r="30" spans="1:4" x14ac:dyDescent="0.25">
      <c r="A30" s="7" t="s">
        <v>146</v>
      </c>
      <c r="B30" s="11">
        <f>SUM(B25:B29)</f>
        <v>948151680.47000003</v>
      </c>
      <c r="C30" s="11">
        <f t="shared" ref="C30:D30" si="2">SUM(C25:C29)</f>
        <v>968697459.13</v>
      </c>
      <c r="D30" s="11">
        <f t="shared" si="2"/>
        <v>991093959.7700001</v>
      </c>
    </row>
    <row r="31" spans="1:4" x14ac:dyDescent="0.25">
      <c r="A31" s="7"/>
      <c r="B31" s="11"/>
      <c r="C31" s="11"/>
      <c r="D31" s="11">
        <v>0</v>
      </c>
    </row>
    <row r="32" spans="1:4" x14ac:dyDescent="0.25">
      <c r="A32" s="7" t="s">
        <v>145</v>
      </c>
      <c r="B32" s="11"/>
      <c r="C32" s="11"/>
      <c r="D32" s="11">
        <v>0</v>
      </c>
    </row>
    <row r="33" spans="1:4" x14ac:dyDescent="0.25">
      <c r="A33" s="7" t="s">
        <v>144</v>
      </c>
      <c r="B33" s="11">
        <v>-5490438202.5099993</v>
      </c>
      <c r="C33" s="11">
        <v>-5521522487</v>
      </c>
      <c r="D33" s="11">
        <v>-5552820128.8799982</v>
      </c>
    </row>
    <row r="34" spans="1:4" x14ac:dyDescent="0.25">
      <c r="A34" s="7" t="s">
        <v>143</v>
      </c>
      <c r="B34" s="11">
        <v>-209617970.55000001</v>
      </c>
      <c r="C34" s="11">
        <v>-216669413.44999999</v>
      </c>
      <c r="D34" s="11">
        <v>-224108629.94</v>
      </c>
    </row>
    <row r="35" spans="1:4" ht="15.75" thickBot="1" x14ac:dyDescent="0.3">
      <c r="A35" s="10" t="s">
        <v>142</v>
      </c>
      <c r="B35" s="12">
        <v>-134569171.26999998</v>
      </c>
      <c r="C35" s="12">
        <v>-135272520.69999999</v>
      </c>
      <c r="D35" s="12">
        <v>-135975870.13</v>
      </c>
    </row>
    <row r="36" spans="1:4" x14ac:dyDescent="0.25">
      <c r="A36" s="7" t="s">
        <v>141</v>
      </c>
      <c r="B36" s="11">
        <f>SUM(B33:B35)</f>
        <v>-5834625344.3299999</v>
      </c>
      <c r="C36" s="11">
        <f t="shared" ref="C36:D36" si="3">SUM(C33:C35)</f>
        <v>-5873464421.1499996</v>
      </c>
      <c r="D36" s="11">
        <f t="shared" si="3"/>
        <v>-5912904628.9499979</v>
      </c>
    </row>
    <row r="37" spans="1:4" x14ac:dyDescent="0.25">
      <c r="A37" s="7"/>
      <c r="B37" s="11"/>
      <c r="C37" s="11"/>
      <c r="D37" s="11"/>
    </row>
    <row r="38" spans="1:4" x14ac:dyDescent="0.25">
      <c r="A38" s="7" t="s">
        <v>140</v>
      </c>
      <c r="B38" s="11">
        <f>B13+B22+B30+B36</f>
        <v>9700961093.8400002</v>
      </c>
      <c r="C38" s="11">
        <f t="shared" ref="C38:D38" si="4">C13+C22+C30+C36</f>
        <v>9740317951.9100018</v>
      </c>
      <c r="D38" s="11">
        <f t="shared" si="4"/>
        <v>9785091161.7500038</v>
      </c>
    </row>
    <row r="39" spans="1:4" x14ac:dyDescent="0.25">
      <c r="A39" s="7"/>
      <c r="B39" s="11"/>
      <c r="C39" s="11"/>
      <c r="D39" s="11"/>
    </row>
    <row r="40" spans="1:4" x14ac:dyDescent="0.25">
      <c r="A40" s="7" t="s">
        <v>139</v>
      </c>
      <c r="B40" s="11"/>
      <c r="C40" s="11"/>
      <c r="D40" s="11"/>
    </row>
    <row r="41" spans="1:4" x14ac:dyDescent="0.25">
      <c r="A41" s="7" t="s">
        <v>138</v>
      </c>
      <c r="B41" s="11"/>
      <c r="C41" s="11"/>
      <c r="D41" s="11"/>
    </row>
    <row r="42" spans="1:4" x14ac:dyDescent="0.25">
      <c r="A42" s="7" t="s">
        <v>137</v>
      </c>
      <c r="B42" s="11">
        <v>3089739.09</v>
      </c>
      <c r="C42" s="11">
        <v>3170382.72</v>
      </c>
      <c r="D42" s="11">
        <v>3175904.38</v>
      </c>
    </row>
    <row r="43" spans="1:4" x14ac:dyDescent="0.25">
      <c r="A43" s="7" t="s">
        <v>136</v>
      </c>
      <c r="B43" s="11">
        <v>-20712.73</v>
      </c>
      <c r="C43" s="11">
        <v>-20712.73</v>
      </c>
      <c r="D43" s="11">
        <v>-20712.88</v>
      </c>
    </row>
    <row r="44" spans="1:4" x14ac:dyDescent="0.25">
      <c r="A44" s="7" t="s">
        <v>135</v>
      </c>
      <c r="B44" s="11">
        <v>25296040</v>
      </c>
      <c r="C44" s="11">
        <v>25296040</v>
      </c>
      <c r="D44" s="11">
        <v>25161015</v>
      </c>
    </row>
    <row r="45" spans="1:4" ht="15.75" thickBot="1" x14ac:dyDescent="0.3">
      <c r="A45" s="10" t="s">
        <v>134</v>
      </c>
      <c r="B45" s="12">
        <v>49065418.079999998</v>
      </c>
      <c r="C45" s="12">
        <v>49047653.890000001</v>
      </c>
      <c r="D45" s="12">
        <v>49177314.079999998</v>
      </c>
    </row>
    <row r="46" spans="1:4" x14ac:dyDescent="0.25">
      <c r="A46" s="7" t="s">
        <v>133</v>
      </c>
      <c r="B46" s="11">
        <f>SUM(B42:B45)</f>
        <v>77430484.439999998</v>
      </c>
      <c r="C46" s="11">
        <f t="shared" ref="C46:D46" si="5">SUM(C42:C45)</f>
        <v>77493363.879999995</v>
      </c>
      <c r="D46" s="11">
        <f t="shared" si="5"/>
        <v>77493520.579999998</v>
      </c>
    </row>
    <row r="47" spans="1:4" x14ac:dyDescent="0.25">
      <c r="A47" s="7"/>
      <c r="B47" s="11"/>
      <c r="C47" s="11"/>
      <c r="D47" s="11"/>
    </row>
    <row r="48" spans="1:4" x14ac:dyDescent="0.25">
      <c r="A48" s="7" t="s">
        <v>132</v>
      </c>
      <c r="B48" s="11">
        <f>B46</f>
        <v>77430484.439999998</v>
      </c>
      <c r="C48" s="11">
        <f t="shared" ref="C48:D48" si="6">C46</f>
        <v>77493363.879999995</v>
      </c>
      <c r="D48" s="11">
        <f t="shared" si="6"/>
        <v>77493520.579999998</v>
      </c>
    </row>
    <row r="49" spans="1:4" x14ac:dyDescent="0.25">
      <c r="A49" s="7"/>
      <c r="B49" s="11"/>
      <c r="C49" s="11"/>
      <c r="D49" s="11"/>
    </row>
    <row r="50" spans="1:4" x14ac:dyDescent="0.25">
      <c r="A50" s="7" t="s">
        <v>131</v>
      </c>
      <c r="B50" s="11"/>
      <c r="C50" s="11"/>
      <c r="D50" s="11"/>
    </row>
    <row r="51" spans="1:4" x14ac:dyDescent="0.25">
      <c r="A51" s="7" t="s">
        <v>130</v>
      </c>
      <c r="B51" s="11"/>
      <c r="C51" s="11"/>
      <c r="D51" s="11"/>
    </row>
    <row r="52" spans="1:4" x14ac:dyDescent="0.25">
      <c r="A52" s="7" t="s">
        <v>129</v>
      </c>
      <c r="B52" s="11">
        <v>9206687.2100000009</v>
      </c>
      <c r="C52" s="11">
        <v>7594623.5199999996</v>
      </c>
      <c r="D52" s="11">
        <v>4729202.79</v>
      </c>
    </row>
    <row r="53" spans="1:4" x14ac:dyDescent="0.25">
      <c r="A53" s="7" t="s">
        <v>128</v>
      </c>
      <c r="B53" s="11">
        <v>4901145.41</v>
      </c>
      <c r="C53" s="11">
        <v>6831387.1600000001</v>
      </c>
      <c r="D53" s="11">
        <v>6739869.04</v>
      </c>
    </row>
    <row r="54" spans="1:4" x14ac:dyDescent="0.25">
      <c r="A54" s="7" t="s">
        <v>127</v>
      </c>
      <c r="B54" s="11">
        <v>3768356.31</v>
      </c>
      <c r="C54" s="11">
        <v>3749835.5</v>
      </c>
      <c r="D54" s="11">
        <v>4323813.0999999996</v>
      </c>
    </row>
    <row r="55" spans="1:4" ht="15.75" thickBot="1" x14ac:dyDescent="0.3">
      <c r="A55" s="10" t="s">
        <v>126</v>
      </c>
      <c r="B55" s="12">
        <v>0</v>
      </c>
      <c r="C55" s="12">
        <v>0</v>
      </c>
      <c r="D55" s="12">
        <v>0</v>
      </c>
    </row>
    <row r="56" spans="1:4" x14ac:dyDescent="0.25">
      <c r="A56" s="7" t="s">
        <v>125</v>
      </c>
      <c r="B56" s="11">
        <f>SUM(B52:B55)</f>
        <v>17876188.93</v>
      </c>
      <c r="C56" s="11">
        <f t="shared" ref="C56:D56" si="7">SUM(C52:C55)</f>
        <v>18175846.18</v>
      </c>
      <c r="D56" s="11">
        <f t="shared" si="7"/>
        <v>15792884.93</v>
      </c>
    </row>
    <row r="57" spans="1:4" x14ac:dyDescent="0.25">
      <c r="A57" s="7"/>
      <c r="B57" s="11"/>
      <c r="C57" s="11"/>
      <c r="D57" s="11"/>
    </row>
    <row r="58" spans="1:4" x14ac:dyDescent="0.25">
      <c r="A58" s="17" t="s">
        <v>124</v>
      </c>
      <c r="B58" s="11"/>
      <c r="C58" s="11"/>
      <c r="D58" s="11"/>
    </row>
    <row r="59" spans="1:4" x14ac:dyDescent="0.25">
      <c r="A59" s="17" t="s">
        <v>123</v>
      </c>
      <c r="B59" s="11"/>
      <c r="C59" s="11"/>
      <c r="D59" s="11"/>
    </row>
    <row r="60" spans="1:4" x14ac:dyDescent="0.25">
      <c r="A60" s="7"/>
      <c r="B60" s="11"/>
      <c r="C60" s="11"/>
      <c r="D60" s="11"/>
    </row>
    <row r="61" spans="1:4" x14ac:dyDescent="0.25">
      <c r="A61" s="7" t="s">
        <v>122</v>
      </c>
      <c r="B61" s="11"/>
      <c r="C61" s="11"/>
      <c r="D61" s="11"/>
    </row>
    <row r="62" spans="1:4" x14ac:dyDescent="0.25">
      <c r="A62" s="7" t="s">
        <v>121</v>
      </c>
      <c r="B62" s="11">
        <v>546624.54</v>
      </c>
      <c r="C62" s="11">
        <v>546624.54</v>
      </c>
      <c r="D62" s="11">
        <v>546624.54</v>
      </c>
    </row>
    <row r="63" spans="1:4" x14ac:dyDescent="0.25">
      <c r="A63" s="7" t="s">
        <v>120</v>
      </c>
      <c r="B63" s="11">
        <v>135292792.27000001</v>
      </c>
      <c r="C63" s="11">
        <v>130910628.09999999</v>
      </c>
      <c r="D63" s="11">
        <v>129808566.15000001</v>
      </c>
    </row>
    <row r="64" spans="1:4" x14ac:dyDescent="0.25">
      <c r="A64" s="7" t="s">
        <v>119</v>
      </c>
      <c r="B64" s="11">
        <v>96943346.290000007</v>
      </c>
      <c r="C64" s="11">
        <v>93040590.870000005</v>
      </c>
      <c r="D64" s="11">
        <v>89789237.829999998</v>
      </c>
    </row>
    <row r="65" spans="1:4" x14ac:dyDescent="0.25">
      <c r="A65" s="7" t="s">
        <v>118</v>
      </c>
      <c r="B65" s="11">
        <v>3406990.51</v>
      </c>
      <c r="C65" s="11">
        <v>3440216.9</v>
      </c>
      <c r="D65" s="11">
        <v>9243124.0800000001</v>
      </c>
    </row>
    <row r="66" spans="1:4" x14ac:dyDescent="0.25">
      <c r="A66" s="7" t="s">
        <v>117</v>
      </c>
      <c r="B66" s="11">
        <v>0</v>
      </c>
      <c r="C66" s="11">
        <v>0</v>
      </c>
      <c r="D66" s="11">
        <v>0</v>
      </c>
    </row>
    <row r="67" spans="1:4" x14ac:dyDescent="0.25">
      <c r="A67" s="7" t="s">
        <v>116</v>
      </c>
      <c r="B67" s="11">
        <v>130996220.8</v>
      </c>
      <c r="C67" s="11">
        <v>125018136.06999999</v>
      </c>
      <c r="D67" s="11">
        <v>119041457.12</v>
      </c>
    </row>
    <row r="68" spans="1:4" x14ac:dyDescent="0.25">
      <c r="A68" s="7" t="s">
        <v>115</v>
      </c>
      <c r="B68" s="11">
        <v>206710.13</v>
      </c>
      <c r="C68" s="11">
        <v>212739.53</v>
      </c>
      <c r="D68" s="11">
        <v>183313.15</v>
      </c>
    </row>
    <row r="69" spans="1:4" ht="15.75" thickBot="1" x14ac:dyDescent="0.3">
      <c r="A69" s="10" t="s">
        <v>114</v>
      </c>
      <c r="B69" s="12">
        <v>-37782568.060000002</v>
      </c>
      <c r="C69" s="12">
        <v>-37734842.270000003</v>
      </c>
      <c r="D69" s="12">
        <v>-35961542.259999998</v>
      </c>
    </row>
    <row r="70" spans="1:4" x14ac:dyDescent="0.25">
      <c r="A70" s="7" t="s">
        <v>113</v>
      </c>
      <c r="B70" s="11">
        <f>SUM(B62:B69)</f>
        <v>329610116.48000002</v>
      </c>
      <c r="C70" s="11">
        <f t="shared" ref="C70:D70" si="8">SUM(C62:C69)</f>
        <v>315434093.74000001</v>
      </c>
      <c r="D70" s="11">
        <f t="shared" si="8"/>
        <v>312650780.61000001</v>
      </c>
    </row>
    <row r="71" spans="1:4" x14ac:dyDescent="0.25">
      <c r="A71" s="7"/>
      <c r="B71" s="11"/>
      <c r="C71" s="11"/>
      <c r="D71" s="11"/>
    </row>
    <row r="72" spans="1:4" x14ac:dyDescent="0.25">
      <c r="A72" s="7" t="s">
        <v>112</v>
      </c>
      <c r="B72" s="11"/>
      <c r="C72" s="11"/>
      <c r="D72" s="11"/>
    </row>
    <row r="73" spans="1:4" ht="15.75" thickBot="1" x14ac:dyDescent="0.3">
      <c r="A73" s="10" t="s">
        <v>111</v>
      </c>
      <c r="B73" s="12">
        <v>-7386147.1200000001</v>
      </c>
      <c r="C73" s="12">
        <v>-6721886.2199999997</v>
      </c>
      <c r="D73" s="12">
        <v>-8115986.0199999996</v>
      </c>
    </row>
    <row r="74" spans="1:4" x14ac:dyDescent="0.25">
      <c r="A74" s="7" t="s">
        <v>110</v>
      </c>
      <c r="B74" s="11">
        <f>SUM(B73)</f>
        <v>-7386147.1200000001</v>
      </c>
      <c r="C74" s="11">
        <f t="shared" ref="C74:D74" si="9">SUM(C73)</f>
        <v>-6721886.2199999997</v>
      </c>
      <c r="D74" s="11">
        <f t="shared" si="9"/>
        <v>-8115986.0199999996</v>
      </c>
    </row>
    <row r="75" spans="1:4" x14ac:dyDescent="0.25">
      <c r="A75" s="7"/>
      <c r="B75" s="11"/>
      <c r="C75" s="11"/>
      <c r="D75" s="11"/>
    </row>
    <row r="76" spans="1:4" x14ac:dyDescent="0.25">
      <c r="A76" s="7" t="s">
        <v>109</v>
      </c>
      <c r="B76" s="11"/>
      <c r="C76" s="11"/>
      <c r="D76" s="11"/>
    </row>
    <row r="77" spans="1:4" x14ac:dyDescent="0.25">
      <c r="A77" s="7" t="s">
        <v>108</v>
      </c>
      <c r="B77" s="11">
        <v>21841363.879999999</v>
      </c>
      <c r="C77" s="11">
        <v>21391285.800000001</v>
      </c>
      <c r="D77" s="11">
        <v>20301280.050000001</v>
      </c>
    </row>
    <row r="78" spans="1:4" x14ac:dyDescent="0.25">
      <c r="A78" s="7" t="s">
        <v>107</v>
      </c>
      <c r="B78" s="11">
        <v>113088245.84</v>
      </c>
      <c r="C78" s="11">
        <v>112256542.8</v>
      </c>
      <c r="D78" s="11">
        <v>114516219.90000001</v>
      </c>
    </row>
    <row r="79" spans="1:4" x14ac:dyDescent="0.25">
      <c r="A79" s="7" t="s">
        <v>106</v>
      </c>
      <c r="B79" s="11">
        <v>327431.96000000002</v>
      </c>
      <c r="C79" s="11">
        <v>420809.29</v>
      </c>
      <c r="D79" s="11">
        <v>256751.38</v>
      </c>
    </row>
    <row r="80" spans="1:4" x14ac:dyDescent="0.25">
      <c r="A80" s="7" t="s">
        <v>105</v>
      </c>
      <c r="B80" s="11">
        <v>32284.400000000001</v>
      </c>
      <c r="C80" s="11">
        <v>32284.400000000001</v>
      </c>
      <c r="D80" s="11">
        <v>30420</v>
      </c>
    </row>
    <row r="81" spans="1:4" x14ac:dyDescent="0.25">
      <c r="A81" s="7" t="s">
        <v>104</v>
      </c>
      <c r="B81" s="11">
        <v>-542444.77</v>
      </c>
      <c r="C81" s="11">
        <v>-629160.27</v>
      </c>
      <c r="D81" s="11">
        <v>-540201.57999999996</v>
      </c>
    </row>
    <row r="82" spans="1:4" x14ac:dyDescent="0.25">
      <c r="A82" s="7" t="s">
        <v>103</v>
      </c>
      <c r="B82" s="11">
        <v>29619498.219999999</v>
      </c>
      <c r="C82" s="11">
        <v>31137347.25</v>
      </c>
      <c r="D82" s="11">
        <v>35337561.969999999</v>
      </c>
    </row>
    <row r="83" spans="1:4" ht="15.75" thickBot="1" x14ac:dyDescent="0.3">
      <c r="A83" s="10" t="s">
        <v>102</v>
      </c>
      <c r="B83" s="12">
        <v>40018.43</v>
      </c>
      <c r="C83" s="12">
        <v>46139.51</v>
      </c>
      <c r="D83" s="12">
        <v>74295.47</v>
      </c>
    </row>
    <row r="84" spans="1:4" x14ac:dyDescent="0.25">
      <c r="A84" s="7" t="s">
        <v>101</v>
      </c>
      <c r="B84" s="11">
        <f>SUM(B77:B83)</f>
        <v>164406397.96000001</v>
      </c>
      <c r="C84" s="11">
        <f t="shared" ref="C84:D84" si="10">SUM(C77:C83)</f>
        <v>164655248.78</v>
      </c>
      <c r="D84" s="11">
        <f t="shared" si="10"/>
        <v>169976327.19</v>
      </c>
    </row>
    <row r="85" spans="1:4" x14ac:dyDescent="0.25">
      <c r="A85" s="7"/>
      <c r="B85" s="11"/>
      <c r="C85" s="11"/>
      <c r="D85" s="11"/>
    </row>
    <row r="86" spans="1:4" x14ac:dyDescent="0.25">
      <c r="A86" s="7" t="s">
        <v>100</v>
      </c>
      <c r="B86" s="11"/>
      <c r="C86" s="11"/>
      <c r="D86" s="11"/>
    </row>
    <row r="87" spans="1:4" x14ac:dyDescent="0.25">
      <c r="A87" s="7" t="s">
        <v>99</v>
      </c>
      <c r="B87" s="11">
        <v>20125823.960000001</v>
      </c>
      <c r="C87" s="11">
        <v>15688715.07</v>
      </c>
      <c r="D87" s="11">
        <v>16524047.1</v>
      </c>
    </row>
    <row r="88" spans="1:4" ht="15.75" thickBot="1" x14ac:dyDescent="0.3">
      <c r="A88" s="10" t="s">
        <v>98</v>
      </c>
      <c r="B88" s="12">
        <v>0</v>
      </c>
      <c r="C88" s="12">
        <v>0</v>
      </c>
      <c r="D88" s="12">
        <v>0</v>
      </c>
    </row>
    <row r="89" spans="1:4" x14ac:dyDescent="0.25">
      <c r="A89" s="7" t="s">
        <v>97</v>
      </c>
      <c r="B89" s="11">
        <f>SUM(B87:B88)</f>
        <v>20125823.960000001</v>
      </c>
      <c r="C89" s="11">
        <f t="shared" ref="C89:D89" si="11">SUM(C87:C88)</f>
        <v>15688715.07</v>
      </c>
      <c r="D89" s="11">
        <f t="shared" si="11"/>
        <v>16524047.1</v>
      </c>
    </row>
    <row r="90" spans="1:4" x14ac:dyDescent="0.25">
      <c r="A90" s="7"/>
      <c r="B90" s="11"/>
      <c r="C90" s="11"/>
      <c r="D90" s="11"/>
    </row>
    <row r="91" spans="1:4" x14ac:dyDescent="0.25">
      <c r="A91" s="7" t="s">
        <v>96</v>
      </c>
      <c r="B91" s="11"/>
      <c r="C91" s="11"/>
      <c r="D91" s="11"/>
    </row>
    <row r="92" spans="1:4" x14ac:dyDescent="0.25">
      <c r="A92" s="7" t="s">
        <v>95</v>
      </c>
      <c r="B92" s="11">
        <v>21334662.760000002</v>
      </c>
      <c r="C92" s="11">
        <v>23426202.110000003</v>
      </c>
      <c r="D92" s="11">
        <v>20943646.049999997</v>
      </c>
    </row>
    <row r="93" spans="1:4" x14ac:dyDescent="0.25">
      <c r="A93" s="7" t="s">
        <v>94</v>
      </c>
      <c r="B93" s="11">
        <v>1082641.5900000001</v>
      </c>
      <c r="C93" s="11">
        <v>9774938.2100000009</v>
      </c>
      <c r="D93" s="11">
        <v>16327612.380000001</v>
      </c>
    </row>
    <row r="94" spans="1:4" ht="15.75" thickBot="1" x14ac:dyDescent="0.3">
      <c r="A94" s="10" t="s">
        <v>75</v>
      </c>
      <c r="B94" s="12">
        <v>9837.34</v>
      </c>
      <c r="C94" s="12">
        <v>9837.34</v>
      </c>
      <c r="D94" s="12">
        <v>9837.34</v>
      </c>
    </row>
    <row r="95" spans="1:4" x14ac:dyDescent="0.25">
      <c r="A95" s="7" t="s">
        <v>93</v>
      </c>
      <c r="B95" s="11">
        <f>SUM(B92:B94)</f>
        <v>22427141.690000001</v>
      </c>
      <c r="C95" s="11">
        <f t="shared" ref="C95:D95" si="12">SUM(C92:C94)</f>
        <v>33210977.660000004</v>
      </c>
      <c r="D95" s="11">
        <f t="shared" si="12"/>
        <v>37281095.770000003</v>
      </c>
    </row>
    <row r="96" spans="1:4" x14ac:dyDescent="0.25">
      <c r="A96" s="7"/>
      <c r="B96" s="11"/>
      <c r="C96" s="11"/>
      <c r="D96" s="11"/>
    </row>
    <row r="97" spans="1:4" x14ac:dyDescent="0.25">
      <c r="A97" s="7" t="s">
        <v>92</v>
      </c>
      <c r="B97" s="11"/>
      <c r="C97" s="11"/>
      <c r="D97" s="11"/>
    </row>
    <row r="98" spans="1:4" x14ac:dyDescent="0.25">
      <c r="A98" s="7" t="s">
        <v>91</v>
      </c>
      <c r="B98" s="11">
        <v>1305393377.1199999</v>
      </c>
      <c r="C98" s="11">
        <v>1300074187.3900001</v>
      </c>
      <c r="D98" s="11">
        <v>1298013594.9300001</v>
      </c>
    </row>
    <row r="99" spans="1:4" x14ac:dyDescent="0.25">
      <c r="A99" s="7"/>
      <c r="B99" s="11"/>
      <c r="C99" s="11"/>
      <c r="D99" s="11"/>
    </row>
    <row r="100" spans="1:4" x14ac:dyDescent="0.25">
      <c r="A100" s="7" t="s">
        <v>90</v>
      </c>
      <c r="B100" s="11">
        <f>B56+B70+B74+B84+B89+B95+B98</f>
        <v>1852452899.02</v>
      </c>
      <c r="C100" s="11">
        <f t="shared" ref="C100:D100" si="13">C56+C70+C74+C84+C89+C95+C98</f>
        <v>1840517182.6000001</v>
      </c>
      <c r="D100" s="11">
        <f t="shared" si="13"/>
        <v>1842122744.5100002</v>
      </c>
    </row>
    <row r="101" spans="1:4" x14ac:dyDescent="0.25">
      <c r="A101" s="7"/>
      <c r="B101" s="11"/>
      <c r="C101" s="11"/>
      <c r="D101" s="11"/>
    </row>
    <row r="102" spans="1:4" x14ac:dyDescent="0.25">
      <c r="A102" s="7" t="s">
        <v>89</v>
      </c>
      <c r="B102" s="11"/>
      <c r="C102" s="11"/>
      <c r="D102" s="11"/>
    </row>
    <row r="103" spans="1:4" x14ac:dyDescent="0.25">
      <c r="A103" s="7" t="s">
        <v>88</v>
      </c>
      <c r="B103" s="11">
        <v>20171510.260000002</v>
      </c>
      <c r="C103" s="11">
        <v>20172059.800000001</v>
      </c>
      <c r="D103" s="11">
        <v>20172788.170000002</v>
      </c>
    </row>
    <row r="104" spans="1:4" x14ac:dyDescent="0.25">
      <c r="A104" s="7" t="s">
        <v>87</v>
      </c>
      <c r="B104" s="11">
        <v>7780952.6499999994</v>
      </c>
      <c r="C104" s="11">
        <v>7780952.6499999994</v>
      </c>
      <c r="D104" s="11">
        <v>9608229.9400000013</v>
      </c>
    </row>
    <row r="105" spans="1:4" x14ac:dyDescent="0.25">
      <c r="A105" s="7" t="s">
        <v>86</v>
      </c>
      <c r="B105" s="11">
        <v>0</v>
      </c>
      <c r="C105" s="11">
        <v>0</v>
      </c>
      <c r="D105" s="11">
        <v>0</v>
      </c>
    </row>
    <row r="106" spans="1:4" x14ac:dyDescent="0.25">
      <c r="A106" s="7" t="s">
        <v>85</v>
      </c>
      <c r="B106" s="11">
        <v>0</v>
      </c>
      <c r="C106" s="11">
        <v>0</v>
      </c>
      <c r="D106" s="11">
        <v>0</v>
      </c>
    </row>
    <row r="107" spans="1:4" x14ac:dyDescent="0.25">
      <c r="A107" s="7" t="s">
        <v>84</v>
      </c>
      <c r="B107" s="11">
        <v>3469718.3</v>
      </c>
      <c r="C107" s="11">
        <v>2466079.7000000002</v>
      </c>
      <c r="D107" s="11">
        <v>1896252.46</v>
      </c>
    </row>
    <row r="108" spans="1:4" x14ac:dyDescent="0.25">
      <c r="A108" s="7" t="s">
        <v>83</v>
      </c>
      <c r="B108" s="11">
        <v>0</v>
      </c>
      <c r="C108" s="11">
        <v>0</v>
      </c>
      <c r="D108" s="11">
        <v>0</v>
      </c>
    </row>
    <row r="109" spans="1:4" x14ac:dyDescent="0.25">
      <c r="A109" s="7" t="s">
        <v>82</v>
      </c>
      <c r="B109" s="11">
        <v>27376506.109999999</v>
      </c>
      <c r="C109" s="11">
        <v>27335266.199999999</v>
      </c>
      <c r="D109" s="11">
        <v>27175481.359999999</v>
      </c>
    </row>
    <row r="110" spans="1:4" x14ac:dyDescent="0.25">
      <c r="A110" s="7" t="s">
        <v>81</v>
      </c>
      <c r="B110" s="11">
        <v>117020001.2</v>
      </c>
      <c r="C110" s="11">
        <v>114900298.67</v>
      </c>
      <c r="D110" s="11">
        <v>112786514.70999999</v>
      </c>
    </row>
    <row r="111" spans="1:4" x14ac:dyDescent="0.25">
      <c r="A111" s="7" t="s">
        <v>80</v>
      </c>
      <c r="B111" s="11">
        <v>1807932.84</v>
      </c>
      <c r="C111" s="11">
        <v>1032629.84</v>
      </c>
      <c r="D111" s="11">
        <v>662593.84</v>
      </c>
    </row>
    <row r="112" spans="1:4" x14ac:dyDescent="0.25">
      <c r="A112" s="7" t="s">
        <v>79</v>
      </c>
      <c r="B112" s="11">
        <v>51520730.990000002</v>
      </c>
      <c r="C112" s="11">
        <v>51371007.359999999</v>
      </c>
      <c r="D112" s="11">
        <v>51363140.859999999</v>
      </c>
    </row>
    <row r="113" spans="1:4" x14ac:dyDescent="0.25">
      <c r="A113" s="7" t="s">
        <v>78</v>
      </c>
      <c r="B113" s="11">
        <v>398918318.31999999</v>
      </c>
      <c r="C113" s="11">
        <v>397796060.72000003</v>
      </c>
      <c r="D113" s="11">
        <v>400380265.41999996</v>
      </c>
    </row>
    <row r="114" spans="1:4" x14ac:dyDescent="0.25">
      <c r="A114" s="7" t="s">
        <v>77</v>
      </c>
      <c r="B114" s="11">
        <v>0</v>
      </c>
      <c r="C114" s="11">
        <v>0</v>
      </c>
      <c r="D114" s="11">
        <v>0</v>
      </c>
    </row>
    <row r="115" spans="1:4" x14ac:dyDescent="0.25">
      <c r="A115" s="7" t="s">
        <v>76</v>
      </c>
      <c r="B115" s="11">
        <v>732329.45</v>
      </c>
      <c r="C115" s="11">
        <v>-295749.03999999998</v>
      </c>
      <c r="D115" s="11">
        <v>105690.39</v>
      </c>
    </row>
    <row r="116" spans="1:4" x14ac:dyDescent="0.25">
      <c r="A116" s="7" t="s">
        <v>75</v>
      </c>
      <c r="B116" s="11">
        <v>185791075.84999999</v>
      </c>
      <c r="C116" s="11">
        <v>185985402.12</v>
      </c>
      <c r="D116" s="11">
        <v>177560042.28999999</v>
      </c>
    </row>
    <row r="117" spans="1:4" x14ac:dyDescent="0.25">
      <c r="A117" s="7" t="s">
        <v>74</v>
      </c>
      <c r="B117" s="11">
        <v>201064.42</v>
      </c>
      <c r="C117" s="11">
        <v>194233.84</v>
      </c>
      <c r="D117" s="11">
        <v>187403.26</v>
      </c>
    </row>
    <row r="118" spans="1:4" ht="15.75" thickBot="1" x14ac:dyDescent="0.3">
      <c r="A118" s="10" t="s">
        <v>73</v>
      </c>
      <c r="B118" s="12">
        <v>43274761.659999996</v>
      </c>
      <c r="C118" s="12">
        <v>43089089.350000001</v>
      </c>
      <c r="D118" s="12">
        <v>42903417.039999999</v>
      </c>
    </row>
    <row r="119" spans="1:4" x14ac:dyDescent="0.25">
      <c r="A119" s="7" t="s">
        <v>72</v>
      </c>
      <c r="B119" s="11">
        <f>SUM(B103:B118)</f>
        <v>858064902.05000007</v>
      </c>
      <c r="C119" s="11">
        <f t="shared" ref="C119:D119" si="14">SUM(C103:C118)</f>
        <v>851827331.21000016</v>
      </c>
      <c r="D119" s="11">
        <f t="shared" si="14"/>
        <v>844801819.73999989</v>
      </c>
    </row>
    <row r="120" spans="1:4" x14ac:dyDescent="0.25">
      <c r="A120" s="7"/>
      <c r="B120" s="11"/>
      <c r="C120" s="11"/>
      <c r="D120" s="11"/>
    </row>
    <row r="121" spans="1:4" ht="15.75" thickBot="1" x14ac:dyDescent="0.3">
      <c r="A121" s="18" t="s">
        <v>71</v>
      </c>
      <c r="B121" s="19">
        <f>B38+B48+B100+B119</f>
        <v>12488909379.35</v>
      </c>
      <c r="C121" s="19">
        <f t="shared" ref="C121:D121" si="15">C38+C48+C100+C119</f>
        <v>12510155829.600002</v>
      </c>
      <c r="D121" s="19">
        <f t="shared" si="15"/>
        <v>12549509246.580004</v>
      </c>
    </row>
    <row r="122" spans="1:4" ht="15.75" thickTop="1" x14ac:dyDescent="0.25">
      <c r="A122" s="7"/>
      <c r="B122" s="11"/>
      <c r="C122" s="11"/>
      <c r="D122" s="11"/>
    </row>
    <row r="123" spans="1:4" x14ac:dyDescent="0.25">
      <c r="A123" s="7" t="s">
        <v>70</v>
      </c>
      <c r="B123" s="11"/>
      <c r="C123" s="11"/>
      <c r="D123" s="11"/>
    </row>
    <row r="124" spans="1:4" x14ac:dyDescent="0.25">
      <c r="A124" s="7" t="s">
        <v>69</v>
      </c>
      <c r="B124" s="11"/>
      <c r="C124" s="11"/>
      <c r="D124" s="11"/>
    </row>
    <row r="125" spans="1:4" x14ac:dyDescent="0.25">
      <c r="A125" s="7" t="s">
        <v>68</v>
      </c>
      <c r="B125" s="11">
        <v>-6166364.6000000006</v>
      </c>
      <c r="C125" s="11">
        <v>-6166364.6000000006</v>
      </c>
      <c r="D125" s="11">
        <v>-6166364.6000000006</v>
      </c>
    </row>
    <row r="126" spans="1:4" x14ac:dyDescent="0.25">
      <c r="A126" s="7" t="s">
        <v>67</v>
      </c>
      <c r="B126" s="11">
        <v>-47592882.379999995</v>
      </c>
      <c r="C126" s="11">
        <v>-41143717.439999998</v>
      </c>
      <c r="D126" s="11">
        <v>-30558074.789999999</v>
      </c>
    </row>
    <row r="127" spans="1:4" x14ac:dyDescent="0.25">
      <c r="A127" s="7" t="s">
        <v>66</v>
      </c>
      <c r="B127" s="11">
        <v>0</v>
      </c>
      <c r="C127" s="11">
        <v>0</v>
      </c>
      <c r="D127" s="11">
        <v>0</v>
      </c>
    </row>
    <row r="128" spans="1:4" x14ac:dyDescent="0.25">
      <c r="A128" s="7" t="s">
        <v>65</v>
      </c>
      <c r="B128" s="11">
        <v>-80000000</v>
      </c>
      <c r="C128" s="11">
        <v>-102000000</v>
      </c>
      <c r="D128" s="11">
        <v>-206000000</v>
      </c>
    </row>
    <row r="129" spans="1:4" x14ac:dyDescent="0.25">
      <c r="A129" s="7" t="s">
        <v>64</v>
      </c>
      <c r="B129" s="11">
        <v>-357980105.31999999</v>
      </c>
      <c r="C129" s="11">
        <v>-349056152.25999999</v>
      </c>
      <c r="D129" s="11">
        <v>-348303909.54000002</v>
      </c>
    </row>
    <row r="130" spans="1:4" x14ac:dyDescent="0.25">
      <c r="A130" s="7" t="s">
        <v>63</v>
      </c>
      <c r="B130" s="11">
        <v>0</v>
      </c>
      <c r="C130" s="11">
        <v>0</v>
      </c>
      <c r="D130" s="11">
        <v>0</v>
      </c>
    </row>
    <row r="131" spans="1:4" x14ac:dyDescent="0.25">
      <c r="A131" s="7" t="s">
        <v>62</v>
      </c>
      <c r="B131" s="11">
        <v>-66125</v>
      </c>
      <c r="C131" s="11">
        <v>-70249.97</v>
      </c>
      <c r="D131" s="11">
        <v>-70249.97</v>
      </c>
    </row>
    <row r="132" spans="1:4" x14ac:dyDescent="0.25">
      <c r="A132" s="7" t="s">
        <v>61</v>
      </c>
      <c r="B132" s="11">
        <v>-42300731.759999998</v>
      </c>
      <c r="C132" s="11">
        <v>-42701217.789999999</v>
      </c>
      <c r="D132" s="11">
        <v>-42844076.030000001</v>
      </c>
    </row>
    <row r="133" spans="1:4" x14ac:dyDescent="0.25">
      <c r="A133" s="7" t="s">
        <v>60</v>
      </c>
      <c r="B133" s="11">
        <v>-108517643.83</v>
      </c>
      <c r="C133" s="11">
        <v>-120357744.97</v>
      </c>
      <c r="D133" s="11">
        <v>-124188222.06999999</v>
      </c>
    </row>
    <row r="134" spans="1:4" x14ac:dyDescent="0.25">
      <c r="A134" s="7" t="s">
        <v>59</v>
      </c>
      <c r="B134" s="11">
        <v>-54360342.920000002</v>
      </c>
      <c r="C134" s="11">
        <v>-72196013.849999994</v>
      </c>
      <c r="D134" s="11">
        <v>-57179910.240000002</v>
      </c>
    </row>
    <row r="135" spans="1:4" x14ac:dyDescent="0.25">
      <c r="A135" s="7" t="s">
        <v>58</v>
      </c>
      <c r="B135" s="11">
        <v>0</v>
      </c>
      <c r="C135" s="11">
        <v>0</v>
      </c>
      <c r="D135" s="11">
        <v>0</v>
      </c>
    </row>
    <row r="136" spans="1:4" x14ac:dyDescent="0.25">
      <c r="A136" s="7" t="s">
        <v>57</v>
      </c>
      <c r="B136" s="11">
        <v>-2077600.29</v>
      </c>
      <c r="C136" s="11">
        <v>-1348141.21</v>
      </c>
      <c r="D136" s="11">
        <v>-1433212.84</v>
      </c>
    </row>
    <row r="137" spans="1:4" x14ac:dyDescent="0.25">
      <c r="A137" s="7" t="s">
        <v>56</v>
      </c>
      <c r="B137" s="11">
        <v>-27348715.18</v>
      </c>
      <c r="C137" s="11">
        <v>-25886585.82</v>
      </c>
      <c r="D137" s="11">
        <v>-25231906.420000002</v>
      </c>
    </row>
    <row r="138" spans="1:4" ht="15.75" thickBot="1" x14ac:dyDescent="0.3">
      <c r="A138" s="10" t="s">
        <v>55</v>
      </c>
      <c r="B138" s="12">
        <v>-511681.07</v>
      </c>
      <c r="C138" s="12">
        <v>-461054.69</v>
      </c>
      <c r="D138" s="12">
        <v>-569885.12</v>
      </c>
    </row>
    <row r="139" spans="1:4" x14ac:dyDescent="0.25">
      <c r="A139" s="7" t="s">
        <v>54</v>
      </c>
      <c r="B139" s="11">
        <f>SUM(B125:B138)</f>
        <v>-726922192.3499999</v>
      </c>
      <c r="C139" s="11">
        <f t="shared" ref="C139:D139" si="16">SUM(C125:C138)</f>
        <v>-761387242.60000014</v>
      </c>
      <c r="D139" s="11">
        <f t="shared" si="16"/>
        <v>-842545811.62</v>
      </c>
    </row>
    <row r="140" spans="1:4" x14ac:dyDescent="0.25">
      <c r="A140" s="7"/>
      <c r="B140" s="11"/>
      <c r="C140" s="11"/>
      <c r="D140" s="11"/>
    </row>
    <row r="141" spans="1:4" x14ac:dyDescent="0.25">
      <c r="A141" s="7" t="s">
        <v>53</v>
      </c>
      <c r="B141" s="11"/>
      <c r="C141" s="11"/>
      <c r="D141" s="11"/>
    </row>
    <row r="142" spans="1:4" x14ac:dyDescent="0.25">
      <c r="A142" s="7" t="s">
        <v>52</v>
      </c>
      <c r="B142" s="11"/>
      <c r="C142" s="11"/>
      <c r="D142" s="11"/>
    </row>
    <row r="143" spans="1:4" ht="15.75" thickBot="1" x14ac:dyDescent="0.3">
      <c r="A143" s="10" t="s">
        <v>47</v>
      </c>
      <c r="B143" s="12">
        <v>-1.46</v>
      </c>
      <c r="C143" s="12">
        <v>-1.46</v>
      </c>
      <c r="D143" s="12">
        <v>-1.46</v>
      </c>
    </row>
    <row r="144" spans="1:4" x14ac:dyDescent="0.25">
      <c r="A144" s="7" t="s">
        <v>51</v>
      </c>
      <c r="B144" s="11">
        <f>SUM(B143)</f>
        <v>-1.46</v>
      </c>
      <c r="C144" s="11">
        <f t="shared" ref="C144:D144" si="17">SUM(C143)</f>
        <v>-1.46</v>
      </c>
      <c r="D144" s="11">
        <f t="shared" si="17"/>
        <v>-1.46</v>
      </c>
    </row>
    <row r="145" spans="1:4" x14ac:dyDescent="0.25">
      <c r="A145" s="7"/>
      <c r="B145" s="11"/>
      <c r="C145" s="11"/>
      <c r="D145" s="11"/>
    </row>
    <row r="146" spans="1:4" x14ac:dyDescent="0.25">
      <c r="A146" s="7" t="s">
        <v>50</v>
      </c>
      <c r="B146" s="11"/>
      <c r="C146" s="11"/>
      <c r="D146" s="11"/>
    </row>
    <row r="147" spans="1:4" x14ac:dyDescent="0.25">
      <c r="A147" s="7" t="s">
        <v>49</v>
      </c>
      <c r="B147" s="11">
        <v>0</v>
      </c>
      <c r="C147" s="11">
        <v>0</v>
      </c>
      <c r="D147" s="11">
        <v>0</v>
      </c>
    </row>
    <row r="148" spans="1:4" x14ac:dyDescent="0.25">
      <c r="A148" s="7" t="s">
        <v>48</v>
      </c>
      <c r="B148" s="11">
        <v>-2016647517.95</v>
      </c>
      <c r="C148" s="11">
        <v>-2012209479.01</v>
      </c>
      <c r="D148" s="11">
        <v>-2009444620.73</v>
      </c>
    </row>
    <row r="149" spans="1:4" ht="15.75" thickBot="1" x14ac:dyDescent="0.3">
      <c r="A149" s="10" t="s">
        <v>47</v>
      </c>
      <c r="B149" s="12">
        <v>-197145225.60999998</v>
      </c>
      <c r="C149" s="12">
        <v>-195322247.56</v>
      </c>
      <c r="D149" s="12">
        <v>-198072551.28999999</v>
      </c>
    </row>
    <row r="150" spans="1:4" x14ac:dyDescent="0.25">
      <c r="A150" s="7" t="s">
        <v>46</v>
      </c>
      <c r="B150" s="11">
        <f>SUM(B147:B149)</f>
        <v>-2213792743.5599999</v>
      </c>
      <c r="C150" s="11">
        <f t="shared" ref="C150:D150" si="18">SUM(C147:C149)</f>
        <v>-2207531726.5700002</v>
      </c>
      <c r="D150" s="11">
        <f t="shared" si="18"/>
        <v>-2207517172.02</v>
      </c>
    </row>
    <row r="151" spans="1:4" x14ac:dyDescent="0.25">
      <c r="A151" s="7"/>
      <c r="B151" s="11"/>
      <c r="C151" s="11"/>
      <c r="D151" s="11"/>
    </row>
    <row r="152" spans="1:4" x14ac:dyDescent="0.25">
      <c r="A152" s="7" t="s">
        <v>45</v>
      </c>
      <c r="B152" s="11">
        <f>B144+B150</f>
        <v>-2213792745.02</v>
      </c>
      <c r="C152" s="11">
        <f t="shared" ref="C152:D152" si="19">C144+C150</f>
        <v>-2207531728.0300002</v>
      </c>
      <c r="D152" s="11">
        <f t="shared" si="19"/>
        <v>-2207517173.48</v>
      </c>
    </row>
    <row r="153" spans="1:4" x14ac:dyDescent="0.25">
      <c r="A153" s="7"/>
      <c r="B153" s="11"/>
      <c r="C153" s="11"/>
      <c r="D153" s="11"/>
    </row>
    <row r="154" spans="1:4" x14ac:dyDescent="0.25">
      <c r="A154" s="7" t="s">
        <v>44</v>
      </c>
      <c r="B154" s="11"/>
      <c r="C154" s="11"/>
      <c r="D154" s="11"/>
    </row>
    <row r="155" spans="1:4" x14ac:dyDescent="0.25">
      <c r="A155" s="7" t="s">
        <v>43</v>
      </c>
      <c r="B155" s="11">
        <v>-671204.18</v>
      </c>
      <c r="C155" s="11">
        <v>-671204.18</v>
      </c>
      <c r="D155" s="11">
        <v>-919220.02</v>
      </c>
    </row>
    <row r="156" spans="1:4" x14ac:dyDescent="0.25">
      <c r="A156" s="7" t="s">
        <v>42</v>
      </c>
      <c r="B156" s="11">
        <v>-14155771.420000002</v>
      </c>
      <c r="C156" s="11">
        <v>-13387038.969999999</v>
      </c>
      <c r="D156" s="11">
        <v>-11587183.940000001</v>
      </c>
    </row>
    <row r="157" spans="1:4" x14ac:dyDescent="0.25">
      <c r="A157" s="7" t="s">
        <v>41</v>
      </c>
      <c r="B157" s="11">
        <v>-2560000</v>
      </c>
      <c r="C157" s="11">
        <v>-2560000</v>
      </c>
      <c r="D157" s="11">
        <v>-235000</v>
      </c>
    </row>
    <row r="158" spans="1:4" x14ac:dyDescent="0.25">
      <c r="A158" s="7" t="s">
        <v>40</v>
      </c>
      <c r="B158" s="11">
        <v>-49948921.990000002</v>
      </c>
      <c r="C158" s="11">
        <v>-49890402.32</v>
      </c>
      <c r="D158" s="11">
        <v>-50349306.969999999</v>
      </c>
    </row>
    <row r="159" spans="1:4" x14ac:dyDescent="0.25">
      <c r="A159" s="7" t="s">
        <v>39</v>
      </c>
      <c r="B159" s="11">
        <v>-137567032.53999999</v>
      </c>
      <c r="C159" s="11">
        <v>-137567032.53999999</v>
      </c>
      <c r="D159" s="11">
        <v>-136611254.97999999</v>
      </c>
    </row>
    <row r="160" spans="1:4" x14ac:dyDescent="0.25">
      <c r="A160" s="7" t="s">
        <v>38</v>
      </c>
      <c r="B160" s="11">
        <v>-34578500</v>
      </c>
      <c r="C160" s="11">
        <v>-34578500</v>
      </c>
      <c r="D160" s="11">
        <v>-34578500</v>
      </c>
    </row>
    <row r="161" spans="1:4" x14ac:dyDescent="0.25">
      <c r="A161" s="7" t="s">
        <v>37</v>
      </c>
      <c r="B161" s="11">
        <v>-184926580.97</v>
      </c>
      <c r="C161" s="11">
        <v>-184721017.53</v>
      </c>
      <c r="D161" s="11">
        <v>-184788995.42000002</v>
      </c>
    </row>
    <row r="162" spans="1:4" x14ac:dyDescent="0.25">
      <c r="A162" s="7" t="s">
        <v>36</v>
      </c>
      <c r="B162" s="11">
        <v>-91939905.609999999</v>
      </c>
      <c r="C162" s="11">
        <v>-94208735.390000001</v>
      </c>
      <c r="D162" s="11">
        <v>-93291351.420000002</v>
      </c>
    </row>
    <row r="163" spans="1:4" x14ac:dyDescent="0.25">
      <c r="A163" s="7" t="s">
        <v>35</v>
      </c>
      <c r="B163" s="11">
        <v>-313369932</v>
      </c>
      <c r="C163" s="11">
        <v>-314092333.94</v>
      </c>
      <c r="D163" s="11">
        <v>-311914385.56</v>
      </c>
    </row>
    <row r="164" spans="1:4" x14ac:dyDescent="0.25">
      <c r="A164" s="7" t="s">
        <v>34</v>
      </c>
      <c r="B164" s="11">
        <v>-1112471165.1800001</v>
      </c>
      <c r="C164" s="11">
        <v>-1109726683.2</v>
      </c>
      <c r="D164" s="11">
        <v>-1106965635.1500001</v>
      </c>
    </row>
    <row r="165" spans="1:4" x14ac:dyDescent="0.25">
      <c r="A165" s="7" t="s">
        <v>33</v>
      </c>
      <c r="B165" s="11">
        <v>-1886938.49</v>
      </c>
      <c r="C165" s="11">
        <v>-1896812.07</v>
      </c>
      <c r="D165" s="11">
        <v>-1838612.77</v>
      </c>
    </row>
    <row r="166" spans="1:4" ht="15.75" thickBot="1" x14ac:dyDescent="0.3">
      <c r="A166" s="10" t="s">
        <v>32</v>
      </c>
      <c r="B166" s="12">
        <v>0</v>
      </c>
      <c r="C166" s="12">
        <v>0</v>
      </c>
      <c r="D166" s="12">
        <v>0</v>
      </c>
    </row>
    <row r="167" spans="1:4" x14ac:dyDescent="0.25">
      <c r="A167" s="7" t="s">
        <v>31</v>
      </c>
      <c r="B167" s="11">
        <f>SUM(B155:B166)</f>
        <v>-1944075952.3800001</v>
      </c>
      <c r="C167" s="11">
        <f t="shared" ref="C167:D167" si="20">SUM(C155:C166)</f>
        <v>-1943299760.1399999</v>
      </c>
      <c r="D167" s="11">
        <f t="shared" si="20"/>
        <v>-1933079446.23</v>
      </c>
    </row>
    <row r="168" spans="1:4" x14ac:dyDescent="0.25">
      <c r="A168" s="7"/>
      <c r="B168" s="11"/>
      <c r="C168" s="11"/>
      <c r="D168" s="11"/>
    </row>
    <row r="169" spans="1:4" x14ac:dyDescent="0.25">
      <c r="A169" s="7" t="s">
        <v>30</v>
      </c>
      <c r="B169" s="11"/>
      <c r="C169" s="11"/>
      <c r="D169" s="11"/>
    </row>
    <row r="170" spans="1:4" x14ac:dyDescent="0.25">
      <c r="A170" s="7" t="s">
        <v>29</v>
      </c>
      <c r="B170" s="11"/>
      <c r="C170" s="11"/>
      <c r="D170" s="11"/>
    </row>
    <row r="171" spans="1:4" x14ac:dyDescent="0.25">
      <c r="A171" s="7" t="s">
        <v>28</v>
      </c>
      <c r="B171" s="11"/>
      <c r="C171" s="11"/>
      <c r="D171" s="11"/>
    </row>
    <row r="172" spans="1:4" x14ac:dyDescent="0.25">
      <c r="A172" s="7" t="s">
        <v>27</v>
      </c>
      <c r="B172" s="11">
        <v>-859037.91</v>
      </c>
      <c r="C172" s="11">
        <v>-859037.91</v>
      </c>
      <c r="D172" s="11">
        <v>-859037.91</v>
      </c>
    </row>
    <row r="173" spans="1:4" x14ac:dyDescent="0.25">
      <c r="A173" s="7" t="s">
        <v>26</v>
      </c>
      <c r="B173" s="11">
        <v>-478145249.87</v>
      </c>
      <c r="C173" s="11">
        <v>-478145249.87</v>
      </c>
      <c r="D173" s="11">
        <v>-478145249.87</v>
      </c>
    </row>
    <row r="174" spans="1:4" x14ac:dyDescent="0.25">
      <c r="A174" s="7" t="s">
        <v>25</v>
      </c>
      <c r="B174" s="11">
        <v>-2804096691.4699998</v>
      </c>
      <c r="C174" s="11">
        <v>-2804096691.4699998</v>
      </c>
      <c r="D174" s="11">
        <v>-2804096691.4699998</v>
      </c>
    </row>
    <row r="175" spans="1:4" x14ac:dyDescent="0.25">
      <c r="A175" s="7" t="s">
        <v>24</v>
      </c>
      <c r="B175" s="11">
        <v>7133879.4000000004</v>
      </c>
      <c r="C175" s="11">
        <v>7133879.4000000004</v>
      </c>
      <c r="D175" s="11">
        <v>7133879.4000000004</v>
      </c>
    </row>
    <row r="176" spans="1:4" x14ac:dyDescent="0.25">
      <c r="A176" s="7" t="s">
        <v>23</v>
      </c>
      <c r="B176" s="11">
        <v>-22554372</v>
      </c>
      <c r="C176" s="11">
        <v>-28782379.620000001</v>
      </c>
      <c r="D176" s="11">
        <v>-28782379.620000001</v>
      </c>
    </row>
    <row r="177" spans="1:4" x14ac:dyDescent="0.25">
      <c r="A177" s="7" t="s">
        <v>22</v>
      </c>
      <c r="B177" s="11">
        <v>-454556098.89999998</v>
      </c>
      <c r="C177" s="11">
        <v>-448328091.27999997</v>
      </c>
      <c r="D177" s="11">
        <v>-448463116.27999997</v>
      </c>
    </row>
    <row r="178" spans="1:4" x14ac:dyDescent="0.25">
      <c r="A178" s="7" t="s">
        <v>21</v>
      </c>
      <c r="B178" s="11">
        <v>19201404</v>
      </c>
      <c r="C178" s="11">
        <v>19201404</v>
      </c>
      <c r="D178" s="11">
        <v>19336429</v>
      </c>
    </row>
    <row r="179" spans="1:4" x14ac:dyDescent="0.25">
      <c r="A179" s="7" t="s">
        <v>20</v>
      </c>
      <c r="B179" s="11">
        <v>147333574.16</v>
      </c>
      <c r="C179" s="11">
        <v>146347337.24000001</v>
      </c>
      <c r="D179" s="11">
        <v>148336998.44999999</v>
      </c>
    </row>
    <row r="180" spans="1:4" x14ac:dyDescent="0.25">
      <c r="A180" s="7" t="s">
        <v>19</v>
      </c>
      <c r="B180" s="11">
        <v>-194292537.11000001</v>
      </c>
      <c r="C180" s="11">
        <v>-187104971.74000001</v>
      </c>
      <c r="D180" s="11">
        <v>-193707411.69</v>
      </c>
    </row>
    <row r="181" spans="1:4" x14ac:dyDescent="0.25">
      <c r="A181" s="7" t="s">
        <v>18</v>
      </c>
      <c r="B181" s="11">
        <v>115112006.09999999</v>
      </c>
      <c r="C181" s="11">
        <v>115112006.09999999</v>
      </c>
      <c r="D181" s="11">
        <v>151315006.09999999</v>
      </c>
    </row>
    <row r="182" spans="1:4" ht="15.75" thickBot="1" x14ac:dyDescent="0.3">
      <c r="A182" s="10" t="s">
        <v>17</v>
      </c>
      <c r="B182" s="12">
        <v>-21484570.550000001</v>
      </c>
      <c r="C182" s="12">
        <v>-21484570.550000001</v>
      </c>
      <c r="D182" s="12">
        <v>-21484570.550000001</v>
      </c>
    </row>
    <row r="183" spans="1:4" x14ac:dyDescent="0.25">
      <c r="A183" s="7" t="s">
        <v>16</v>
      </c>
      <c r="B183" s="11">
        <f>SUM(B172:B182)</f>
        <v>-3687207694.1500006</v>
      </c>
      <c r="C183" s="11">
        <f t="shared" ref="C183:D183" si="21">SUM(C172:C182)</f>
        <v>-3681006365.7000003</v>
      </c>
      <c r="D183" s="11">
        <f t="shared" si="21"/>
        <v>-3649416144.4400005</v>
      </c>
    </row>
    <row r="184" spans="1:4" x14ac:dyDescent="0.25">
      <c r="A184" s="7"/>
      <c r="B184" s="11"/>
      <c r="C184" s="11"/>
      <c r="D184" s="11"/>
    </row>
    <row r="185" spans="1:4" x14ac:dyDescent="0.25">
      <c r="A185" s="7" t="s">
        <v>15</v>
      </c>
      <c r="B185" s="11">
        <f>B183</f>
        <v>-3687207694.1500006</v>
      </c>
      <c r="C185" s="11">
        <f t="shared" ref="C185:D185" si="22">C183</f>
        <v>-3681006365.7000003</v>
      </c>
      <c r="D185" s="11">
        <f t="shared" si="22"/>
        <v>-3649416144.4400005</v>
      </c>
    </row>
    <row r="186" spans="1:4" x14ac:dyDescent="0.25">
      <c r="A186" s="7"/>
      <c r="B186" s="11"/>
      <c r="C186" s="11"/>
      <c r="D186" s="11"/>
    </row>
    <row r="187" spans="1:4" x14ac:dyDescent="0.25">
      <c r="A187" s="7" t="s">
        <v>14</v>
      </c>
      <c r="B187" s="11"/>
      <c r="C187" s="11"/>
      <c r="D187" s="11"/>
    </row>
    <row r="188" spans="1:4" ht="15.75" thickBot="1" x14ac:dyDescent="0.3">
      <c r="A188" s="10" t="s">
        <v>13</v>
      </c>
      <c r="B188" s="12">
        <v>0</v>
      </c>
      <c r="C188" s="12">
        <v>0</v>
      </c>
      <c r="D188" s="12">
        <v>0</v>
      </c>
    </row>
    <row r="189" spans="1:4" x14ac:dyDescent="0.25">
      <c r="A189" s="7" t="s">
        <v>12</v>
      </c>
      <c r="B189" s="11">
        <f>SUM(B188)</f>
        <v>0</v>
      </c>
      <c r="C189" s="11">
        <f t="shared" ref="C189:D189" si="23">SUM(C188)</f>
        <v>0</v>
      </c>
      <c r="D189" s="11">
        <f t="shared" si="23"/>
        <v>0</v>
      </c>
    </row>
    <row r="190" spans="1:4" x14ac:dyDescent="0.25">
      <c r="A190" s="7"/>
      <c r="B190" s="11"/>
      <c r="C190" s="11"/>
      <c r="D190" s="11"/>
    </row>
    <row r="191" spans="1:4" x14ac:dyDescent="0.25">
      <c r="A191" s="7" t="s">
        <v>11</v>
      </c>
      <c r="B191" s="11"/>
      <c r="C191" s="11"/>
      <c r="D191" s="11"/>
    </row>
    <row r="192" spans="1:4" ht="15.75" thickBot="1" x14ac:dyDescent="0.3">
      <c r="A192" s="10" t="s">
        <v>10</v>
      </c>
      <c r="B192" s="12">
        <v>0</v>
      </c>
      <c r="C192" s="12">
        <v>0</v>
      </c>
      <c r="D192" s="12">
        <v>0</v>
      </c>
    </row>
    <row r="193" spans="1:4" x14ac:dyDescent="0.25">
      <c r="A193" s="7" t="s">
        <v>9</v>
      </c>
      <c r="B193" s="11">
        <f>SUM(B192)</f>
        <v>0</v>
      </c>
      <c r="C193" s="11">
        <f t="shared" ref="C193:D193" si="24">SUM(C192)</f>
        <v>0</v>
      </c>
      <c r="D193" s="11">
        <f t="shared" si="24"/>
        <v>0</v>
      </c>
    </row>
    <row r="194" spans="1:4" x14ac:dyDescent="0.25">
      <c r="A194" s="7"/>
      <c r="B194" s="11"/>
      <c r="C194" s="11"/>
      <c r="D194" s="11"/>
    </row>
    <row r="195" spans="1:4" x14ac:dyDescent="0.25">
      <c r="A195" s="7" t="s">
        <v>8</v>
      </c>
      <c r="B195" s="11"/>
      <c r="C195" s="11"/>
      <c r="D195" s="11"/>
    </row>
    <row r="196" spans="1:4" x14ac:dyDescent="0.25">
      <c r="A196" s="7" t="s">
        <v>7</v>
      </c>
      <c r="B196" s="11">
        <v>0</v>
      </c>
      <c r="C196" s="11">
        <v>0</v>
      </c>
      <c r="D196" s="11">
        <v>0</v>
      </c>
    </row>
    <row r="197" spans="1:4" x14ac:dyDescent="0.25">
      <c r="A197" s="7" t="s">
        <v>6</v>
      </c>
      <c r="B197" s="11">
        <v>-3923860000</v>
      </c>
      <c r="C197" s="11">
        <v>-3923860000</v>
      </c>
      <c r="D197" s="11">
        <v>-3923860000</v>
      </c>
    </row>
    <row r="198" spans="1:4" ht="15.75" thickBot="1" x14ac:dyDescent="0.3">
      <c r="A198" s="10" t="s">
        <v>5</v>
      </c>
      <c r="B198" s="12">
        <v>6949204.5499999998</v>
      </c>
      <c r="C198" s="12">
        <v>6929266.8700000001</v>
      </c>
      <c r="D198" s="12">
        <v>6909329.1900000004</v>
      </c>
    </row>
    <row r="199" spans="1:4" x14ac:dyDescent="0.25">
      <c r="A199" s="7" t="s">
        <v>4</v>
      </c>
      <c r="B199" s="11">
        <f>SUM(B196:B198)</f>
        <v>-3916910795.4499998</v>
      </c>
      <c r="C199" s="11">
        <f t="shared" ref="C199:D199" si="25">SUM(C196:C198)</f>
        <v>-3916930733.1300001</v>
      </c>
      <c r="D199" s="11">
        <f t="shared" si="25"/>
        <v>-3916950670.8099999</v>
      </c>
    </row>
    <row r="200" spans="1:4" x14ac:dyDescent="0.25">
      <c r="A200" s="7"/>
      <c r="B200" s="11"/>
      <c r="C200" s="11"/>
      <c r="D200" s="11"/>
    </row>
    <row r="201" spans="1:4" x14ac:dyDescent="0.25">
      <c r="A201" s="7" t="s">
        <v>3</v>
      </c>
      <c r="B201" s="11">
        <f>B199</f>
        <v>-3916910795.4499998</v>
      </c>
      <c r="C201" s="11">
        <f t="shared" ref="C201:D201" si="26">C199</f>
        <v>-3916930733.1300001</v>
      </c>
      <c r="D201" s="11">
        <f t="shared" si="26"/>
        <v>-3916950670.8099999</v>
      </c>
    </row>
    <row r="202" spans="1:4" x14ac:dyDescent="0.25">
      <c r="A202" s="7"/>
      <c r="B202" s="11"/>
      <c r="C202" s="11"/>
      <c r="D202" s="11"/>
    </row>
    <row r="203" spans="1:4" x14ac:dyDescent="0.25">
      <c r="A203" s="7" t="s">
        <v>2</v>
      </c>
      <c r="B203" s="11">
        <f>B189+B193+B201</f>
        <v>-3916910795.4499998</v>
      </c>
      <c r="C203" s="11">
        <f t="shared" ref="C203:D203" si="27">C189+C193+C201</f>
        <v>-3916930733.1300001</v>
      </c>
      <c r="D203" s="11">
        <f t="shared" si="27"/>
        <v>-3916950670.8099999</v>
      </c>
    </row>
    <row r="204" spans="1:4" x14ac:dyDescent="0.25">
      <c r="A204" s="7"/>
      <c r="B204" s="11"/>
      <c r="C204" s="11"/>
      <c r="D204" s="11"/>
    </row>
    <row r="205" spans="1:4" x14ac:dyDescent="0.25">
      <c r="A205" s="7" t="s">
        <v>1</v>
      </c>
      <c r="B205" s="11">
        <f>B185+B203</f>
        <v>-7604118489.6000004</v>
      </c>
      <c r="C205" s="11">
        <f t="shared" ref="C205:D205" si="28">C185+C203</f>
        <v>-7597937098.8299999</v>
      </c>
      <c r="D205" s="11">
        <f t="shared" si="28"/>
        <v>-7566366815.25</v>
      </c>
    </row>
    <row r="206" spans="1:4" x14ac:dyDescent="0.25">
      <c r="A206" s="7"/>
      <c r="B206" s="11"/>
      <c r="C206" s="11"/>
      <c r="D206" s="11"/>
    </row>
    <row r="207" spans="1:4" ht="15.75" thickBot="1" x14ac:dyDescent="0.3">
      <c r="A207" s="18" t="s">
        <v>0</v>
      </c>
      <c r="B207" s="19">
        <f>B139+B152+B167+B205</f>
        <v>-12488909379.35</v>
      </c>
      <c r="C207" s="19">
        <f t="shared" ref="C207:D207" si="29">C139+C152+C167+C205</f>
        <v>-12510155829.6</v>
      </c>
      <c r="D207" s="19">
        <f t="shared" si="29"/>
        <v>-12549509246.58</v>
      </c>
    </row>
    <row r="208" spans="1:4" ht="15.75" thickTop="1" x14ac:dyDescent="0.25">
      <c r="A208" s="7"/>
      <c r="B208" s="11"/>
      <c r="C208" s="11"/>
      <c r="D208" s="11"/>
    </row>
    <row r="209" spans="1:4" x14ac:dyDescent="0.25">
      <c r="B209" s="13"/>
      <c r="C209" s="13"/>
      <c r="D209" s="13"/>
    </row>
    <row r="210" spans="1:4" x14ac:dyDescent="0.25">
      <c r="B210" s="13"/>
      <c r="C210" s="13"/>
      <c r="D210" s="13"/>
    </row>
    <row r="212" spans="1:4" x14ac:dyDescent="0.25">
      <c r="A212" s="14"/>
    </row>
  </sheetData>
  <pageMargins left="0.75" right="0.75" top="1" bottom="1" header="0.5" footer="0.5"/>
  <pageSetup scale="70" orientation="portrait" r:id="rId1"/>
  <headerFooter>
    <oddHeader>&amp;C&amp;"Arial,Bold"&amp;14Puget Sound Energy 
Balance Sheet</oddHeader>
    <oddFooter>Page &amp;P of &amp;N</oddFooter>
  </headerFooter>
  <rowBreaks count="2" manualBreakCount="2">
    <brk id="60" max="5" man="1"/>
    <brk id="121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F75431CCA82C4BA7F8460246FCB5DE" ma:contentTypeVersion="76" ma:contentTypeDescription="" ma:contentTypeScope="" ma:versionID="b01f3a8c678cdda58ef4372d998545c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2018-11-14T08:00:00+00:00</OpenedDate>
    <SignificantOrder xmlns="dc463f71-b30c-4ab2-9473-d307f9d35888">false</SignificantOrder>
    <Date1 xmlns="dc463f71-b30c-4ab2-9473-d307f9d35888">2018-11-14T08:00:00+00:00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180926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BCB98A9-1764-43D4-85B8-6601750139C9}"/>
</file>

<file path=customXml/itemProps2.xml><?xml version="1.0" encoding="utf-8"?>
<ds:datastoreItem xmlns:ds="http://schemas.openxmlformats.org/officeDocument/2006/customXml" ds:itemID="{56BC70D6-43DC-4D30-9868-CEA6B5B101BE}"/>
</file>

<file path=customXml/itemProps3.xml><?xml version="1.0" encoding="utf-8"?>
<ds:datastoreItem xmlns:ds="http://schemas.openxmlformats.org/officeDocument/2006/customXml" ds:itemID="{1830E63F-17D8-45BA-A130-33766EADA63A}"/>
</file>

<file path=customXml/itemProps4.xml><?xml version="1.0" encoding="utf-8"?>
<ds:datastoreItem xmlns:ds="http://schemas.openxmlformats.org/officeDocument/2006/customXml" ds:itemID="{2725A8FD-1470-4927-998C-327F5B9DC6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 - Summary for Comm Reports</vt:lpstr>
      <vt:lpstr>'BS - Summary for Comm Reports'!Print_Area</vt:lpstr>
      <vt:lpstr>'BS - Summary for Comm Reports'!Print_Titles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Koizumi, Rell (UTC)</cp:lastModifiedBy>
  <cp:lastPrinted>2018-11-14T21:02:59Z</cp:lastPrinted>
  <dcterms:created xsi:type="dcterms:W3CDTF">2018-07-26T16:50:49Z</dcterms:created>
  <dcterms:modified xsi:type="dcterms:W3CDTF">2018-11-14T23:33:52Z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NEW-PSE-Balance-Sheet-Q3.xlsx</vt:lpwstr>
  </property>
  <property fmtid="{D5CDD505-2E9C-101B-9397-08002B2CF9AE}" pid="3" name="ContentTypeId">
    <vt:lpwstr>0x0101006E56B4D1795A2E4DB2F0B01679ED314A005CF75431CCA82C4BA7F8460246FCB5DE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