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kasto\Documents\Kevin's Files\WA Reg_Leg\TCJA Data Requests\"/>
    </mc:Choice>
  </mc:AlternateContent>
  <bookViews>
    <workbookView xWindow="0" yWindow="0" windowWidth="20490" windowHeight="7155"/>
  </bookViews>
  <sheets>
    <sheet name="DFIT" sheetId="1" r:id="rId1"/>
  </sheets>
  <definedNames>
    <definedName name="_1_0104_Actuals" localSheetId="0">#REF!</definedName>
    <definedName name="_1_0104_Actuals">#REF!</definedName>
    <definedName name="NvsAnswerCol">"'[TAX_TB - 20090303rev_v4.xls]Data'!$A$4:$A$4629"</definedName>
    <definedName name="NvsASD">"V2008-12-31"</definedName>
    <definedName name="NvsAutoDrillOk">"VN"</definedName>
    <definedName name="NvsElapsedTime">0.00145833333226619</definedName>
    <definedName name="NvsEndTime">39875.8040972222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"V10040"</definedName>
    <definedName name="NvsPanelEffdt">"V2006-08-31"</definedName>
    <definedName name="NvsPanelSetid">"VPHONE"</definedName>
    <definedName name="NvsReqBU">"V10000"</definedName>
    <definedName name="NvsReqBUOnly">"VN"</definedName>
    <definedName name="NvsTransLed">"VN"</definedName>
    <definedName name="NvsTreeASD">"V2008-12-31"</definedName>
    <definedName name="_xlnm.Print_Area" localSheetId="0">DFIT!$A$1:$J$42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4" i="1"/>
  <c r="E27" i="1" s="1"/>
  <c r="E7" i="1"/>
  <c r="J3" i="1"/>
  <c r="C19" i="1"/>
  <c r="C27" i="1"/>
  <c r="G24" i="1" l="1"/>
  <c r="G27" i="1" s="1"/>
  <c r="E9" i="1"/>
  <c r="G9" i="1" s="1"/>
  <c r="G7" i="1"/>
  <c r="C28" i="1"/>
  <c r="C37" i="1" l="1"/>
  <c r="C36" i="1"/>
  <c r="G19" i="1"/>
  <c r="G28" i="1" s="1"/>
  <c r="C30" i="1" s="1"/>
  <c r="E19" i="1"/>
  <c r="E28" i="1" s="1"/>
  <c r="C41" i="1" l="1"/>
  <c r="C40" i="1"/>
</calcChain>
</file>

<file path=xl/sharedStrings.xml><?xml version="1.0" encoding="utf-8"?>
<sst xmlns="http://schemas.openxmlformats.org/spreadsheetml/2006/main" count="61" uniqueCount="54">
  <si>
    <t>Footnote
Grouping 
Code</t>
  </si>
  <si>
    <t>Noncurrent deferred tax assets:</t>
  </si>
  <si>
    <t xml:space="preserve">   Reserve for uncollectible accounts</t>
  </si>
  <si>
    <t>A</t>
  </si>
  <si>
    <t xml:space="preserve">   Accrued vacation pay deducted when paid</t>
  </si>
  <si>
    <t>B</t>
  </si>
  <si>
    <t xml:space="preserve">   Accrued expenses and deferred revenue</t>
  </si>
  <si>
    <t>C</t>
  </si>
  <si>
    <t xml:space="preserve">   Net operating loss carry forwards</t>
  </si>
  <si>
    <t>D</t>
  </si>
  <si>
    <t xml:space="preserve">   Derivative instruments</t>
  </si>
  <si>
    <t>E</t>
  </si>
  <si>
    <t xml:space="preserve">   Goodwill and other intangibles</t>
  </si>
  <si>
    <t>F</t>
  </si>
  <si>
    <t xml:space="preserve">   Pension and postretirement obligations</t>
  </si>
  <si>
    <t>G</t>
  </si>
  <si>
    <t xml:space="preserve">   Tax credits carry forward</t>
  </si>
  <si>
    <t>H</t>
  </si>
  <si>
    <t xml:space="preserve">   Stock Compensation</t>
  </si>
  <si>
    <t>P</t>
  </si>
  <si>
    <t>Financing Costs</t>
  </si>
  <si>
    <t>R</t>
  </si>
  <si>
    <t xml:space="preserve">   Valuation allowance</t>
  </si>
  <si>
    <t>I</t>
  </si>
  <si>
    <t xml:space="preserve">   Other</t>
  </si>
  <si>
    <t>Q</t>
  </si>
  <si>
    <t>Noncurrent deferred tax liabilities:</t>
  </si>
  <si>
    <t>J</t>
  </si>
  <si>
    <t>K</t>
  </si>
  <si>
    <t xml:space="preserve">   Partnership investment</t>
  </si>
  <si>
    <t>L</t>
  </si>
  <si>
    <t xml:space="preserve">   Property, plant and equipment</t>
  </si>
  <si>
    <t>M</t>
  </si>
  <si>
    <t xml:space="preserve">   Basis in investment</t>
  </si>
  <si>
    <t>N</t>
  </si>
  <si>
    <t>O</t>
  </si>
  <si>
    <t>Net noncurrent deferred tax asset (liabilities)</t>
  </si>
  <si>
    <t>Consolidated Communication Holdings, Inc. &amp; Subsidiaries</t>
  </si>
  <si>
    <t>Federal Rate Change impact to Deferreds Expense/(Benefit)</t>
  </si>
  <si>
    <t>Prior Rate</t>
  </si>
  <si>
    <t>Rate Change</t>
  </si>
  <si>
    <t>WUTC TCJA Info Request</t>
  </si>
  <si>
    <t>YCOM Networks</t>
  </si>
  <si>
    <t>2016 Cost Study Intrastate %</t>
  </si>
  <si>
    <t>Total Company/Total Washington</t>
  </si>
  <si>
    <t>Washington Intrastate</t>
  </si>
  <si>
    <t>Deferred FIT Impact</t>
  </si>
  <si>
    <t>Gross Timing Difference B/T Book v Tax</t>
  </si>
  <si>
    <t>TCJA Rate</t>
  </si>
  <si>
    <t>Total Company Federal</t>
  </si>
  <si>
    <t>FEDERAL 12/31/2017 Deferred Tax Asset / Liability</t>
  </si>
  <si>
    <t>FEDERAL Rate Change Impact Exp/(Benefit)</t>
  </si>
  <si>
    <t>#1 Federal Deferred tax balance 12/31/2017</t>
  </si>
  <si>
    <t># 2 Federal Change in Deferred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</si>
</sst>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000"/>
  </numFmts>
  <fonts count="6" x14ac:knownFonts="1"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u val="singleAccounting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1" fillId="0" borderId="0" xfId="1" applyNumberFormat="1" applyFont="1" applyFill="1" applyAlignment="1">
      <alignment horizontal="left"/>
    </xf>
    <xf numFmtId="43" fontId="1" fillId="0" borderId="0" xfId="2" applyFont="1" applyFill="1" applyAlignment="1">
      <alignment horizontal="center" wrapText="1"/>
    </xf>
    <xf numFmtId="43" fontId="2" fillId="0" borderId="0" xfId="1" applyFon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right"/>
    </xf>
    <xf numFmtId="165" fontId="2" fillId="0" borderId="0" xfId="1" applyNumberFormat="1" applyFont="1"/>
    <xf numFmtId="165" fontId="2" fillId="0" borderId="0" xfId="0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165" fontId="2" fillId="0" borderId="0" xfId="0" applyNumberFormat="1" applyFont="1" applyFill="1"/>
    <xf numFmtId="166" fontId="2" fillId="0" borderId="0" xfId="0" applyNumberFormat="1" applyFont="1"/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0" fontId="2" fillId="0" borderId="0" xfId="3" applyNumberFormat="1" applyFont="1"/>
    <xf numFmtId="165" fontId="2" fillId="0" borderId="2" xfId="0" applyNumberFormat="1" applyFont="1" applyFill="1" applyBorder="1"/>
    <xf numFmtId="0" fontId="2" fillId="0" borderId="0" xfId="0" applyFont="1" applyFill="1"/>
    <xf numFmtId="43" fontId="2" fillId="0" borderId="0" xfId="1" applyFont="1" applyFill="1" applyAlignment="1">
      <alignment horizontal="center"/>
    </xf>
    <xf numFmtId="165" fontId="2" fillId="0" borderId="0" xfId="1" applyNumberFormat="1" applyFont="1" applyFill="1"/>
    <xf numFmtId="0" fontId="2" fillId="0" borderId="1" xfId="0" applyFont="1" applyBorder="1" applyAlignment="1">
      <alignment horizontal="center"/>
    </xf>
  </cellXfs>
  <cellStyles count="4">
    <cellStyle name="Comma" xfId="1" builtinId="3"/>
    <cellStyle name="Comma 10 2" xfId="2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J41"/>
  <sheetViews>
    <sheetView tabSelected="1" zoomScaleNormal="100" workbookViewId="0">
      <pane xSplit="2" ySplit="5" topLeftCell="C6" activePane="bottomRight" state="frozen"/>
      <selection activeCell="D13" sqref="D13:D16"/>
      <selection pane="topRight" activeCell="D13" sqref="D13:D16"/>
      <selection pane="bottomLeft" activeCell="D13" sqref="D13:D16"/>
      <selection pane="bottomRight" activeCell="H3" sqref="H3"/>
    </sheetView>
  </sheetViews>
  <sheetFormatPr defaultColWidth="9.140625" defaultRowHeight="12" x14ac:dyDescent="0.2"/>
  <cols>
    <col min="1" max="1" width="30.140625" style="3" customWidth="1"/>
    <col min="2" max="2" width="12.5703125" style="3" customWidth="1"/>
    <col min="3" max="3" width="11.7109375" style="3" bestFit="1" customWidth="1"/>
    <col min="4" max="4" width="5.7109375" style="3" customWidth="1"/>
    <col min="5" max="5" width="11.7109375" style="3" customWidth="1"/>
    <col min="6" max="6" width="5.7109375" style="3" customWidth="1"/>
    <col min="7" max="7" width="11.7109375" style="3" customWidth="1"/>
    <col min="8" max="10" width="9.7109375" style="3" customWidth="1"/>
    <col min="11" max="16384" width="9.140625" style="3"/>
  </cols>
  <sheetData>
    <row r="1" spans="1:10" x14ac:dyDescent="0.2">
      <c r="A1" s="1" t="s">
        <v>37</v>
      </c>
      <c r="B1" s="2"/>
      <c r="H1" s="22" t="s">
        <v>49</v>
      </c>
      <c r="I1" s="22"/>
      <c r="J1" s="22"/>
    </row>
    <row r="2" spans="1:10" x14ac:dyDescent="0.2">
      <c r="A2" s="1" t="s">
        <v>41</v>
      </c>
      <c r="B2" s="2"/>
      <c r="H2" s="2" t="s">
        <v>39</v>
      </c>
      <c r="I2" s="2" t="s">
        <v>48</v>
      </c>
      <c r="J2" s="2" t="s">
        <v>40</v>
      </c>
    </row>
    <row r="3" spans="1:10" x14ac:dyDescent="0.2">
      <c r="A3" s="4" t="s">
        <v>46</v>
      </c>
      <c r="B3" s="2"/>
      <c r="H3" s="17">
        <v>0.35</v>
      </c>
      <c r="I3" s="17">
        <v>0.21</v>
      </c>
      <c r="J3" s="17">
        <f>H3-I3</f>
        <v>0.13999999999999999</v>
      </c>
    </row>
    <row r="4" spans="1:10" ht="60" x14ac:dyDescent="0.2">
      <c r="B4" s="2"/>
      <c r="C4" s="16" t="s">
        <v>50</v>
      </c>
      <c r="E4" s="15" t="s">
        <v>47</v>
      </c>
      <c r="G4" s="15" t="s">
        <v>51</v>
      </c>
    </row>
    <row r="5" spans="1:10" ht="36" x14ac:dyDescent="0.2">
      <c r="B5" s="5" t="s">
        <v>0</v>
      </c>
      <c r="C5" s="5" t="s">
        <v>42</v>
      </c>
      <c r="E5" s="5" t="s">
        <v>42</v>
      </c>
      <c r="G5" s="5" t="s">
        <v>42</v>
      </c>
    </row>
    <row r="6" spans="1:10" x14ac:dyDescent="0.2">
      <c r="A6" s="6" t="s">
        <v>1</v>
      </c>
      <c r="B6" s="7"/>
      <c r="C6" s="6"/>
    </row>
    <row r="7" spans="1:10" x14ac:dyDescent="0.2">
      <c r="A7" s="6" t="s">
        <v>2</v>
      </c>
      <c r="B7" s="7" t="s">
        <v>3</v>
      </c>
      <c r="C7" s="9">
        <v>5637</v>
      </c>
      <c r="D7" s="10"/>
      <c r="E7" s="10">
        <f>C7/$I$3</f>
        <v>26842.857142857145</v>
      </c>
      <c r="F7" s="10"/>
      <c r="G7" s="10">
        <f>E7*$J$3</f>
        <v>3758</v>
      </c>
    </row>
    <row r="8" spans="1:10" x14ac:dyDescent="0.2">
      <c r="A8" s="6" t="s">
        <v>4</v>
      </c>
      <c r="B8" s="7" t="s">
        <v>5</v>
      </c>
      <c r="C8" s="9">
        <v>0</v>
      </c>
      <c r="D8" s="10"/>
      <c r="E8" s="10"/>
      <c r="F8" s="10"/>
      <c r="G8" s="10"/>
    </row>
    <row r="9" spans="1:10" x14ac:dyDescent="0.2">
      <c r="A9" s="6" t="s">
        <v>6</v>
      </c>
      <c r="B9" s="7" t="s">
        <v>7</v>
      </c>
      <c r="C9" s="9">
        <v>5553</v>
      </c>
      <c r="D9" s="10"/>
      <c r="E9" s="10">
        <f>C9/$I$3</f>
        <v>26442.857142857145</v>
      </c>
      <c r="F9" s="10"/>
      <c r="G9" s="10">
        <f>E9*$J$3</f>
        <v>3702</v>
      </c>
    </row>
    <row r="10" spans="1:10" x14ac:dyDescent="0.2">
      <c r="A10" s="6" t="s">
        <v>8</v>
      </c>
      <c r="B10" s="7" t="s">
        <v>9</v>
      </c>
      <c r="C10" s="9">
        <v>0</v>
      </c>
      <c r="D10" s="10"/>
      <c r="E10" s="10"/>
      <c r="F10" s="10"/>
      <c r="G10" s="10"/>
    </row>
    <row r="11" spans="1:10" x14ac:dyDescent="0.2">
      <c r="A11" s="6" t="s">
        <v>10</v>
      </c>
      <c r="B11" s="7" t="s">
        <v>11</v>
      </c>
      <c r="C11" s="9">
        <v>0</v>
      </c>
      <c r="D11" s="10"/>
      <c r="E11" s="10"/>
      <c r="F11" s="10"/>
      <c r="G11" s="10"/>
    </row>
    <row r="12" spans="1:10" x14ac:dyDescent="0.2">
      <c r="A12" s="6" t="s">
        <v>12</v>
      </c>
      <c r="B12" s="7" t="s">
        <v>13</v>
      </c>
      <c r="C12" s="9">
        <v>0</v>
      </c>
      <c r="D12" s="10"/>
      <c r="E12" s="10"/>
      <c r="F12" s="10"/>
      <c r="G12" s="10"/>
    </row>
    <row r="13" spans="1:10" x14ac:dyDescent="0.2">
      <c r="A13" s="6" t="s">
        <v>14</v>
      </c>
      <c r="B13" s="7" t="s">
        <v>15</v>
      </c>
      <c r="C13" s="9">
        <v>0</v>
      </c>
      <c r="D13" s="10"/>
      <c r="E13" s="10"/>
      <c r="F13" s="10"/>
      <c r="G13" s="10"/>
    </row>
    <row r="14" spans="1:10" x14ac:dyDescent="0.2">
      <c r="A14" s="6" t="s">
        <v>16</v>
      </c>
      <c r="B14" s="7" t="s">
        <v>17</v>
      </c>
      <c r="C14" s="9">
        <v>0</v>
      </c>
      <c r="D14" s="10"/>
      <c r="E14" s="10"/>
      <c r="F14" s="10"/>
      <c r="G14" s="10"/>
    </row>
    <row r="15" spans="1:10" x14ac:dyDescent="0.2">
      <c r="A15" s="6" t="s">
        <v>18</v>
      </c>
      <c r="B15" s="7" t="s">
        <v>19</v>
      </c>
      <c r="C15" s="9">
        <v>0</v>
      </c>
      <c r="D15" s="10"/>
      <c r="E15" s="10"/>
      <c r="F15" s="10"/>
      <c r="G15" s="10"/>
    </row>
    <row r="16" spans="1:10" x14ac:dyDescent="0.2">
      <c r="A16" s="6" t="s">
        <v>20</v>
      </c>
      <c r="B16" s="7" t="s">
        <v>21</v>
      </c>
      <c r="C16" s="9">
        <v>0</v>
      </c>
      <c r="D16" s="10"/>
      <c r="E16" s="10"/>
      <c r="F16" s="10"/>
      <c r="G16" s="10"/>
    </row>
    <row r="17" spans="1:7" x14ac:dyDescent="0.2">
      <c r="A17" s="6" t="s">
        <v>22</v>
      </c>
      <c r="B17" s="7" t="s">
        <v>23</v>
      </c>
      <c r="C17" s="9">
        <v>0</v>
      </c>
      <c r="D17" s="10"/>
      <c r="E17" s="10"/>
      <c r="F17" s="10"/>
      <c r="G17" s="10"/>
    </row>
    <row r="18" spans="1:7" ht="14.25" x14ac:dyDescent="0.35">
      <c r="A18" s="6" t="s">
        <v>24</v>
      </c>
      <c r="B18" s="7" t="s">
        <v>25</v>
      </c>
      <c r="C18" s="11">
        <v>0</v>
      </c>
      <c r="D18" s="10"/>
      <c r="E18" s="12">
        <f>C18</f>
        <v>0</v>
      </c>
      <c r="F18" s="13"/>
      <c r="G18" s="12">
        <v>0</v>
      </c>
    </row>
    <row r="19" spans="1:7" ht="14.25" x14ac:dyDescent="0.35">
      <c r="A19" s="6"/>
      <c r="B19" s="7"/>
      <c r="C19" s="11">
        <f>SUM(C7:C18)</f>
        <v>11190</v>
      </c>
      <c r="D19" s="10"/>
      <c r="E19" s="11">
        <f>SUM(E7:E18)</f>
        <v>53285.71428571429</v>
      </c>
      <c r="F19" s="10"/>
      <c r="G19" s="11">
        <f>SUM(G7:G18)</f>
        <v>7460</v>
      </c>
    </row>
    <row r="20" spans="1:7" x14ac:dyDescent="0.2">
      <c r="A20" s="6" t="s">
        <v>26</v>
      </c>
      <c r="B20" s="7"/>
      <c r="C20" s="10"/>
      <c r="D20" s="10"/>
      <c r="E20" s="10"/>
      <c r="F20" s="10"/>
      <c r="G20" s="10"/>
    </row>
    <row r="21" spans="1:7" x14ac:dyDescent="0.2">
      <c r="A21" s="6" t="s">
        <v>12</v>
      </c>
      <c r="B21" s="7" t="s">
        <v>27</v>
      </c>
      <c r="C21" s="9">
        <v>0</v>
      </c>
      <c r="D21" s="10"/>
      <c r="E21" s="10"/>
      <c r="F21" s="10"/>
      <c r="G21" s="10"/>
    </row>
    <row r="22" spans="1:7" x14ac:dyDescent="0.2">
      <c r="A22" s="6" t="s">
        <v>10</v>
      </c>
      <c r="B22" s="7" t="s">
        <v>28</v>
      </c>
      <c r="C22" s="9">
        <v>0</v>
      </c>
      <c r="D22" s="10"/>
      <c r="E22" s="10"/>
      <c r="F22" s="10"/>
      <c r="G22" s="10"/>
    </row>
    <row r="23" spans="1:7" x14ac:dyDescent="0.2">
      <c r="A23" s="6" t="s">
        <v>29</v>
      </c>
      <c r="B23" s="7" t="s">
        <v>30</v>
      </c>
      <c r="C23" s="9">
        <v>0</v>
      </c>
      <c r="D23" s="10"/>
      <c r="E23" s="10"/>
      <c r="F23" s="10"/>
      <c r="G23" s="10"/>
    </row>
    <row r="24" spans="1:7" x14ac:dyDescent="0.2">
      <c r="A24" s="6" t="s">
        <v>31</v>
      </c>
      <c r="B24" s="7" t="s">
        <v>32</v>
      </c>
      <c r="C24" s="9">
        <v>-924080</v>
      </c>
      <c r="D24" s="10"/>
      <c r="E24" s="10">
        <f>C24/$I$3</f>
        <v>-4400380.9523809524</v>
      </c>
      <c r="F24" s="10"/>
      <c r="G24" s="10">
        <f>E24*$J$3</f>
        <v>-616053.33333333326</v>
      </c>
    </row>
    <row r="25" spans="1:7" x14ac:dyDescent="0.2">
      <c r="A25" s="6" t="s">
        <v>33</v>
      </c>
      <c r="B25" s="7" t="s">
        <v>34</v>
      </c>
      <c r="C25" s="9">
        <v>0</v>
      </c>
      <c r="D25" s="10"/>
      <c r="E25" s="10"/>
      <c r="F25" s="10"/>
      <c r="G25" s="10"/>
    </row>
    <row r="26" spans="1:7" ht="14.25" x14ac:dyDescent="0.35">
      <c r="A26" s="6" t="s">
        <v>18</v>
      </c>
      <c r="B26" s="7" t="s">
        <v>35</v>
      </c>
      <c r="C26" s="11">
        <v>0</v>
      </c>
      <c r="D26" s="10"/>
      <c r="E26" s="11">
        <v>0</v>
      </c>
      <c r="F26" s="10"/>
      <c r="G26" s="11">
        <v>0</v>
      </c>
    </row>
    <row r="27" spans="1:7" ht="14.25" x14ac:dyDescent="0.35">
      <c r="A27" s="6"/>
      <c r="B27" s="7"/>
      <c r="C27" s="11">
        <f>SUM(C21:C26)</f>
        <v>-924080</v>
      </c>
      <c r="D27" s="10"/>
      <c r="E27" s="11">
        <f>SUM(E21:E26)</f>
        <v>-4400380.9523809524</v>
      </c>
      <c r="F27" s="10"/>
      <c r="G27" s="11">
        <f>SUM(G21:G26)</f>
        <v>-616053.33333333326</v>
      </c>
    </row>
    <row r="28" spans="1:7" ht="14.25" x14ac:dyDescent="0.35">
      <c r="A28" s="6" t="s">
        <v>36</v>
      </c>
      <c r="B28" s="7"/>
      <c r="C28" s="12">
        <f>SUM(C19,C27)</f>
        <v>-912890</v>
      </c>
      <c r="D28" s="10"/>
      <c r="E28" s="11">
        <f>SUM(E19,E27)</f>
        <v>-4347095.2380952379</v>
      </c>
      <c r="F28" s="10"/>
      <c r="G28" s="11">
        <f>SUM(G19,G27)</f>
        <v>-608593.33333333326</v>
      </c>
    </row>
    <row r="29" spans="1:7" ht="12.75" thickBot="1" x14ac:dyDescent="0.25">
      <c r="B29" s="7"/>
      <c r="C29" s="13"/>
      <c r="D29" s="10"/>
      <c r="E29" s="10"/>
      <c r="F29" s="10"/>
      <c r="G29" s="10"/>
    </row>
    <row r="30" spans="1:7" ht="12.75" thickBot="1" x14ac:dyDescent="0.25">
      <c r="A30" s="6" t="s">
        <v>38</v>
      </c>
      <c r="B30" s="8"/>
      <c r="C30" s="18">
        <f>ROUND(G28,0)</f>
        <v>-608593</v>
      </c>
      <c r="D30" s="10"/>
      <c r="E30" s="10"/>
      <c r="F30" s="10"/>
      <c r="G30" s="10"/>
    </row>
    <row r="31" spans="1:7" x14ac:dyDescent="0.2">
      <c r="A31" s="6"/>
      <c r="B31" s="8"/>
      <c r="C31" s="10"/>
      <c r="D31" s="10"/>
      <c r="E31" s="10"/>
      <c r="F31" s="10"/>
      <c r="G31" s="10"/>
    </row>
    <row r="32" spans="1:7" x14ac:dyDescent="0.2">
      <c r="A32" s="6"/>
      <c r="B32" s="7"/>
    </row>
    <row r="33" spans="1:3" x14ac:dyDescent="0.2">
      <c r="A33" s="3" t="s">
        <v>43</v>
      </c>
      <c r="B33" s="7"/>
      <c r="C33" s="14">
        <v>0.70799999999999996</v>
      </c>
    </row>
    <row r="34" spans="1:3" x14ac:dyDescent="0.2">
      <c r="B34" s="7"/>
    </row>
    <row r="35" spans="1:3" x14ac:dyDescent="0.2">
      <c r="A35" s="19" t="s">
        <v>52</v>
      </c>
      <c r="B35" s="20"/>
      <c r="C35" s="19"/>
    </row>
    <row r="36" spans="1:3" x14ac:dyDescent="0.2">
      <c r="A36" s="19" t="s">
        <v>44</v>
      </c>
      <c r="B36" s="20"/>
      <c r="C36" s="21">
        <f>C28</f>
        <v>-912890</v>
      </c>
    </row>
    <row r="37" spans="1:3" x14ac:dyDescent="0.2">
      <c r="A37" s="19" t="s">
        <v>45</v>
      </c>
      <c r="B37" s="20"/>
      <c r="C37" s="21">
        <f>C28*C33</f>
        <v>-646326.12</v>
      </c>
    </row>
    <row r="38" spans="1:3" x14ac:dyDescent="0.2">
      <c r="A38" s="19"/>
      <c r="B38" s="20"/>
      <c r="C38" s="19"/>
    </row>
    <row r="39" spans="1:3" x14ac:dyDescent="0.2">
      <c r="A39" s="19" t="s">
        <v>53</v>
      </c>
      <c r="B39" s="20"/>
      <c r="C39" s="19"/>
    </row>
    <row r="40" spans="1:3" x14ac:dyDescent="0.2">
      <c r="A40" s="19" t="s">
        <v>44</v>
      </c>
      <c r="B40" s="19"/>
      <c r="C40" s="13">
        <f>C30</f>
        <v>-608593</v>
      </c>
    </row>
    <row r="41" spans="1:3" x14ac:dyDescent="0.2">
      <c r="A41" s="19" t="s">
        <v>45</v>
      </c>
      <c r="B41" s="19"/>
      <c r="C41" s="21">
        <f>C30*C33</f>
        <v>-430883.84399999998</v>
      </c>
    </row>
  </sheetData>
  <mergeCells count="1">
    <mergeCell ref="H1:J1"/>
  </mergeCells>
  <printOptions horizontalCentered="1"/>
  <pageMargins left="0.5" right="0.5" top="0.75" bottom="0.5" header="0.5" footer="0.5"/>
  <pageSetup scale="91" orientation="landscape" r:id="rId1"/>
  <headerFooter alignWithMargins="0"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E477588B9A04AAD3451A72D8D4821" ma:contentTypeVersion="76" ma:contentTypeDescription="" ma:contentTypeScope="" ma:versionID="4c1130958535270885e58434ee47f9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2018-01-09T08:00:00+00:00</OpenedDate>
    <SignificantOrder xmlns="dc463f71-b30c-4ab2-9473-d307f9d35888">false</SignificantOrder>
    <Date1 xmlns="dc463f71-b30c-4ab2-9473-d307f9d35888">2018-09-24T07:00:00+00:00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YCOM Networks, Inc.</CaseCompanyNames>
    <Nickname xmlns="http://schemas.microsoft.com/sharepoint/v3" xsi:nil="true"/>
    <DocketNumber xmlns="dc463f71-b30c-4ab2-9473-d307f9d35888">180037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1CE002E-11DF-4C92-9315-D86C79FE3D06}"/>
</file>

<file path=customXml/itemProps2.xml><?xml version="1.0" encoding="utf-8"?>
<ds:datastoreItem xmlns:ds="http://schemas.openxmlformats.org/officeDocument/2006/customXml" ds:itemID="{3DF76F45-4699-45A0-A877-F6A5C04E5D89}"/>
</file>

<file path=customXml/itemProps3.xml><?xml version="1.0" encoding="utf-8"?>
<ds:datastoreItem xmlns:ds="http://schemas.openxmlformats.org/officeDocument/2006/customXml" ds:itemID="{87378003-F11B-412E-995A-6764F050D688}"/>
</file>

<file path=customXml/itemProps4.xml><?xml version="1.0" encoding="utf-8"?>
<ds:datastoreItem xmlns:ds="http://schemas.openxmlformats.org/officeDocument/2006/customXml" ds:itemID="{D508610A-B841-4EDE-8174-7457BFFAC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DFIT</vt:lpstr>
      <vt:lpstr>DFIT!Print_Area</vt:lpstr>
    </vt:vector>
  </TitlesOfParts>
  <Company>Consolidated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Wells</dc:creator>
  <cp:lastModifiedBy>Kevin Kastor</cp:lastModifiedBy>
  <cp:lastPrinted>2018-04-30T20:30:59Z</cp:lastPrinted>
  <dcterms:created xsi:type="dcterms:W3CDTF">2018-03-08T02:58:07Z</dcterms:created>
  <dcterms:modified xsi:type="dcterms:W3CDTF">2018-09-24T14:37:59Z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0x0101006E56B4D1795A2E4DB2F0B01679ED314A00A9BE477588B9A04AAD3451A72D8D4821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