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Gas ELec Combined" sheetId="1" r:id="rId1"/>
    <sheet name="DETAIL" sheetId="2" r:id="rId2"/>
  </sheets>
  <definedNames>
    <definedName name="_xlnm.Print_Titles" localSheetId="1">'DETAIL'!$2:$4</definedName>
  </definedNames>
  <calcPr fullCalcOnLoad="1"/>
</workbook>
</file>

<file path=xl/sharedStrings.xml><?xml version="1.0" encoding="utf-8"?>
<sst xmlns="http://schemas.openxmlformats.org/spreadsheetml/2006/main" count="1384" uniqueCount="273">
  <si>
    <t>PERIOD</t>
  </si>
  <si>
    <t>REVENUE</t>
  </si>
  <si>
    <t>BOOKED</t>
  </si>
  <si>
    <t>LOST</t>
  </si>
  <si>
    <t>RECOVERED</t>
  </si>
  <si>
    <t>(JAN 2003)</t>
  </si>
  <si>
    <t>(FEB 2003)</t>
  </si>
  <si>
    <t>(MAR 2003)</t>
  </si>
  <si>
    <t>(DEC 2002)</t>
  </si>
  <si>
    <t>(NOV 2002)</t>
  </si>
  <si>
    <t>(OCT 2002)</t>
  </si>
  <si>
    <t>(SEP 2002)</t>
  </si>
  <si>
    <t>(AUG 2002)</t>
  </si>
  <si>
    <t>(JUL 2002)</t>
  </si>
  <si>
    <t>(JUN 2002)</t>
  </si>
  <si>
    <t>(MAY 2002)</t>
  </si>
  <si>
    <t>(APR 2002)</t>
  </si>
  <si>
    <t>(MAR 2002)</t>
  </si>
  <si>
    <t>(FEB 2002)</t>
  </si>
  <si>
    <t>(JAN 2002)</t>
  </si>
  <si>
    <t>(DEC 2001)</t>
  </si>
  <si>
    <t>(NOV 2001)</t>
  </si>
  <si>
    <t>(OCT 2001)</t>
  </si>
  <si>
    <t>JAN - MAR 2003</t>
  </si>
  <si>
    <t>OCT - NOV 2001</t>
  </si>
  <si>
    <t>JAN - MAR  2002</t>
  </si>
  <si>
    <t>APR - JUN 2002</t>
  </si>
  <si>
    <t>JUL - SEP 2002</t>
  </si>
  <si>
    <t>OCT - NOV 2002</t>
  </si>
  <si>
    <t>PUGET SOUND ENERGY</t>
  </si>
  <si>
    <t xml:space="preserve">TOTAL </t>
  </si>
  <si>
    <t>18 MONTH SUMMARY FROM: OCT 2001 - - TO: MAR 2003</t>
  </si>
  <si>
    <t>CUSTOMER</t>
  </si>
  <si>
    <t>COUNT</t>
  </si>
  <si>
    <t>YEAR</t>
  </si>
  <si>
    <t>MONTH</t>
  </si>
  <si>
    <t>GAS / ELEC / COMBINED</t>
  </si>
  <si>
    <t>ACCOUNT</t>
  </si>
  <si>
    <t>LOST REVENUE</t>
  </si>
  <si>
    <t>JAN</t>
  </si>
  <si>
    <t>059-784-100</t>
  </si>
  <si>
    <t>Gas</t>
  </si>
  <si>
    <t>132-696-270</t>
  </si>
  <si>
    <t>408-846-100</t>
  </si>
  <si>
    <t>899-053-500</t>
  </si>
  <si>
    <t>FEB</t>
  </si>
  <si>
    <t>075-215-100</t>
  </si>
  <si>
    <t>361-508-100</t>
  </si>
  <si>
    <t>503-587-500</t>
  </si>
  <si>
    <t>516-003-100</t>
  </si>
  <si>
    <t>MAR</t>
  </si>
  <si>
    <t>298-197-300</t>
  </si>
  <si>
    <t>421-116-100</t>
  </si>
  <si>
    <t>517-212-100</t>
  </si>
  <si>
    <t>APR</t>
  </si>
  <si>
    <t>040-248-300</t>
  </si>
  <si>
    <t>264-540-600</t>
  </si>
  <si>
    <t>527-935-100</t>
  </si>
  <si>
    <t>580-036-800</t>
  </si>
  <si>
    <t>683-685-100</t>
  </si>
  <si>
    <t>369-503-512</t>
  </si>
  <si>
    <t>709-567-158</t>
  </si>
  <si>
    <t>MAY</t>
  </si>
  <si>
    <t>011-350-636</t>
  </si>
  <si>
    <t>433-453-500</t>
  </si>
  <si>
    <t>445-783-100</t>
  </si>
  <si>
    <t>774-694-100</t>
  </si>
  <si>
    <t>899-170-100</t>
  </si>
  <si>
    <t>508-677-600</t>
  </si>
  <si>
    <t>576-952-846</t>
  </si>
  <si>
    <t>717-790-200</t>
  </si>
  <si>
    <t>951-356-347</t>
  </si>
  <si>
    <t>987-950-100</t>
  </si>
  <si>
    <t>JUN</t>
  </si>
  <si>
    <t>JUL</t>
  </si>
  <si>
    <t>100-828-100</t>
  </si>
  <si>
    <t>391-255-500</t>
  </si>
  <si>
    <t>462-062-170</t>
  </si>
  <si>
    <t>487-943-400</t>
  </si>
  <si>
    <t>526-491-600</t>
  </si>
  <si>
    <t>AUG</t>
  </si>
  <si>
    <t>166-499-636</t>
  </si>
  <si>
    <t>184-302-300</t>
  </si>
  <si>
    <t>509-402-947</t>
  </si>
  <si>
    <t>615-492-300</t>
  </si>
  <si>
    <t>833-782-287</t>
  </si>
  <si>
    <t>SEP</t>
  </si>
  <si>
    <t>OCT</t>
  </si>
  <si>
    <t>NOV</t>
  </si>
  <si>
    <t>DEC</t>
  </si>
  <si>
    <t>168-661-500</t>
  </si>
  <si>
    <t>174-653-400</t>
  </si>
  <si>
    <t>234-134-306</t>
  </si>
  <si>
    <t>310-233-300</t>
  </si>
  <si>
    <t>314-433-288</t>
  </si>
  <si>
    <t>411-169-500</t>
  </si>
  <si>
    <t>656-688-600</t>
  </si>
  <si>
    <t>780-809-700</t>
  </si>
  <si>
    <t>900-893-400</t>
  </si>
  <si>
    <t>944-421-300</t>
  </si>
  <si>
    <t>021-235-852</t>
  </si>
  <si>
    <t>138-799-800</t>
  </si>
  <si>
    <t>364-293-600</t>
  </si>
  <si>
    <t>448-322-766</t>
  </si>
  <si>
    <t>607-834-800</t>
  </si>
  <si>
    <t>080-854-765</t>
  </si>
  <si>
    <t>430-864-100</t>
  </si>
  <si>
    <t>563-883-227</t>
  </si>
  <si>
    <t>SORT BY ACCOUNT NUMBER</t>
  </si>
  <si>
    <t>Electric</t>
  </si>
  <si>
    <t>090-628-100</t>
  </si>
  <si>
    <t>377-870-100</t>
  </si>
  <si>
    <t>547-479-100</t>
  </si>
  <si>
    <t>603-269-100</t>
  </si>
  <si>
    <t>626-706-100</t>
  </si>
  <si>
    <t>897-544-100</t>
  </si>
  <si>
    <t>961-223-100</t>
  </si>
  <si>
    <t>000-736-366</t>
  </si>
  <si>
    <t>088-820-200</t>
  </si>
  <si>
    <t>166-571-200</t>
  </si>
  <si>
    <t>371-808-509</t>
  </si>
  <si>
    <t>379-651-200</t>
  </si>
  <si>
    <t>483-460-200</t>
  </si>
  <si>
    <t>498-371-200</t>
  </si>
  <si>
    <t>523-420-100</t>
  </si>
  <si>
    <t>537-633-100</t>
  </si>
  <si>
    <t>565-350-052</t>
  </si>
  <si>
    <t>600-164-100</t>
  </si>
  <si>
    <t>676-993-100</t>
  </si>
  <si>
    <t>753-946-100</t>
  </si>
  <si>
    <t>768-550-200</t>
  </si>
  <si>
    <t>868-161-200</t>
  </si>
  <si>
    <t>993-035-700</t>
  </si>
  <si>
    <t>CUST COUNT</t>
  </si>
  <si>
    <t>GAS TOTAL</t>
  </si>
  <si>
    <t>018-488-100</t>
  </si>
  <si>
    <t>040-288-100</t>
  </si>
  <si>
    <t>154-870-100</t>
  </si>
  <si>
    <t>184-103-100</t>
  </si>
  <si>
    <t>256-599-100</t>
  </si>
  <si>
    <t>363-294-100</t>
  </si>
  <si>
    <t>393-950-393</t>
  </si>
  <si>
    <t>492-707-584</t>
  </si>
  <si>
    <t>660-379-100</t>
  </si>
  <si>
    <t>667-159-100</t>
  </si>
  <si>
    <t>902-149-100</t>
  </si>
  <si>
    <t>985-338-600</t>
  </si>
  <si>
    <t>243-070-724</t>
  </si>
  <si>
    <t>276-902-100</t>
  </si>
  <si>
    <t>315-411-200</t>
  </si>
  <si>
    <t>368-108-100</t>
  </si>
  <si>
    <t>393-587-100</t>
  </si>
  <si>
    <t>395-886-100</t>
  </si>
  <si>
    <t>403-010-200</t>
  </si>
  <si>
    <t>529-694-112</t>
  </si>
  <si>
    <t>563-791-602</t>
  </si>
  <si>
    <t>620-709-100</t>
  </si>
  <si>
    <t>656-259-326</t>
  </si>
  <si>
    <t>664-241-200</t>
  </si>
  <si>
    <t>667-154-100</t>
  </si>
  <si>
    <t>709-438-100</t>
  </si>
  <si>
    <t>875-575-100</t>
  </si>
  <si>
    <t>998-014-100</t>
  </si>
  <si>
    <t>620-023-963</t>
  </si>
  <si>
    <t>068-441-310</t>
  </si>
  <si>
    <t>075-895-100</t>
  </si>
  <si>
    <t>106-769-521</t>
  </si>
  <si>
    <t>148-360-200</t>
  </si>
  <si>
    <t>393-560-200</t>
  </si>
  <si>
    <t>492-980-100</t>
  </si>
  <si>
    <t>497-796-295</t>
  </si>
  <si>
    <t>558-625-005</t>
  </si>
  <si>
    <t>432-213-897</t>
  </si>
  <si>
    <t>756-540-200</t>
  </si>
  <si>
    <t>794-126-100</t>
  </si>
  <si>
    <t>886-259-925</t>
  </si>
  <si>
    <t>183-843-100</t>
  </si>
  <si>
    <t>186-917-100</t>
  </si>
  <si>
    <t>229-550-200</t>
  </si>
  <si>
    <t>290-774-135</t>
  </si>
  <si>
    <t>447-148-100</t>
  </si>
  <si>
    <t>478-391-443</t>
  </si>
  <si>
    <t>562-388-100</t>
  </si>
  <si>
    <t>744-454-100</t>
  </si>
  <si>
    <t>015-948-443</t>
  </si>
  <si>
    <t>165-781-204</t>
  </si>
  <si>
    <t>167-651-473</t>
  </si>
  <si>
    <t>179-223-100</t>
  </si>
  <si>
    <t>354-749-902</t>
  </si>
  <si>
    <t>527-702-100</t>
  </si>
  <si>
    <t>552-930-100</t>
  </si>
  <si>
    <t>556-224-100</t>
  </si>
  <si>
    <t>674-655-100</t>
  </si>
  <si>
    <t>712-183-100</t>
  </si>
  <si>
    <t>786-427-100</t>
  </si>
  <si>
    <t>886-744-161</t>
  </si>
  <si>
    <t>897-738-791</t>
  </si>
  <si>
    <t>061-833-100</t>
  </si>
  <si>
    <t>095-679-402</t>
  </si>
  <si>
    <t>095-935-100</t>
  </si>
  <si>
    <t>126-367-100</t>
  </si>
  <si>
    <t>277-456-100</t>
  </si>
  <si>
    <t>456-082-782</t>
  </si>
  <si>
    <t>561-286-100</t>
  </si>
  <si>
    <t>587-853-100</t>
  </si>
  <si>
    <t>608-945-100</t>
  </si>
  <si>
    <t>716-325-100</t>
  </si>
  <si>
    <t>720-020-100</t>
  </si>
  <si>
    <t>172-648-100</t>
  </si>
  <si>
    <t>357-938-353</t>
  </si>
  <si>
    <t>381-014-100</t>
  </si>
  <si>
    <t>728-184-813</t>
  </si>
  <si>
    <t>746-558-402</t>
  </si>
  <si>
    <t>867-214-187</t>
  </si>
  <si>
    <t>010-142-100</t>
  </si>
  <si>
    <t>031-092-100</t>
  </si>
  <si>
    <t>093-460-200</t>
  </si>
  <si>
    <t>250-502-200</t>
  </si>
  <si>
    <t>274-593-821</t>
  </si>
  <si>
    <t>305-231-268</t>
  </si>
  <si>
    <t>480-584-100</t>
  </si>
  <si>
    <t>517-420-200</t>
  </si>
  <si>
    <t>643-080-100</t>
  </si>
  <si>
    <t>898-621-200</t>
  </si>
  <si>
    <t>088-415-100</t>
  </si>
  <si>
    <t>152-825-100</t>
  </si>
  <si>
    <t>239-087-504</t>
  </si>
  <si>
    <t>257-607-168</t>
  </si>
  <si>
    <t>582-608-100</t>
  </si>
  <si>
    <t>727-224-100</t>
  </si>
  <si>
    <t>840-799-100</t>
  </si>
  <si>
    <t>130-388-011</t>
  </si>
  <si>
    <t>555-130-200</t>
  </si>
  <si>
    <t>673-302-000</t>
  </si>
  <si>
    <t>ELECTRIC TOTAL</t>
  </si>
  <si>
    <t>COMBINED TOTAL</t>
  </si>
  <si>
    <t>941-761-500</t>
  </si>
  <si>
    <t>LOST REVENUE TOTAL</t>
  </si>
  <si>
    <t>GAS</t>
  </si>
  <si>
    <t>503-781-600</t>
  </si>
  <si>
    <t>207-258-600</t>
  </si>
  <si>
    <t>134-295-100</t>
  </si>
  <si>
    <t>276-994-800</t>
  </si>
  <si>
    <t>025-775-885</t>
  </si>
  <si>
    <t>581-813-280</t>
  </si>
  <si>
    <t>646-269-861</t>
  </si>
  <si>
    <t>179-046-098</t>
  </si>
  <si>
    <t>328-938-390</t>
  </si>
  <si>
    <t>559-126-361</t>
  </si>
  <si>
    <t>585-209-100</t>
  </si>
  <si>
    <t>633-717-128</t>
  </si>
  <si>
    <t>761-725-100</t>
  </si>
  <si>
    <t>213-374-400</t>
  </si>
  <si>
    <t>SORT BY MONTH GAS</t>
  </si>
  <si>
    <t>SORT BY MONTH ELECTRIC</t>
  </si>
  <si>
    <t>856-455-100</t>
  </si>
  <si>
    <t>908-057-100</t>
  </si>
  <si>
    <t>770-102-200</t>
  </si>
  <si>
    <t>497-067-100</t>
  </si>
  <si>
    <t>638-927-100</t>
  </si>
  <si>
    <t>duplicate account</t>
  </si>
  <si>
    <t>accounts occurred twice</t>
  </si>
  <si>
    <t>account occurred three times</t>
  </si>
  <si>
    <t>COMBINED ADJUSTED TOTAL</t>
  </si>
  <si>
    <t>ELECTRIC ADJUSTED TOTAL</t>
  </si>
  <si>
    <t>GAS ADJUSTED TOTAL</t>
  </si>
  <si>
    <t>ELECTRIC</t>
  </si>
  <si>
    <t>COMBINED</t>
  </si>
  <si>
    <t>PRIOR OBLIGATION SUMMARY REPORT</t>
  </si>
  <si>
    <t>18 MO PERIOD</t>
  </si>
  <si>
    <t>See Detail</t>
  </si>
  <si>
    <t>RECOVERED REVENUE TOTAL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</si>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</sst>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58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Border="1" applyAlignment="1">
      <alignment/>
    </xf>
    <xf numFmtId="44" fontId="0" fillId="0" borderId="0" xfId="17" applyBorder="1" applyAlignment="1">
      <alignment/>
    </xf>
    <xf numFmtId="0" fontId="0" fillId="0" borderId="1" xfId="0" applyBorder="1" applyAlignment="1">
      <alignment/>
    </xf>
    <xf numFmtId="44" fontId="1" fillId="0" borderId="0" xfId="0" applyNumberFormat="1" applyFont="1" applyAlignment="1">
      <alignment/>
    </xf>
    <xf numFmtId="44" fontId="0" fillId="0" borderId="0" xfId="17" applyBorder="1" applyAlignment="1">
      <alignment/>
    </xf>
    <xf numFmtId="44" fontId="0" fillId="2" borderId="0" xfId="17" applyFill="1" applyBorder="1" applyAlignment="1">
      <alignment/>
    </xf>
    <xf numFmtId="44" fontId="1" fillId="0" borderId="0" xfId="0" applyNumberFormat="1" applyFont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41" fontId="1" fillId="0" borderId="0" xfId="0" applyNumberFormat="1" applyFont="1" applyAlignment="1">
      <alignment/>
    </xf>
    <xf numFmtId="44" fontId="1" fillId="0" borderId="0" xfId="17" applyFont="1" applyFill="1" applyAlignment="1">
      <alignment/>
    </xf>
    <xf numFmtId="41" fontId="1" fillId="0" borderId="0" xfId="17" applyNumberFormat="1" applyFont="1" applyFill="1" applyAlignment="1">
      <alignment/>
    </xf>
    <xf numFmtId="44" fontId="0" fillId="0" borderId="0" xfId="0" applyNumberFormat="1" applyAlignment="1">
      <alignment/>
    </xf>
    <xf numFmtId="0" fontId="0" fillId="5" borderId="0" xfId="0" applyFill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Alignment="1">
      <alignment/>
    </xf>
    <xf numFmtId="44" fontId="0" fillId="0" borderId="1" xfId="17" applyBorder="1" applyAlignment="1">
      <alignment/>
    </xf>
    <xf numFmtId="44" fontId="1" fillId="0" borderId="0" xfId="17" applyFont="1" applyAlignment="1">
      <alignment/>
    </xf>
    <xf numFmtId="41" fontId="1" fillId="0" borderId="0" xfId="17" applyNumberFormat="1" applyFont="1" applyAlignment="1">
      <alignment/>
    </xf>
    <xf numFmtId="0" fontId="1" fillId="0" borderId="1" xfId="0" applyFont="1" applyBorder="1" applyAlignment="1">
      <alignment horizontal="center"/>
    </xf>
    <xf numFmtId="44" fontId="0" fillId="0" borderId="0" xfId="0" applyNumberForma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4" fontId="3" fillId="0" borderId="0" xfId="17" applyFont="1" applyAlignment="1">
      <alignment/>
    </xf>
    <xf numFmtId="0" fontId="3" fillId="6" borderId="0" xfId="0" applyFont="1" applyFill="1" applyAlignment="1">
      <alignment/>
    </xf>
    <xf numFmtId="44" fontId="3" fillId="6" borderId="0" xfId="17" applyFont="1" applyFill="1" applyAlignment="1">
      <alignment/>
    </xf>
    <xf numFmtId="0" fontId="3" fillId="3" borderId="0" xfId="0" applyFont="1" applyFill="1" applyAlignment="1">
      <alignment/>
    </xf>
    <xf numFmtId="44" fontId="3" fillId="3" borderId="0" xfId="17" applyFont="1" applyFill="1" applyAlignment="1">
      <alignment/>
    </xf>
    <xf numFmtId="0" fontId="3" fillId="4" borderId="0" xfId="0" applyFont="1" applyFill="1" applyAlignment="1">
      <alignment/>
    </xf>
    <xf numFmtId="44" fontId="3" fillId="4" borderId="0" xfId="17" applyFont="1" applyFill="1" applyAlignment="1">
      <alignment/>
    </xf>
    <xf numFmtId="0" fontId="3" fillId="7" borderId="0" xfId="0" applyFont="1" applyFill="1" applyAlignment="1">
      <alignment/>
    </xf>
    <xf numFmtId="44" fontId="3" fillId="7" borderId="0" xfId="17" applyFont="1" applyFill="1" applyAlignment="1">
      <alignment/>
    </xf>
    <xf numFmtId="44" fontId="3" fillId="0" borderId="0" xfId="0" applyNumberFormat="1" applyFont="1" applyAlignment="1">
      <alignment/>
    </xf>
    <xf numFmtId="44" fontId="3" fillId="4" borderId="0" xfId="0" applyNumberFormat="1" applyFont="1" applyFill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44" fontId="3" fillId="0" borderId="0" xfId="17" applyFont="1" applyBorder="1" applyAlignment="1">
      <alignment/>
    </xf>
    <xf numFmtId="0" fontId="3" fillId="6" borderId="0" xfId="0" applyFont="1" applyFill="1" applyBorder="1" applyAlignment="1">
      <alignment/>
    </xf>
    <xf numFmtId="44" fontId="3" fillId="6" borderId="0" xfId="17" applyFont="1" applyFill="1" applyBorder="1" applyAlignment="1">
      <alignment/>
    </xf>
    <xf numFmtId="0" fontId="2" fillId="0" borderId="0" xfId="0" applyFont="1" applyBorder="1" applyAlignment="1">
      <alignment/>
    </xf>
    <xf numFmtId="44" fontId="2" fillId="0" borderId="0" xfId="17" applyFont="1" applyBorder="1" applyAlignment="1">
      <alignment/>
    </xf>
    <xf numFmtId="0" fontId="3" fillId="3" borderId="0" xfId="0" applyFont="1" applyFill="1" applyBorder="1" applyAlignment="1">
      <alignment/>
    </xf>
    <xf numFmtId="44" fontId="3" fillId="3" borderId="0" xfId="17" applyFont="1" applyFill="1" applyBorder="1" applyAlignment="1">
      <alignment/>
    </xf>
    <xf numFmtId="0" fontId="3" fillId="4" borderId="0" xfId="0" applyFont="1" applyFill="1" applyBorder="1" applyAlignment="1">
      <alignment/>
    </xf>
    <xf numFmtId="44" fontId="3" fillId="4" borderId="0" xfId="17" applyFont="1" applyFill="1" applyBorder="1" applyAlignment="1">
      <alignment/>
    </xf>
    <xf numFmtId="0" fontId="3" fillId="0" borderId="0" xfId="0" applyFont="1" applyFill="1" applyAlignment="1">
      <alignment/>
    </xf>
    <xf numFmtId="44" fontId="3" fillId="0" borderId="0" xfId="17" applyFont="1" applyFill="1" applyAlignment="1">
      <alignment/>
    </xf>
    <xf numFmtId="0" fontId="3" fillId="7" borderId="0" xfId="0" applyFont="1" applyFill="1" applyBorder="1" applyAlignment="1">
      <alignment/>
    </xf>
    <xf numFmtId="44" fontId="3" fillId="7" borderId="0" xfId="17" applyFont="1" applyFill="1" applyBorder="1" applyAlignment="1">
      <alignment/>
    </xf>
    <xf numFmtId="0" fontId="3" fillId="0" borderId="2" xfId="0" applyFont="1" applyBorder="1" applyAlignment="1">
      <alignment/>
    </xf>
    <xf numFmtId="44" fontId="3" fillId="0" borderId="2" xfId="17" applyFont="1" applyBorder="1" applyAlignment="1">
      <alignment/>
    </xf>
    <xf numFmtId="41" fontId="1" fillId="0" borderId="0" xfId="0" applyNumberFormat="1" applyFont="1" applyFill="1" applyAlignment="1">
      <alignment/>
    </xf>
    <xf numFmtId="0" fontId="3" fillId="5" borderId="0" xfId="0" applyFont="1" applyFill="1" applyAlignment="1">
      <alignment/>
    </xf>
    <xf numFmtId="41" fontId="0" fillId="3" borderId="0" xfId="0" applyNumberFormat="1" applyFill="1" applyAlignment="1">
      <alignment/>
    </xf>
    <xf numFmtId="41" fontId="0" fillId="4" borderId="0" xfId="0" applyNumberFormat="1" applyFill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1" fontId="0" fillId="0" borderId="3" xfId="0" applyNumberFormat="1" applyBorder="1" applyAlignment="1">
      <alignment horizontal="right"/>
    </xf>
    <xf numFmtId="41" fontId="1" fillId="2" borderId="3" xfId="0" applyNumberFormat="1" applyFont="1" applyFill="1" applyBorder="1" applyAlignment="1">
      <alignment/>
    </xf>
    <xf numFmtId="0" fontId="0" fillId="0" borderId="5" xfId="0" applyBorder="1" applyAlignment="1">
      <alignment/>
    </xf>
    <xf numFmtId="41" fontId="1" fillId="0" borderId="3" xfId="0" applyNumberFormat="1" applyFont="1" applyBorder="1" applyAlignment="1">
      <alignment horizontal="center"/>
    </xf>
    <xf numFmtId="0" fontId="0" fillId="0" borderId="6" xfId="0" applyBorder="1" applyAlignment="1">
      <alignment/>
    </xf>
    <xf numFmtId="44" fontId="0" fillId="2" borderId="4" xfId="17" applyFill="1" applyBorder="1" applyAlignment="1">
      <alignment/>
    </xf>
    <xf numFmtId="44" fontId="0" fillId="0" borderId="4" xfId="17" applyBorder="1" applyAlignment="1">
      <alignment/>
    </xf>
    <xf numFmtId="41" fontId="0" fillId="0" borderId="5" xfId="0" applyNumberFormat="1" applyBorder="1" applyAlignment="1">
      <alignment/>
    </xf>
    <xf numFmtId="41" fontId="1" fillId="0" borderId="3" xfId="0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7" xfId="0" applyBorder="1" applyAlignment="1">
      <alignment horizontal="right"/>
    </xf>
    <xf numFmtId="0" fontId="1" fillId="2" borderId="7" xfId="0" applyFont="1" applyFill="1" applyBorder="1" applyAlignment="1">
      <alignment/>
    </xf>
    <xf numFmtId="17" fontId="0" fillId="0" borderId="7" xfId="0" applyNumberFormat="1" applyBorder="1" applyAlignment="1">
      <alignment horizontal="right"/>
    </xf>
    <xf numFmtId="0" fontId="0" fillId="0" borderId="8" xfId="0" applyBorder="1" applyAlignment="1">
      <alignment/>
    </xf>
    <xf numFmtId="44" fontId="0" fillId="0" borderId="4" xfId="17" applyBorder="1" applyAlignment="1">
      <alignment/>
    </xf>
    <xf numFmtId="44" fontId="1" fillId="0" borderId="4" xfId="0" applyNumberFormat="1" applyFont="1" applyBorder="1" applyAlignment="1">
      <alignment/>
    </xf>
    <xf numFmtId="41" fontId="0" fillId="0" borderId="9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44" fontId="1" fillId="2" borderId="0" xfId="17" applyFont="1" applyFill="1" applyBorder="1" applyAlignment="1">
      <alignment/>
    </xf>
    <xf numFmtId="44" fontId="1" fillId="2" borderId="4" xfId="17" applyFont="1" applyFill="1" applyBorder="1" applyAlignment="1">
      <alignment/>
    </xf>
    <xf numFmtId="44" fontId="0" fillId="0" borderId="6" xfId="17" applyBorder="1" applyAlignment="1">
      <alignment/>
    </xf>
    <xf numFmtId="44" fontId="1" fillId="0" borderId="0" xfId="17" applyFont="1" applyBorder="1" applyAlignment="1">
      <alignment/>
    </xf>
    <xf numFmtId="44" fontId="1" fillId="0" borderId="4" xfId="17" applyFont="1" applyBorder="1" applyAlignment="1">
      <alignment/>
    </xf>
    <xf numFmtId="44" fontId="0" fillId="0" borderId="10" xfId="17" applyBorder="1" applyAlignment="1">
      <alignment/>
    </xf>
    <xf numFmtId="44" fontId="0" fillId="0" borderId="11" xfId="17" applyBorder="1" applyAlignment="1">
      <alignment/>
    </xf>
    <xf numFmtId="0" fontId="1" fillId="0" borderId="7" xfId="0" applyFont="1" applyFill="1" applyBorder="1" applyAlignment="1">
      <alignment/>
    </xf>
    <xf numFmtId="41" fontId="1" fillId="0" borderId="3" xfId="0" applyNumberFormat="1" applyFont="1" applyFill="1" applyBorder="1" applyAlignment="1">
      <alignment/>
    </xf>
    <xf numFmtId="44" fontId="1" fillId="0" borderId="0" xfId="17" applyFont="1" applyFill="1" applyBorder="1" applyAlignment="1">
      <alignment/>
    </xf>
    <xf numFmtId="44" fontId="1" fillId="0" borderId="4" xfId="17" applyFont="1" applyFill="1" applyBorder="1" applyAlignment="1">
      <alignment/>
    </xf>
    <xf numFmtId="44" fontId="0" fillId="0" borderId="0" xfId="17" applyFill="1" applyBorder="1" applyAlignment="1">
      <alignment/>
    </xf>
    <xf numFmtId="44" fontId="0" fillId="0" borderId="4" xfId="17" applyFill="1" applyBorder="1" applyAlignment="1">
      <alignment/>
    </xf>
    <xf numFmtId="0" fontId="0" fillId="2" borderId="12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17" applyFill="1" applyBorder="1" applyAlignment="1">
      <alignment/>
    </xf>
    <xf numFmtId="41" fontId="1" fillId="0" borderId="0" xfId="17" applyNumberFormat="1" applyFont="1" applyFill="1" applyBorder="1" applyAlignment="1">
      <alignment/>
    </xf>
    <xf numFmtId="44" fontId="0" fillId="0" borderId="0" xfId="17" applyFill="1" applyBorder="1" applyAlignment="1">
      <alignment horizontal="center"/>
    </xf>
    <xf numFmtId="44" fontId="1" fillId="5" borderId="0" xfId="17" applyFont="1" applyFill="1" applyBorder="1" applyAlignment="1">
      <alignment horizontal="center"/>
    </xf>
    <xf numFmtId="44" fontId="1" fillId="0" borderId="0" xfId="17" applyFont="1" applyFill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8" borderId="0" xfId="0" applyFont="1" applyFill="1" applyAlignment="1">
      <alignment/>
    </xf>
    <xf numFmtId="44" fontId="3" fillId="8" borderId="0" xfId="17" applyFont="1" applyFill="1" applyAlignment="1">
      <alignment/>
    </xf>
    <xf numFmtId="0" fontId="3" fillId="8" borderId="0" xfId="0" applyFont="1" applyFill="1" applyBorder="1" applyAlignment="1">
      <alignment/>
    </xf>
    <xf numFmtId="44" fontId="3" fillId="8" borderId="0" xfId="17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44" fontId="3" fillId="2" borderId="2" xfId="17" applyFont="1" applyFill="1" applyBorder="1" applyAlignment="1">
      <alignment/>
    </xf>
    <xf numFmtId="0" fontId="1" fillId="2" borderId="13" xfId="0" applyFont="1" applyFill="1" applyBorder="1" applyAlignment="1">
      <alignment/>
    </xf>
    <xf numFmtId="44" fontId="1" fillId="2" borderId="2" xfId="17" applyFont="1" applyFill="1" applyBorder="1" applyAlignment="1">
      <alignment/>
    </xf>
    <xf numFmtId="44" fontId="1" fillId="2" borderId="2" xfId="0" applyNumberFormat="1" applyFont="1" applyFill="1" applyBorder="1" applyAlignment="1">
      <alignment/>
    </xf>
    <xf numFmtId="0" fontId="1" fillId="2" borderId="14" xfId="0" applyFont="1" applyFill="1" applyBorder="1" applyAlignment="1">
      <alignment/>
    </xf>
    <xf numFmtId="44" fontId="1" fillId="2" borderId="2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7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46"/>
  <sheetViews>
    <sheetView tabSelected="1" zoomScale="90" zoomScaleNormal="90" workbookViewId="0" topLeftCell="A1">
      <selection activeCell="I11" sqref="I11"/>
    </sheetView>
  </sheetViews>
  <sheetFormatPr defaultColWidth="9.140625" defaultRowHeight="12.75"/>
  <cols>
    <col min="1" max="1" width="2.421875" style="0" customWidth="1"/>
    <col min="2" max="2" width="16.8515625" style="0" customWidth="1"/>
    <col min="3" max="3" width="11.421875" style="0" bestFit="1" customWidth="1"/>
    <col min="4" max="4" width="12.140625" style="0" bestFit="1" customWidth="1"/>
    <col min="5" max="5" width="12.28125" style="0" bestFit="1" customWidth="1"/>
    <col min="6" max="6" width="11.57421875" style="0" customWidth="1"/>
    <col min="7" max="8" width="13.28125" style="0" bestFit="1" customWidth="1"/>
    <col min="9" max="9" width="11.8515625" style="0" bestFit="1" customWidth="1"/>
    <col min="10" max="10" width="13.57421875" style="0" customWidth="1"/>
    <col min="11" max="11" width="13.421875" style="0" customWidth="1"/>
    <col min="12" max="12" width="19.57421875" style="13" customWidth="1"/>
    <col min="13" max="13" width="4.57421875" style="13" bestFit="1" customWidth="1"/>
    <col min="14" max="14" width="12.140625" style="13" bestFit="1" customWidth="1"/>
    <col min="15" max="15" width="12.140625" style="0" bestFit="1" customWidth="1"/>
  </cols>
  <sheetData>
    <row r="2" spans="2:14" ht="12.75">
      <c r="B2" s="125" t="s">
        <v>29</v>
      </c>
      <c r="C2" s="125"/>
      <c r="D2" s="125"/>
      <c r="E2" s="125"/>
      <c r="F2" s="125"/>
      <c r="G2" s="125"/>
      <c r="H2" s="125"/>
      <c r="I2" s="125"/>
      <c r="J2" s="125"/>
      <c r="K2" s="125"/>
      <c r="L2" s="102"/>
      <c r="M2" s="102"/>
      <c r="N2" s="102"/>
    </row>
    <row r="3" spans="2:14" ht="12.75">
      <c r="B3" s="125" t="s">
        <v>268</v>
      </c>
      <c r="C3" s="125"/>
      <c r="D3" s="125"/>
      <c r="E3" s="125"/>
      <c r="F3" s="125"/>
      <c r="G3" s="125"/>
      <c r="H3" s="125"/>
      <c r="I3" s="125"/>
      <c r="J3" s="125"/>
      <c r="K3" s="125"/>
      <c r="L3" s="102"/>
      <c r="M3" s="102"/>
      <c r="N3" s="102"/>
    </row>
    <row r="4" spans="2:14" ht="12.75">
      <c r="B4" s="125" t="s">
        <v>31</v>
      </c>
      <c r="C4" s="125"/>
      <c r="D4" s="125"/>
      <c r="E4" s="125"/>
      <c r="F4" s="125"/>
      <c r="G4" s="125"/>
      <c r="H4" s="125"/>
      <c r="I4" s="125"/>
      <c r="J4" s="125"/>
      <c r="K4" s="125"/>
      <c r="L4" s="102"/>
      <c r="M4" s="102"/>
      <c r="N4" s="102"/>
    </row>
    <row r="5" spans="2:14" ht="13.5" thickBot="1">
      <c r="B5" s="12"/>
      <c r="C5" s="12"/>
      <c r="D5" s="12"/>
      <c r="E5" s="12"/>
      <c r="F5" s="12"/>
      <c r="G5" s="12"/>
      <c r="H5" s="12"/>
      <c r="I5" s="12"/>
      <c r="J5" s="12"/>
      <c r="K5" s="12"/>
      <c r="L5" s="20"/>
      <c r="M5" s="20"/>
      <c r="N5" s="20"/>
    </row>
    <row r="6" spans="2:14" ht="12.75">
      <c r="B6" s="101"/>
      <c r="C6" s="126" t="s">
        <v>238</v>
      </c>
      <c r="D6" s="127"/>
      <c r="E6" s="128"/>
      <c r="F6" s="126" t="s">
        <v>266</v>
      </c>
      <c r="G6" s="127"/>
      <c r="H6" s="128"/>
      <c r="I6" s="126" t="s">
        <v>267</v>
      </c>
      <c r="J6" s="127"/>
      <c r="K6" s="128"/>
      <c r="L6" s="103"/>
      <c r="M6" s="103"/>
      <c r="N6" s="103"/>
    </row>
    <row r="7" spans="2:14" ht="12.75">
      <c r="B7" s="75"/>
      <c r="C7" s="60"/>
      <c r="D7" s="1"/>
      <c r="E7" s="61"/>
      <c r="F7" s="60"/>
      <c r="G7" s="1"/>
      <c r="H7" s="61"/>
      <c r="I7" s="60"/>
      <c r="J7" s="1"/>
      <c r="K7" s="61"/>
      <c r="L7" s="104"/>
      <c r="M7" s="104"/>
      <c r="N7" s="104"/>
    </row>
    <row r="8" spans="2:14" ht="12.75">
      <c r="B8" s="76" t="s">
        <v>2</v>
      </c>
      <c r="C8" s="62" t="s">
        <v>32</v>
      </c>
      <c r="D8" s="10" t="s">
        <v>3</v>
      </c>
      <c r="E8" s="63" t="s">
        <v>4</v>
      </c>
      <c r="F8" s="62" t="s">
        <v>32</v>
      </c>
      <c r="G8" s="10" t="s">
        <v>3</v>
      </c>
      <c r="H8" s="63" t="s">
        <v>4</v>
      </c>
      <c r="I8" s="62" t="s">
        <v>32</v>
      </c>
      <c r="J8" s="10" t="s">
        <v>3</v>
      </c>
      <c r="K8" s="63" t="s">
        <v>4</v>
      </c>
      <c r="L8" s="103"/>
      <c r="M8" s="103"/>
      <c r="N8" s="103"/>
    </row>
    <row r="9" spans="2:14" ht="13.5" thickBot="1">
      <c r="B9" s="77" t="s">
        <v>0</v>
      </c>
      <c r="C9" s="62" t="s">
        <v>33</v>
      </c>
      <c r="D9" s="10" t="s">
        <v>1</v>
      </c>
      <c r="E9" s="63" t="s">
        <v>1</v>
      </c>
      <c r="F9" s="62" t="s">
        <v>33</v>
      </c>
      <c r="G9" s="10" t="s">
        <v>1</v>
      </c>
      <c r="H9" s="63" t="s">
        <v>1</v>
      </c>
      <c r="I9" s="64" t="s">
        <v>33</v>
      </c>
      <c r="J9" s="24" t="s">
        <v>1</v>
      </c>
      <c r="K9" s="65" t="s">
        <v>1</v>
      </c>
      <c r="L9" s="103"/>
      <c r="M9" s="103"/>
      <c r="N9" s="103"/>
    </row>
    <row r="10" spans="2:14" ht="12.75">
      <c r="B10" s="75"/>
      <c r="C10" s="84"/>
      <c r="D10" s="93"/>
      <c r="E10" s="94"/>
      <c r="F10" s="87"/>
      <c r="G10" s="85"/>
      <c r="H10" s="86"/>
      <c r="I10" s="60"/>
      <c r="J10" s="1"/>
      <c r="K10" s="61"/>
      <c r="L10" s="104"/>
      <c r="M10" s="104"/>
      <c r="N10" s="104"/>
    </row>
    <row r="11" spans="2:14" ht="12.75">
      <c r="B11" s="78" t="s">
        <v>22</v>
      </c>
      <c r="C11" s="66">
        <v>0</v>
      </c>
      <c r="D11" s="2">
        <v>0</v>
      </c>
      <c r="E11" s="82">
        <v>0</v>
      </c>
      <c r="F11" s="66">
        <v>3</v>
      </c>
      <c r="G11" s="5">
        <v>1770.92</v>
      </c>
      <c r="H11" s="72">
        <v>526</v>
      </c>
      <c r="I11" s="66">
        <v>3</v>
      </c>
      <c r="J11" s="5">
        <v>1770.92</v>
      </c>
      <c r="K11" s="72">
        <v>526</v>
      </c>
      <c r="L11" s="99"/>
      <c r="M11" s="99"/>
      <c r="N11" s="99"/>
    </row>
    <row r="12" spans="2:14" ht="12.75">
      <c r="B12" s="78" t="s">
        <v>21</v>
      </c>
      <c r="C12" s="66">
        <v>0</v>
      </c>
      <c r="D12" s="2">
        <v>0</v>
      </c>
      <c r="E12" s="82">
        <v>0</v>
      </c>
      <c r="F12" s="66">
        <v>2</v>
      </c>
      <c r="G12" s="5">
        <v>2413.93</v>
      </c>
      <c r="H12" s="72">
        <v>420</v>
      </c>
      <c r="I12" s="66">
        <v>2</v>
      </c>
      <c r="J12" s="5">
        <v>2413.93</v>
      </c>
      <c r="K12" s="72">
        <v>420</v>
      </c>
      <c r="L12" s="99"/>
      <c r="M12" s="99"/>
      <c r="N12" s="99"/>
    </row>
    <row r="13" spans="2:14" ht="12.75">
      <c r="B13" s="78" t="s">
        <v>20</v>
      </c>
      <c r="C13" s="66">
        <v>0</v>
      </c>
      <c r="D13" s="2">
        <v>0</v>
      </c>
      <c r="E13" s="82">
        <v>0</v>
      </c>
      <c r="F13" s="66">
        <v>0</v>
      </c>
      <c r="G13" s="5">
        <v>0</v>
      </c>
      <c r="H13" s="72">
        <v>0</v>
      </c>
      <c r="I13" s="66">
        <v>0</v>
      </c>
      <c r="J13" s="5">
        <v>0</v>
      </c>
      <c r="K13" s="72">
        <v>0</v>
      </c>
      <c r="L13" s="99"/>
      <c r="M13" s="99"/>
      <c r="N13" s="99"/>
    </row>
    <row r="14" spans="2:15" ht="12.75">
      <c r="B14" s="79" t="s">
        <v>24</v>
      </c>
      <c r="C14" s="67">
        <f>SUM(C11:C13)</f>
        <v>0</v>
      </c>
      <c r="D14" s="88">
        <f>SUM(D11:D13)</f>
        <v>0</v>
      </c>
      <c r="E14" s="89">
        <f>SUM(E11:E13)</f>
        <v>0</v>
      </c>
      <c r="F14" s="67">
        <f>SUM(F11:F13)</f>
        <v>5</v>
      </c>
      <c r="G14" s="6">
        <f>SUM(G10:G13)</f>
        <v>4184.85</v>
      </c>
      <c r="H14" s="71">
        <f>SUM(H10:H13)</f>
        <v>946</v>
      </c>
      <c r="I14" s="67">
        <f>SUM(I11:I13)</f>
        <v>5</v>
      </c>
      <c r="J14" s="88">
        <f>SUM(J11:J13)</f>
        <v>4184.85</v>
      </c>
      <c r="K14" s="89">
        <f>SUM(K11:K13)</f>
        <v>946</v>
      </c>
      <c r="L14" s="97"/>
      <c r="M14" s="106">
        <f>C14+F14</f>
        <v>5</v>
      </c>
      <c r="N14" s="97">
        <f>D14+G14</f>
        <v>4184.85</v>
      </c>
      <c r="O14" s="17">
        <f>E14+H14</f>
        <v>946</v>
      </c>
    </row>
    <row r="15" spans="2:14" ht="12.75">
      <c r="B15" s="95"/>
      <c r="C15" s="96"/>
      <c r="D15" s="97"/>
      <c r="E15" s="98"/>
      <c r="F15" s="96"/>
      <c r="G15" s="99"/>
      <c r="H15" s="100"/>
      <c r="I15" s="96"/>
      <c r="J15" s="97"/>
      <c r="K15" s="98"/>
      <c r="L15" s="97"/>
      <c r="M15" s="97"/>
      <c r="N15" s="97"/>
    </row>
    <row r="16" spans="2:14" ht="12.75">
      <c r="B16" s="80" t="s">
        <v>19</v>
      </c>
      <c r="C16" s="66">
        <v>4</v>
      </c>
      <c r="D16" s="2">
        <v>233.82</v>
      </c>
      <c r="E16" s="82">
        <v>1350.5</v>
      </c>
      <c r="F16" s="66">
        <v>8</v>
      </c>
      <c r="G16" s="5">
        <v>2471.47</v>
      </c>
      <c r="H16" s="72">
        <v>5614.22</v>
      </c>
      <c r="I16" s="66">
        <v>11</v>
      </c>
      <c r="J16" s="5">
        <v>2705.29</v>
      </c>
      <c r="K16" s="72">
        <v>6964.72</v>
      </c>
      <c r="L16" s="99"/>
      <c r="M16" s="99"/>
      <c r="N16" s="99"/>
    </row>
    <row r="17" spans="2:14" ht="12.75">
      <c r="B17" s="80" t="s">
        <v>18</v>
      </c>
      <c r="C17" s="66">
        <v>4</v>
      </c>
      <c r="D17" s="2">
        <v>3369.45</v>
      </c>
      <c r="E17" s="82">
        <v>2319.15</v>
      </c>
      <c r="F17" s="66">
        <v>17</v>
      </c>
      <c r="G17" s="5">
        <v>8418.78</v>
      </c>
      <c r="H17" s="72">
        <v>11890.81</v>
      </c>
      <c r="I17" s="66">
        <v>20</v>
      </c>
      <c r="J17" s="5">
        <v>11788.23</v>
      </c>
      <c r="K17" s="72">
        <v>14209.96</v>
      </c>
      <c r="L17" s="99"/>
      <c r="M17" s="99"/>
      <c r="N17" s="99"/>
    </row>
    <row r="18" spans="2:14" ht="12.75">
      <c r="B18" s="80" t="s">
        <v>17</v>
      </c>
      <c r="C18" s="66">
        <v>3</v>
      </c>
      <c r="D18" s="2">
        <v>145.75</v>
      </c>
      <c r="E18" s="82">
        <v>4424.37</v>
      </c>
      <c r="F18" s="66">
        <v>12</v>
      </c>
      <c r="G18" s="5">
        <v>7932.16</v>
      </c>
      <c r="H18" s="72">
        <v>7585.63</v>
      </c>
      <c r="I18" s="66">
        <v>15</v>
      </c>
      <c r="J18" s="5">
        <v>8077.91</v>
      </c>
      <c r="K18" s="72">
        <v>12010</v>
      </c>
      <c r="L18" s="107"/>
      <c r="M18" s="99"/>
      <c r="N18" s="99"/>
    </row>
    <row r="19" spans="2:15" ht="12.75">
      <c r="B19" s="79" t="s">
        <v>25</v>
      </c>
      <c r="C19" s="67">
        <f aca="true" t="shared" si="0" ref="C19:K19">SUM(C16:C18)</f>
        <v>11</v>
      </c>
      <c r="D19" s="88">
        <f t="shared" si="0"/>
        <v>3749.02</v>
      </c>
      <c r="E19" s="89">
        <f t="shared" si="0"/>
        <v>8094.02</v>
      </c>
      <c r="F19" s="67">
        <f t="shared" si="0"/>
        <v>37</v>
      </c>
      <c r="G19" s="6">
        <f t="shared" si="0"/>
        <v>18822.41</v>
      </c>
      <c r="H19" s="71">
        <f t="shared" si="0"/>
        <v>25090.66</v>
      </c>
      <c r="I19" s="67">
        <f t="shared" si="0"/>
        <v>46</v>
      </c>
      <c r="J19" s="88">
        <f t="shared" si="0"/>
        <v>22571.43</v>
      </c>
      <c r="K19" s="89">
        <f t="shared" si="0"/>
        <v>33184.68</v>
      </c>
      <c r="L19" s="108" t="s">
        <v>270</v>
      </c>
      <c r="M19" s="106">
        <f>C19+F19</f>
        <v>48</v>
      </c>
      <c r="N19" s="97">
        <f>D19+G19</f>
        <v>22571.43</v>
      </c>
      <c r="O19" s="17">
        <f>E19+H19</f>
        <v>33184.68</v>
      </c>
    </row>
    <row r="20" spans="2:14" ht="12.75">
      <c r="B20" s="95"/>
      <c r="C20" s="96"/>
      <c r="D20" s="97"/>
      <c r="E20" s="98"/>
      <c r="F20" s="96"/>
      <c r="G20" s="99"/>
      <c r="H20" s="100"/>
      <c r="I20" s="96"/>
      <c r="J20" s="97"/>
      <c r="K20" s="98"/>
      <c r="L20" s="109"/>
      <c r="M20" s="97"/>
      <c r="N20" s="97"/>
    </row>
    <row r="21" spans="2:14" ht="12.75">
      <c r="B21" s="80" t="s">
        <v>16</v>
      </c>
      <c r="C21" s="66">
        <v>7</v>
      </c>
      <c r="D21" s="2">
        <v>3240.49</v>
      </c>
      <c r="E21" s="82">
        <v>3468.86</v>
      </c>
      <c r="F21" s="66">
        <v>19</v>
      </c>
      <c r="G21" s="5">
        <v>8413.06</v>
      </c>
      <c r="H21" s="72">
        <v>13902.59</v>
      </c>
      <c r="I21" s="66">
        <v>24</v>
      </c>
      <c r="J21" s="5">
        <v>11653.55</v>
      </c>
      <c r="K21" s="72">
        <v>17371.45</v>
      </c>
      <c r="L21" s="107"/>
      <c r="M21" s="99"/>
      <c r="N21" s="99"/>
    </row>
    <row r="22" spans="2:14" ht="12.75">
      <c r="B22" s="80" t="s">
        <v>15</v>
      </c>
      <c r="C22" s="66">
        <v>6</v>
      </c>
      <c r="D22" s="2">
        <v>3763.8</v>
      </c>
      <c r="E22" s="82">
        <v>2502</v>
      </c>
      <c r="F22" s="66">
        <v>12</v>
      </c>
      <c r="G22" s="5">
        <v>3649.61</v>
      </c>
      <c r="H22" s="72">
        <v>5818.94</v>
      </c>
      <c r="I22" s="66">
        <v>18</v>
      </c>
      <c r="J22" s="5">
        <v>7413.41</v>
      </c>
      <c r="K22" s="72">
        <v>8320.94</v>
      </c>
      <c r="L22" s="107"/>
      <c r="M22" s="99"/>
      <c r="N22" s="99"/>
    </row>
    <row r="23" spans="2:14" ht="12.75">
      <c r="B23" s="78" t="s">
        <v>14</v>
      </c>
      <c r="C23" s="66">
        <v>5</v>
      </c>
      <c r="D23" s="2">
        <v>2329.29</v>
      </c>
      <c r="E23" s="82">
        <v>1267.13</v>
      </c>
      <c r="F23" s="66">
        <v>8</v>
      </c>
      <c r="G23" s="5">
        <v>3594.21</v>
      </c>
      <c r="H23" s="72">
        <v>2857.78</v>
      </c>
      <c r="I23" s="66">
        <v>13</v>
      </c>
      <c r="J23" s="5">
        <v>5923.5</v>
      </c>
      <c r="K23" s="72">
        <v>4124.91</v>
      </c>
      <c r="L23" s="107"/>
      <c r="M23" s="99"/>
      <c r="N23" s="99"/>
    </row>
    <row r="24" spans="2:15" ht="12.75">
      <c r="B24" s="79" t="s">
        <v>26</v>
      </c>
      <c r="C24" s="67">
        <f aca="true" t="shared" si="1" ref="C24:K24">SUM(C21:C23)</f>
        <v>18</v>
      </c>
      <c r="D24" s="88">
        <f t="shared" si="1"/>
        <v>9333.58</v>
      </c>
      <c r="E24" s="89">
        <f t="shared" si="1"/>
        <v>7237.990000000001</v>
      </c>
      <c r="F24" s="67">
        <f t="shared" si="1"/>
        <v>39</v>
      </c>
      <c r="G24" s="6">
        <f t="shared" si="1"/>
        <v>15656.880000000001</v>
      </c>
      <c r="H24" s="71">
        <f t="shared" si="1"/>
        <v>22579.309999999998</v>
      </c>
      <c r="I24" s="67">
        <f t="shared" si="1"/>
        <v>55</v>
      </c>
      <c r="J24" s="88">
        <f t="shared" si="1"/>
        <v>24990.46</v>
      </c>
      <c r="K24" s="89">
        <f t="shared" si="1"/>
        <v>29817.3</v>
      </c>
      <c r="L24" s="108" t="s">
        <v>270</v>
      </c>
      <c r="M24" s="106">
        <f>C24+F24</f>
        <v>57</v>
      </c>
      <c r="N24" s="97">
        <f>D24+G24</f>
        <v>24990.46</v>
      </c>
      <c r="O24" s="17">
        <f>E24+H24</f>
        <v>29817.3</v>
      </c>
    </row>
    <row r="25" spans="2:14" ht="12.75">
      <c r="B25" s="95"/>
      <c r="C25" s="96"/>
      <c r="D25" s="97"/>
      <c r="E25" s="98"/>
      <c r="F25" s="96"/>
      <c r="G25" s="99"/>
      <c r="H25" s="100"/>
      <c r="I25" s="96"/>
      <c r="J25" s="97"/>
      <c r="K25" s="98"/>
      <c r="L25" s="109"/>
      <c r="M25" s="97"/>
      <c r="N25" s="97"/>
    </row>
    <row r="26" spans="2:14" ht="12.75">
      <c r="B26" s="78" t="s">
        <v>13</v>
      </c>
      <c r="C26" s="66">
        <v>5</v>
      </c>
      <c r="D26" s="2">
        <v>3089.31</v>
      </c>
      <c r="E26" s="82">
        <v>1436.34</v>
      </c>
      <c r="F26" s="66">
        <v>13</v>
      </c>
      <c r="G26" s="5">
        <v>5722.95</v>
      </c>
      <c r="H26" s="72">
        <v>3998.38</v>
      </c>
      <c r="I26" s="66">
        <v>18</v>
      </c>
      <c r="J26" s="5">
        <v>8812.26</v>
      </c>
      <c r="K26" s="72">
        <v>5434.72</v>
      </c>
      <c r="L26" s="99"/>
      <c r="M26" s="99"/>
      <c r="N26" s="99"/>
    </row>
    <row r="27" spans="2:14" ht="12.75">
      <c r="B27" s="78" t="s">
        <v>12</v>
      </c>
      <c r="C27" s="66">
        <v>5</v>
      </c>
      <c r="D27" s="2">
        <v>2232.69</v>
      </c>
      <c r="E27" s="82">
        <v>1189.59</v>
      </c>
      <c r="F27" s="66">
        <v>11</v>
      </c>
      <c r="G27" s="5">
        <v>7976.2</v>
      </c>
      <c r="H27" s="72">
        <v>2900.98</v>
      </c>
      <c r="I27" s="66">
        <v>16</v>
      </c>
      <c r="J27" s="5">
        <v>10208.89</v>
      </c>
      <c r="K27" s="72">
        <v>4090.57</v>
      </c>
      <c r="L27" s="99"/>
      <c r="M27" s="99"/>
      <c r="N27" s="99"/>
    </row>
    <row r="28" spans="2:14" ht="12.75">
      <c r="B28" s="78" t="s">
        <v>11</v>
      </c>
      <c r="C28" s="66">
        <v>10</v>
      </c>
      <c r="D28" s="2">
        <v>3316.64</v>
      </c>
      <c r="E28" s="82">
        <v>1474.26</v>
      </c>
      <c r="F28" s="66">
        <v>6</v>
      </c>
      <c r="G28" s="5">
        <v>1077.32</v>
      </c>
      <c r="H28" s="72">
        <v>1518.35</v>
      </c>
      <c r="I28" s="66">
        <v>16</v>
      </c>
      <c r="J28" s="5">
        <v>4393.96</v>
      </c>
      <c r="K28" s="72">
        <v>2992.61</v>
      </c>
      <c r="L28" s="99"/>
      <c r="M28" s="99"/>
      <c r="N28" s="99"/>
    </row>
    <row r="29" spans="2:15" ht="12.75">
      <c r="B29" s="79" t="s">
        <v>27</v>
      </c>
      <c r="C29" s="67">
        <f aca="true" t="shared" si="2" ref="C29:K29">SUM(C26:C28)</f>
        <v>20</v>
      </c>
      <c r="D29" s="88">
        <f t="shared" si="2"/>
        <v>8638.64</v>
      </c>
      <c r="E29" s="89">
        <f t="shared" si="2"/>
        <v>4100.19</v>
      </c>
      <c r="F29" s="67">
        <f t="shared" si="2"/>
        <v>30</v>
      </c>
      <c r="G29" s="6">
        <f t="shared" si="2"/>
        <v>14776.47</v>
      </c>
      <c r="H29" s="71">
        <f t="shared" si="2"/>
        <v>8417.710000000001</v>
      </c>
      <c r="I29" s="67">
        <f t="shared" si="2"/>
        <v>50</v>
      </c>
      <c r="J29" s="88">
        <f t="shared" si="2"/>
        <v>23415.11</v>
      </c>
      <c r="K29" s="89">
        <f t="shared" si="2"/>
        <v>12517.900000000001</v>
      </c>
      <c r="L29" s="97"/>
      <c r="M29" s="106">
        <f>C29+F29</f>
        <v>50</v>
      </c>
      <c r="N29" s="97">
        <f>D29+G29</f>
        <v>23415.11</v>
      </c>
      <c r="O29" s="17">
        <f>E29+H29</f>
        <v>12517.900000000001</v>
      </c>
    </row>
    <row r="30" spans="2:14" ht="12.75">
      <c r="B30" s="95"/>
      <c r="C30" s="96"/>
      <c r="D30" s="97"/>
      <c r="E30" s="98"/>
      <c r="F30" s="96"/>
      <c r="G30" s="99"/>
      <c r="H30" s="100"/>
      <c r="I30" s="96"/>
      <c r="J30" s="97"/>
      <c r="K30" s="98"/>
      <c r="L30" s="97"/>
      <c r="M30" s="97"/>
      <c r="N30" s="97"/>
    </row>
    <row r="31" spans="2:14" ht="12.75">
      <c r="B31" s="78" t="s">
        <v>10</v>
      </c>
      <c r="C31" s="66">
        <v>5</v>
      </c>
      <c r="D31" s="2">
        <v>4302.71</v>
      </c>
      <c r="E31" s="82">
        <v>145</v>
      </c>
      <c r="F31" s="66">
        <v>11</v>
      </c>
      <c r="G31" s="5">
        <v>9231.61</v>
      </c>
      <c r="H31" s="72">
        <v>3411.21</v>
      </c>
      <c r="I31" s="66">
        <v>16</v>
      </c>
      <c r="J31" s="5">
        <v>13534.32</v>
      </c>
      <c r="K31" s="72">
        <v>3556.21</v>
      </c>
      <c r="L31" s="99"/>
      <c r="M31" s="99"/>
      <c r="N31" s="99"/>
    </row>
    <row r="32" spans="2:14" ht="12.75">
      <c r="B32" s="78" t="s">
        <v>9</v>
      </c>
      <c r="C32" s="66">
        <v>1</v>
      </c>
      <c r="D32" s="2">
        <v>0</v>
      </c>
      <c r="E32" s="82">
        <v>1300</v>
      </c>
      <c r="F32" s="66">
        <v>8</v>
      </c>
      <c r="G32" s="5">
        <v>9209.86</v>
      </c>
      <c r="H32" s="72">
        <v>2038</v>
      </c>
      <c r="I32" s="66">
        <v>9</v>
      </c>
      <c r="J32" s="5">
        <v>9209.86</v>
      </c>
      <c r="K32" s="72">
        <v>3338</v>
      </c>
      <c r="L32" s="99"/>
      <c r="M32" s="99"/>
      <c r="N32" s="99"/>
    </row>
    <row r="33" spans="2:14" ht="12.75">
      <c r="B33" s="78" t="s">
        <v>8</v>
      </c>
      <c r="C33" s="66">
        <v>2</v>
      </c>
      <c r="D33" s="2">
        <v>1249.35</v>
      </c>
      <c r="E33" s="82">
        <v>320</v>
      </c>
      <c r="F33" s="66">
        <v>3</v>
      </c>
      <c r="G33" s="5">
        <v>443.73</v>
      </c>
      <c r="H33" s="72">
        <v>116.5</v>
      </c>
      <c r="I33" s="66">
        <v>5</v>
      </c>
      <c r="J33" s="5">
        <v>1693.08</v>
      </c>
      <c r="K33" s="72">
        <v>436.5</v>
      </c>
      <c r="L33" s="99"/>
      <c r="M33" s="99"/>
      <c r="N33" s="99"/>
    </row>
    <row r="34" spans="2:15" ht="12.75">
      <c r="B34" s="79" t="s">
        <v>28</v>
      </c>
      <c r="C34" s="67">
        <f aca="true" t="shared" si="3" ref="C34:K34">SUM(C31:C33)</f>
        <v>8</v>
      </c>
      <c r="D34" s="88">
        <f t="shared" si="3"/>
        <v>5552.0599999999995</v>
      </c>
      <c r="E34" s="89">
        <f t="shared" si="3"/>
        <v>1765</v>
      </c>
      <c r="F34" s="67">
        <f t="shared" si="3"/>
        <v>22</v>
      </c>
      <c r="G34" s="6">
        <f t="shared" si="3"/>
        <v>18885.2</v>
      </c>
      <c r="H34" s="71">
        <f t="shared" si="3"/>
        <v>5565.71</v>
      </c>
      <c r="I34" s="67">
        <f t="shared" si="3"/>
        <v>30</v>
      </c>
      <c r="J34" s="88">
        <f t="shared" si="3"/>
        <v>24437.260000000002</v>
      </c>
      <c r="K34" s="89">
        <f t="shared" si="3"/>
        <v>7330.71</v>
      </c>
      <c r="L34" s="97"/>
      <c r="M34" s="106">
        <f>C34+F34</f>
        <v>30</v>
      </c>
      <c r="N34" s="97">
        <f>D34+G34</f>
        <v>24437.260000000002</v>
      </c>
      <c r="O34" s="17">
        <f>E34+H34</f>
        <v>7330.71</v>
      </c>
    </row>
    <row r="35" spans="2:14" ht="12.75">
      <c r="B35" s="95"/>
      <c r="C35" s="96"/>
      <c r="D35" s="97"/>
      <c r="E35" s="98"/>
      <c r="F35" s="96"/>
      <c r="G35" s="99"/>
      <c r="H35" s="100"/>
      <c r="I35" s="96"/>
      <c r="J35" s="97"/>
      <c r="K35" s="98"/>
      <c r="L35" s="97"/>
      <c r="M35" s="97"/>
      <c r="N35" s="97"/>
    </row>
    <row r="36" spans="2:14" ht="12.75">
      <c r="B36" s="80" t="s">
        <v>5</v>
      </c>
      <c r="C36" s="66">
        <v>1</v>
      </c>
      <c r="D36" s="2">
        <v>146.46</v>
      </c>
      <c r="E36" s="82">
        <v>0</v>
      </c>
      <c r="F36" s="66">
        <v>3</v>
      </c>
      <c r="G36" s="5">
        <v>808.42</v>
      </c>
      <c r="H36" s="72">
        <v>247</v>
      </c>
      <c r="I36" s="66">
        <v>4</v>
      </c>
      <c r="J36" s="5">
        <v>954.88</v>
      </c>
      <c r="K36" s="72">
        <v>247</v>
      </c>
      <c r="L36" s="99"/>
      <c r="M36" s="99"/>
      <c r="N36" s="99"/>
    </row>
    <row r="37" spans="2:14" ht="12.75">
      <c r="B37" s="80" t="s">
        <v>6</v>
      </c>
      <c r="C37" s="66">
        <v>1</v>
      </c>
      <c r="D37" s="2">
        <v>218.23</v>
      </c>
      <c r="E37" s="82">
        <v>359.28</v>
      </c>
      <c r="F37" s="66">
        <v>6</v>
      </c>
      <c r="G37" s="5">
        <v>2137.2</v>
      </c>
      <c r="H37" s="72">
        <v>774</v>
      </c>
      <c r="I37" s="66">
        <v>7</v>
      </c>
      <c r="J37" s="5">
        <v>2355.43</v>
      </c>
      <c r="K37" s="72">
        <v>1133.28</v>
      </c>
      <c r="L37" s="99"/>
      <c r="M37" s="99"/>
      <c r="N37" s="99"/>
    </row>
    <row r="38" spans="2:14" ht="12.75">
      <c r="B38" s="80" t="s">
        <v>7</v>
      </c>
      <c r="C38" s="66">
        <v>2</v>
      </c>
      <c r="D38" s="2">
        <v>826.34</v>
      </c>
      <c r="E38" s="82">
        <v>271.21</v>
      </c>
      <c r="F38" s="66">
        <v>1</v>
      </c>
      <c r="G38" s="5">
        <v>8.36</v>
      </c>
      <c r="H38" s="72">
        <v>239</v>
      </c>
      <c r="I38" s="66">
        <v>3</v>
      </c>
      <c r="J38" s="5">
        <v>834.7</v>
      </c>
      <c r="K38" s="72">
        <v>510.21</v>
      </c>
      <c r="L38" s="99"/>
      <c r="M38" s="99"/>
      <c r="N38" s="99"/>
    </row>
    <row r="39" spans="2:15" ht="12.75">
      <c r="B39" s="79" t="s">
        <v>23</v>
      </c>
      <c r="C39" s="67">
        <f aca="true" t="shared" si="4" ref="C39:K39">SUM(C36:C38)</f>
        <v>4</v>
      </c>
      <c r="D39" s="88">
        <f t="shared" si="4"/>
        <v>1191.03</v>
      </c>
      <c r="E39" s="89">
        <f t="shared" si="4"/>
        <v>630.49</v>
      </c>
      <c r="F39" s="67">
        <f t="shared" si="4"/>
        <v>10</v>
      </c>
      <c r="G39" s="6">
        <f t="shared" si="4"/>
        <v>2953.98</v>
      </c>
      <c r="H39" s="71">
        <f t="shared" si="4"/>
        <v>1260</v>
      </c>
      <c r="I39" s="67">
        <f t="shared" si="4"/>
        <v>14</v>
      </c>
      <c r="J39" s="88">
        <f t="shared" si="4"/>
        <v>4145.01</v>
      </c>
      <c r="K39" s="89">
        <f t="shared" si="4"/>
        <v>1890.49</v>
      </c>
      <c r="L39" s="97"/>
      <c r="M39" s="106">
        <f>C39+F39</f>
        <v>14</v>
      </c>
      <c r="N39" s="97">
        <f>D39+G39</f>
        <v>4145.01</v>
      </c>
      <c r="O39" s="17">
        <f>E39+H39</f>
        <v>1890.49</v>
      </c>
    </row>
    <row r="40" spans="2:14" ht="13.5" thickBot="1">
      <c r="B40" s="81"/>
      <c r="C40" s="68"/>
      <c r="D40" s="21"/>
      <c r="E40" s="90"/>
      <c r="F40" s="68"/>
      <c r="G40" s="3"/>
      <c r="H40" s="70"/>
      <c r="I40" s="73"/>
      <c r="J40" s="21"/>
      <c r="K40" s="90"/>
      <c r="L40" s="105"/>
      <c r="M40" s="105"/>
      <c r="N40" s="105"/>
    </row>
    <row r="41" spans="2:14" ht="12.75">
      <c r="B41" s="76"/>
      <c r="C41" s="62"/>
      <c r="D41" s="2"/>
      <c r="E41" s="82"/>
      <c r="F41" s="62"/>
      <c r="G41" s="1"/>
      <c r="H41" s="61"/>
      <c r="I41" s="69"/>
      <c r="J41" s="2"/>
      <c r="K41" s="82"/>
      <c r="L41" s="105"/>
      <c r="M41" s="105"/>
      <c r="N41" s="105"/>
    </row>
    <row r="42" spans="2:14" ht="12.75">
      <c r="B42" s="76" t="s">
        <v>30</v>
      </c>
      <c r="C42" s="69"/>
      <c r="D42" s="91"/>
      <c r="E42" s="92"/>
      <c r="F42" s="69"/>
      <c r="G42" s="7"/>
      <c r="H42" s="83"/>
      <c r="I42" s="69"/>
      <c r="J42" s="2"/>
      <c r="K42" s="82"/>
      <c r="L42" s="105"/>
      <c r="M42" s="105"/>
      <c r="N42" s="105"/>
    </row>
    <row r="43" spans="2:14" ht="12.75">
      <c r="B43" s="76" t="s">
        <v>269</v>
      </c>
      <c r="C43" s="74">
        <f aca="true" t="shared" si="5" ref="C43:K43">C14+C19+C24+C29+C34+C39</f>
        <v>61</v>
      </c>
      <c r="D43" s="91">
        <f t="shared" si="5"/>
        <v>28464.329999999994</v>
      </c>
      <c r="E43" s="92">
        <f t="shared" si="5"/>
        <v>21827.690000000002</v>
      </c>
      <c r="F43" s="74">
        <f t="shared" si="5"/>
        <v>143</v>
      </c>
      <c r="G43" s="91">
        <f t="shared" si="5"/>
        <v>75279.79</v>
      </c>
      <c r="H43" s="92">
        <f t="shared" si="5"/>
        <v>63859.39</v>
      </c>
      <c r="I43" s="74">
        <f t="shared" si="5"/>
        <v>200</v>
      </c>
      <c r="J43" s="91">
        <f t="shared" si="5"/>
        <v>103744.12000000001</v>
      </c>
      <c r="K43" s="92">
        <f t="shared" si="5"/>
        <v>85687.08000000002</v>
      </c>
      <c r="L43" s="97"/>
      <c r="M43" s="97"/>
      <c r="N43" s="97"/>
    </row>
    <row r="44" spans="2:14" ht="13.5" thickBot="1">
      <c r="B44" s="81"/>
      <c r="C44" s="68"/>
      <c r="D44" s="3"/>
      <c r="E44" s="70"/>
      <c r="F44" s="68"/>
      <c r="G44" s="3"/>
      <c r="H44" s="70"/>
      <c r="I44" s="68"/>
      <c r="J44" s="21"/>
      <c r="K44" s="90"/>
      <c r="L44" s="105"/>
      <c r="M44" s="105"/>
      <c r="N44" s="105"/>
    </row>
    <row r="46" ht="12.75">
      <c r="G46" s="17"/>
    </row>
  </sheetData>
  <mergeCells count="6">
    <mergeCell ref="B2:K2"/>
    <mergeCell ref="B3:K3"/>
    <mergeCell ref="B4:K4"/>
    <mergeCell ref="C6:E6"/>
    <mergeCell ref="F6:H6"/>
    <mergeCell ref="I6:K6"/>
  </mergeCells>
  <printOptions/>
  <pageMargins left="0.75" right="0.75" top="1" bottom="1" header="0.5" footer="0.5"/>
  <pageSetup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81"/>
  <sheetViews>
    <sheetView workbookViewId="0" topLeftCell="A1">
      <selection activeCell="R210" sqref="R210"/>
    </sheetView>
  </sheetViews>
  <sheetFormatPr defaultColWidth="9.140625" defaultRowHeight="12.75"/>
  <cols>
    <col min="1" max="1" width="2.57421875" style="0" customWidth="1"/>
    <col min="2" max="2" width="6.140625" style="0" bestFit="1" customWidth="1"/>
    <col min="3" max="3" width="7.57421875" style="0" bestFit="1" customWidth="1"/>
    <col min="4" max="4" width="5.140625" style="0" bestFit="1" customWidth="1"/>
    <col min="5" max="5" width="12.00390625" style="0" bestFit="1" customWidth="1"/>
    <col min="6" max="6" width="13.421875" style="0" customWidth="1"/>
    <col min="7" max="7" width="15.28125" style="0" bestFit="1" customWidth="1"/>
    <col min="8" max="8" width="12.28125" style="0" bestFit="1" customWidth="1"/>
    <col min="9" max="9" width="12.28125" style="0" customWidth="1"/>
    <col min="10" max="10" width="7.57421875" style="0" customWidth="1"/>
    <col min="11" max="12" width="3.7109375" style="0" customWidth="1"/>
    <col min="13" max="13" width="6.140625" style="0" bestFit="1" customWidth="1"/>
    <col min="14" max="14" width="7.57421875" style="0" bestFit="1" customWidth="1"/>
    <col min="15" max="15" width="5.140625" style="0" bestFit="1" customWidth="1"/>
    <col min="16" max="16" width="12.140625" style="0" customWidth="1"/>
    <col min="17" max="17" width="11.140625" style="0" bestFit="1" customWidth="1"/>
    <col min="18" max="18" width="15.28125" style="0" bestFit="1" customWidth="1"/>
  </cols>
  <sheetData>
    <row r="2" spans="2:13" ht="12.75">
      <c r="B2" s="12" t="s">
        <v>253</v>
      </c>
      <c r="M2" s="12" t="s">
        <v>108</v>
      </c>
    </row>
    <row r="4" spans="2:18" ht="38.25" customHeight="1">
      <c r="B4" s="11" t="s">
        <v>34</v>
      </c>
      <c r="C4" s="11" t="s">
        <v>35</v>
      </c>
      <c r="D4" s="11"/>
      <c r="E4" s="19" t="s">
        <v>36</v>
      </c>
      <c r="F4" s="11" t="s">
        <v>37</v>
      </c>
      <c r="G4" s="11" t="s">
        <v>38</v>
      </c>
      <c r="H4" s="19" t="s">
        <v>237</v>
      </c>
      <c r="I4" s="19" t="s">
        <v>271</v>
      </c>
      <c r="J4" s="19" t="s">
        <v>133</v>
      </c>
      <c r="K4" s="11"/>
      <c r="L4" s="11"/>
      <c r="M4" s="11" t="s">
        <v>34</v>
      </c>
      <c r="N4" s="11" t="s">
        <v>35</v>
      </c>
      <c r="O4" s="11"/>
      <c r="P4" s="19" t="s">
        <v>36</v>
      </c>
      <c r="Q4" s="11" t="s">
        <v>37</v>
      </c>
      <c r="R4" s="11" t="s">
        <v>38</v>
      </c>
    </row>
    <row r="5" spans="2:18" ht="12.75" customHeight="1" thickBot="1">
      <c r="B5" s="40">
        <v>2001</v>
      </c>
      <c r="C5" s="40">
        <v>10</v>
      </c>
      <c r="D5" s="40" t="s">
        <v>87</v>
      </c>
      <c r="E5" s="40" t="s">
        <v>41</v>
      </c>
      <c r="F5" s="40"/>
      <c r="G5" s="41">
        <v>0</v>
      </c>
      <c r="H5" s="129"/>
      <c r="I5" s="129"/>
      <c r="J5" s="129"/>
      <c r="K5" s="11"/>
      <c r="L5" s="11"/>
      <c r="M5" s="40">
        <v>2002</v>
      </c>
      <c r="N5" s="40">
        <v>2</v>
      </c>
      <c r="O5" s="40" t="s">
        <v>45</v>
      </c>
      <c r="P5" s="40" t="s">
        <v>109</v>
      </c>
      <c r="Q5" s="40" t="s">
        <v>117</v>
      </c>
      <c r="R5" s="41">
        <v>0</v>
      </c>
    </row>
    <row r="6" spans="2:18" ht="12.75" customHeight="1" thickBot="1">
      <c r="B6" s="120"/>
      <c r="C6" s="118"/>
      <c r="D6" s="118" t="s">
        <v>87</v>
      </c>
      <c r="E6" s="118" t="s">
        <v>272</v>
      </c>
      <c r="F6" s="118"/>
      <c r="G6" s="121"/>
      <c r="H6" s="122">
        <f>SUM(G5)</f>
        <v>0</v>
      </c>
      <c r="I6" s="122">
        <v>0</v>
      </c>
      <c r="J6" s="123">
        <v>0</v>
      </c>
      <c r="K6" s="11"/>
      <c r="L6" s="11"/>
      <c r="M6" s="40">
        <v>2002</v>
      </c>
      <c r="N6" s="40">
        <v>10</v>
      </c>
      <c r="O6" s="40" t="s">
        <v>87</v>
      </c>
      <c r="P6" s="40" t="s">
        <v>109</v>
      </c>
      <c r="Q6" s="40" t="s">
        <v>214</v>
      </c>
      <c r="R6" s="41">
        <v>555.33</v>
      </c>
    </row>
    <row r="7" spans="2:18" ht="12.75" customHeight="1" thickBot="1">
      <c r="B7" s="40">
        <v>2001</v>
      </c>
      <c r="C7" s="40">
        <v>11</v>
      </c>
      <c r="D7" s="40" t="s">
        <v>88</v>
      </c>
      <c r="E7" s="40" t="s">
        <v>41</v>
      </c>
      <c r="F7" s="40"/>
      <c r="G7" s="41">
        <v>0</v>
      </c>
      <c r="H7" s="129"/>
      <c r="I7" s="129"/>
      <c r="J7" s="129"/>
      <c r="K7" s="11"/>
      <c r="L7" s="11"/>
      <c r="M7" s="27">
        <v>2002</v>
      </c>
      <c r="N7" s="27">
        <v>5</v>
      </c>
      <c r="O7" s="27" t="s">
        <v>62</v>
      </c>
      <c r="P7" s="27" t="s">
        <v>41</v>
      </c>
      <c r="Q7" s="27" t="s">
        <v>63</v>
      </c>
      <c r="R7" s="28">
        <v>946.51</v>
      </c>
    </row>
    <row r="8" spans="2:18" ht="12.75" customHeight="1" thickBot="1">
      <c r="B8" s="120"/>
      <c r="C8" s="118"/>
      <c r="D8" s="118" t="s">
        <v>88</v>
      </c>
      <c r="E8" s="118" t="s">
        <v>272</v>
      </c>
      <c r="F8" s="118"/>
      <c r="G8" s="121"/>
      <c r="H8" s="122">
        <f>SUM(G7)</f>
        <v>0</v>
      </c>
      <c r="I8" s="122">
        <v>0</v>
      </c>
      <c r="J8" s="123">
        <v>0</v>
      </c>
      <c r="K8" s="11"/>
      <c r="L8" s="11"/>
      <c r="M8" s="40">
        <v>2002</v>
      </c>
      <c r="N8" s="40">
        <v>7</v>
      </c>
      <c r="O8" s="40" t="s">
        <v>74</v>
      </c>
      <c r="P8" s="40" t="s">
        <v>109</v>
      </c>
      <c r="Q8" s="40" t="s">
        <v>184</v>
      </c>
      <c r="R8" s="41">
        <v>0</v>
      </c>
    </row>
    <row r="9" spans="2:18" ht="12.75" customHeight="1" thickBot="1">
      <c r="B9" s="40">
        <v>2001</v>
      </c>
      <c r="C9" s="40">
        <v>12</v>
      </c>
      <c r="D9" s="40" t="s">
        <v>89</v>
      </c>
      <c r="E9" s="40" t="s">
        <v>41</v>
      </c>
      <c r="F9" s="40"/>
      <c r="G9" s="41">
        <v>0</v>
      </c>
      <c r="H9" s="129"/>
      <c r="I9" s="129"/>
      <c r="J9" s="129"/>
      <c r="L9" s="11"/>
      <c r="M9" s="40">
        <v>2002</v>
      </c>
      <c r="N9" s="40">
        <v>3</v>
      </c>
      <c r="O9" s="40" t="s">
        <v>50</v>
      </c>
      <c r="P9" s="40" t="s">
        <v>109</v>
      </c>
      <c r="Q9" s="40" t="s">
        <v>135</v>
      </c>
      <c r="R9" s="41">
        <v>199.84</v>
      </c>
    </row>
    <row r="10" spans="2:18" ht="12.75" customHeight="1" thickBot="1">
      <c r="B10" s="120"/>
      <c r="C10" s="118"/>
      <c r="D10" s="118" t="s">
        <v>89</v>
      </c>
      <c r="E10" s="118" t="s">
        <v>272</v>
      </c>
      <c r="F10" s="118"/>
      <c r="G10" s="121"/>
      <c r="H10" s="122">
        <f>SUM(G9)</f>
        <v>0</v>
      </c>
      <c r="I10" s="122">
        <v>0</v>
      </c>
      <c r="J10" s="123">
        <v>0</v>
      </c>
      <c r="K10" s="11">
        <f>SUM(J6:J10)</f>
        <v>0</v>
      </c>
      <c r="L10" s="11"/>
      <c r="M10" s="27">
        <v>2002</v>
      </c>
      <c r="N10" s="27">
        <v>10</v>
      </c>
      <c r="O10" s="27" t="s">
        <v>87</v>
      </c>
      <c r="P10" s="27" t="s">
        <v>41</v>
      </c>
      <c r="Q10" s="27" t="s">
        <v>100</v>
      </c>
      <c r="R10" s="28">
        <v>1028.91</v>
      </c>
    </row>
    <row r="11" spans="2:18" ht="12.75">
      <c r="B11" s="27">
        <v>2002</v>
      </c>
      <c r="C11" s="27">
        <v>1</v>
      </c>
      <c r="D11" s="27" t="s">
        <v>39</v>
      </c>
      <c r="E11" s="27" t="s">
        <v>41</v>
      </c>
      <c r="F11" s="27" t="s">
        <v>40</v>
      </c>
      <c r="G11" s="28">
        <v>195.31</v>
      </c>
      <c r="H11" s="27"/>
      <c r="I11" s="27"/>
      <c r="J11" s="27"/>
      <c r="M11" s="40">
        <v>2003</v>
      </c>
      <c r="N11" s="40">
        <v>1</v>
      </c>
      <c r="O11" s="40" t="s">
        <v>39</v>
      </c>
      <c r="P11" s="40" t="s">
        <v>109</v>
      </c>
      <c r="Q11" s="40" t="s">
        <v>243</v>
      </c>
      <c r="R11" s="41">
        <v>216.06</v>
      </c>
    </row>
    <row r="12" spans="2:18" ht="12.75">
      <c r="B12" s="29">
        <v>2002</v>
      </c>
      <c r="C12" s="29">
        <v>1</v>
      </c>
      <c r="D12" s="29" t="s">
        <v>39</v>
      </c>
      <c r="E12" s="29" t="s">
        <v>41</v>
      </c>
      <c r="F12" s="29" t="s">
        <v>42</v>
      </c>
      <c r="G12" s="30">
        <v>38.51</v>
      </c>
      <c r="H12" s="29"/>
      <c r="I12" s="29"/>
      <c r="J12" s="57"/>
      <c r="M12" s="40">
        <v>2002</v>
      </c>
      <c r="N12" s="40">
        <v>10</v>
      </c>
      <c r="O12" s="40" t="s">
        <v>87</v>
      </c>
      <c r="P12" s="40" t="s">
        <v>109</v>
      </c>
      <c r="Q12" s="40" t="s">
        <v>215</v>
      </c>
      <c r="R12" s="41">
        <v>3453.2</v>
      </c>
    </row>
    <row r="13" spans="2:18" ht="12.75">
      <c r="B13" s="27">
        <v>2002</v>
      </c>
      <c r="C13" s="27">
        <v>1</v>
      </c>
      <c r="D13" s="27" t="s">
        <v>39</v>
      </c>
      <c r="E13" s="27" t="s">
        <v>41</v>
      </c>
      <c r="F13" s="27" t="s">
        <v>43</v>
      </c>
      <c r="G13" s="28">
        <v>0</v>
      </c>
      <c r="H13" s="27"/>
      <c r="I13" s="27"/>
      <c r="J13" s="27"/>
      <c r="M13" s="27">
        <v>2002</v>
      </c>
      <c r="N13" s="27">
        <v>4</v>
      </c>
      <c r="O13" s="27" t="s">
        <v>54</v>
      </c>
      <c r="P13" s="27" t="s">
        <v>41</v>
      </c>
      <c r="Q13" s="27" t="s">
        <v>55</v>
      </c>
      <c r="R13" s="28">
        <v>0</v>
      </c>
    </row>
    <row r="14" spans="2:18" ht="13.5" thickBot="1">
      <c r="B14" s="40">
        <v>2002</v>
      </c>
      <c r="C14" s="40">
        <v>1</v>
      </c>
      <c r="D14" s="40" t="s">
        <v>39</v>
      </c>
      <c r="E14" s="40" t="s">
        <v>41</v>
      </c>
      <c r="F14" s="40" t="s">
        <v>44</v>
      </c>
      <c r="G14" s="41">
        <v>0</v>
      </c>
      <c r="M14" s="40">
        <v>2002</v>
      </c>
      <c r="N14" s="40">
        <v>3</v>
      </c>
      <c r="O14" s="40" t="s">
        <v>50</v>
      </c>
      <c r="P14" s="40" t="s">
        <v>109</v>
      </c>
      <c r="Q14" s="40" t="s">
        <v>136</v>
      </c>
      <c r="R14" s="41">
        <v>154.5</v>
      </c>
    </row>
    <row r="15" spans="2:18" ht="13.5" thickBot="1">
      <c r="B15" s="116"/>
      <c r="C15" s="117"/>
      <c r="D15" s="118" t="s">
        <v>39</v>
      </c>
      <c r="E15" s="118" t="s">
        <v>272</v>
      </c>
      <c r="F15" s="117"/>
      <c r="G15" s="119"/>
      <c r="H15" s="122">
        <f>SUM(G11:G14)</f>
        <v>233.82</v>
      </c>
      <c r="I15" s="122">
        <v>1350.5</v>
      </c>
      <c r="J15" s="123">
        <v>4</v>
      </c>
      <c r="M15" s="27">
        <v>2002</v>
      </c>
      <c r="N15" s="27">
        <v>1</v>
      </c>
      <c r="O15" s="27" t="s">
        <v>39</v>
      </c>
      <c r="P15" s="27" t="s">
        <v>41</v>
      </c>
      <c r="Q15" s="27" t="s">
        <v>40</v>
      </c>
      <c r="R15" s="28">
        <v>195.31</v>
      </c>
    </row>
    <row r="16" spans="2:18" ht="12.75">
      <c r="B16" s="27">
        <v>2002</v>
      </c>
      <c r="C16" s="27">
        <v>2</v>
      </c>
      <c r="D16" s="27" t="s">
        <v>45</v>
      </c>
      <c r="E16" s="27" t="s">
        <v>41</v>
      </c>
      <c r="F16" s="27" t="s">
        <v>46</v>
      </c>
      <c r="G16" s="28">
        <v>0</v>
      </c>
      <c r="H16" s="27"/>
      <c r="I16" s="27"/>
      <c r="J16" s="27"/>
      <c r="M16" s="40">
        <v>2002</v>
      </c>
      <c r="N16" s="40">
        <v>8</v>
      </c>
      <c r="O16" s="40" t="s">
        <v>80</v>
      </c>
      <c r="P16" s="40" t="s">
        <v>109</v>
      </c>
      <c r="Q16" s="40" t="s">
        <v>197</v>
      </c>
      <c r="R16" s="41">
        <v>1464.31</v>
      </c>
    </row>
    <row r="17" spans="2:18" ht="12.75">
      <c r="B17" s="31">
        <v>2002</v>
      </c>
      <c r="C17" s="31">
        <v>2</v>
      </c>
      <c r="D17" s="31" t="s">
        <v>45</v>
      </c>
      <c r="E17" s="31" t="s">
        <v>41</v>
      </c>
      <c r="F17" s="31" t="s">
        <v>47</v>
      </c>
      <c r="G17" s="32">
        <v>655.04</v>
      </c>
      <c r="H17" s="31"/>
      <c r="I17" s="31"/>
      <c r="J17" s="31"/>
      <c r="M17" s="40">
        <v>2002</v>
      </c>
      <c r="N17" s="40">
        <v>5</v>
      </c>
      <c r="O17" s="40" t="s">
        <v>62</v>
      </c>
      <c r="P17" s="40" t="s">
        <v>109</v>
      </c>
      <c r="Q17" s="40" t="s">
        <v>164</v>
      </c>
      <c r="R17" s="41">
        <v>308.38</v>
      </c>
    </row>
    <row r="18" spans="2:18" ht="12.75">
      <c r="B18" s="27">
        <v>2002</v>
      </c>
      <c r="C18" s="27">
        <v>2</v>
      </c>
      <c r="D18" s="27" t="s">
        <v>45</v>
      </c>
      <c r="E18" s="27" t="s">
        <v>41</v>
      </c>
      <c r="F18" s="27" t="s">
        <v>48</v>
      </c>
      <c r="G18" s="28">
        <v>720.72</v>
      </c>
      <c r="H18" s="27"/>
      <c r="I18" s="27"/>
      <c r="J18" s="27"/>
      <c r="M18" s="27">
        <v>2002</v>
      </c>
      <c r="N18" s="27">
        <v>2</v>
      </c>
      <c r="O18" s="27" t="s">
        <v>45</v>
      </c>
      <c r="P18" s="27" t="s">
        <v>41</v>
      </c>
      <c r="Q18" s="27" t="s">
        <v>46</v>
      </c>
      <c r="R18" s="28">
        <v>0</v>
      </c>
    </row>
    <row r="19" spans="2:18" ht="13.5" thickBot="1">
      <c r="B19" s="40">
        <v>2002</v>
      </c>
      <c r="C19" s="40">
        <v>2</v>
      </c>
      <c r="D19" s="40" t="s">
        <v>45</v>
      </c>
      <c r="E19" s="40" t="s">
        <v>41</v>
      </c>
      <c r="F19" s="40" t="s">
        <v>49</v>
      </c>
      <c r="G19" s="41">
        <v>1993.69</v>
      </c>
      <c r="M19" s="40">
        <v>2002</v>
      </c>
      <c r="N19" s="40">
        <v>5</v>
      </c>
      <c r="O19" s="40" t="s">
        <v>62</v>
      </c>
      <c r="P19" s="40" t="s">
        <v>109</v>
      </c>
      <c r="Q19" s="40" t="s">
        <v>165</v>
      </c>
      <c r="R19" s="41">
        <v>411.99</v>
      </c>
    </row>
    <row r="20" spans="2:18" ht="13.5" thickBot="1">
      <c r="B20" s="116"/>
      <c r="C20" s="117"/>
      <c r="D20" s="118" t="s">
        <v>45</v>
      </c>
      <c r="E20" s="118" t="s">
        <v>272</v>
      </c>
      <c r="F20" s="117"/>
      <c r="G20" s="119"/>
      <c r="H20" s="122">
        <f>SUM(G16:G19)</f>
        <v>3369.45</v>
      </c>
      <c r="I20" s="122">
        <v>2319.15</v>
      </c>
      <c r="J20" s="123">
        <v>4</v>
      </c>
      <c r="M20" s="27">
        <v>2002</v>
      </c>
      <c r="N20" s="27">
        <v>11</v>
      </c>
      <c r="O20" s="27" t="s">
        <v>88</v>
      </c>
      <c r="P20" s="27" t="s">
        <v>41</v>
      </c>
      <c r="Q20" s="27" t="s">
        <v>105</v>
      </c>
      <c r="R20" s="28">
        <v>0</v>
      </c>
    </row>
    <row r="21" spans="2:18" ht="12.75">
      <c r="B21" s="27">
        <v>2002</v>
      </c>
      <c r="C21" s="27">
        <v>3</v>
      </c>
      <c r="D21" s="27" t="s">
        <v>50</v>
      </c>
      <c r="E21" s="27" t="s">
        <v>41</v>
      </c>
      <c r="F21" s="27" t="s">
        <v>51</v>
      </c>
      <c r="G21" s="28">
        <v>0</v>
      </c>
      <c r="H21" s="27"/>
      <c r="I21" s="27"/>
      <c r="J21" s="27"/>
      <c r="M21" s="40">
        <v>2002</v>
      </c>
      <c r="N21" s="40">
        <v>10</v>
      </c>
      <c r="O21" s="40" t="s">
        <v>87</v>
      </c>
      <c r="P21" s="40" t="s">
        <v>109</v>
      </c>
      <c r="Q21" s="40" t="s">
        <v>224</v>
      </c>
      <c r="R21" s="41">
        <v>1204.47</v>
      </c>
    </row>
    <row r="22" spans="2:18" ht="12.75">
      <c r="B22" s="27">
        <v>2002</v>
      </c>
      <c r="C22" s="27">
        <v>3</v>
      </c>
      <c r="D22" s="27" t="s">
        <v>50</v>
      </c>
      <c r="E22" s="27" t="s">
        <v>41</v>
      </c>
      <c r="F22" s="27" t="s">
        <v>52</v>
      </c>
      <c r="G22" s="28">
        <v>145.75</v>
      </c>
      <c r="H22" s="27"/>
      <c r="I22" s="27"/>
      <c r="J22" s="27"/>
      <c r="M22" s="40">
        <v>2002</v>
      </c>
      <c r="N22" s="40">
        <v>2</v>
      </c>
      <c r="O22" s="40" t="s">
        <v>45</v>
      </c>
      <c r="P22" s="40" t="s">
        <v>109</v>
      </c>
      <c r="Q22" s="40" t="s">
        <v>118</v>
      </c>
      <c r="R22" s="41">
        <v>0</v>
      </c>
    </row>
    <row r="23" spans="2:18" ht="13.5" thickBot="1">
      <c r="B23" s="40">
        <v>2002</v>
      </c>
      <c r="C23" s="40">
        <v>3</v>
      </c>
      <c r="D23" s="40" t="s">
        <v>50</v>
      </c>
      <c r="E23" s="40" t="s">
        <v>41</v>
      </c>
      <c r="F23" s="40" t="s">
        <v>53</v>
      </c>
      <c r="G23" s="41">
        <v>0</v>
      </c>
      <c r="M23" s="40">
        <v>2002</v>
      </c>
      <c r="N23" s="40">
        <v>1</v>
      </c>
      <c r="O23" s="40" t="s">
        <v>39</v>
      </c>
      <c r="P23" s="40" t="s">
        <v>109</v>
      </c>
      <c r="Q23" s="40" t="s">
        <v>110</v>
      </c>
      <c r="R23" s="41">
        <v>0</v>
      </c>
    </row>
    <row r="24" spans="2:18" ht="13.5" thickBot="1">
      <c r="B24" s="116"/>
      <c r="C24" s="117"/>
      <c r="D24" s="118" t="s">
        <v>50</v>
      </c>
      <c r="E24" s="118" t="s">
        <v>272</v>
      </c>
      <c r="F24" s="117"/>
      <c r="G24" s="119"/>
      <c r="H24" s="122">
        <f>SUM(G21:G23)</f>
        <v>145.75</v>
      </c>
      <c r="I24" s="122">
        <v>4424.37</v>
      </c>
      <c r="J24" s="123">
        <v>3</v>
      </c>
      <c r="M24" s="40">
        <v>2002</v>
      </c>
      <c r="N24" s="40">
        <v>10</v>
      </c>
      <c r="O24" s="40" t="s">
        <v>87</v>
      </c>
      <c r="P24" s="40" t="s">
        <v>109</v>
      </c>
      <c r="Q24" s="40" t="s">
        <v>216</v>
      </c>
      <c r="R24" s="41">
        <v>1130.49</v>
      </c>
    </row>
    <row r="25" spans="2:18" ht="12.75">
      <c r="B25" s="27">
        <v>2002</v>
      </c>
      <c r="C25" s="27">
        <v>4</v>
      </c>
      <c r="D25" s="27" t="s">
        <v>54</v>
      </c>
      <c r="E25" s="27" t="s">
        <v>41</v>
      </c>
      <c r="F25" s="27" t="s">
        <v>55</v>
      </c>
      <c r="G25" s="28">
        <v>0</v>
      </c>
      <c r="H25" s="27"/>
      <c r="I25" s="27"/>
      <c r="J25" s="27"/>
      <c r="M25" s="40">
        <v>2002</v>
      </c>
      <c r="N25" s="40">
        <v>8</v>
      </c>
      <c r="O25" s="40" t="s">
        <v>80</v>
      </c>
      <c r="P25" s="40" t="s">
        <v>109</v>
      </c>
      <c r="Q25" s="40" t="s">
        <v>198</v>
      </c>
      <c r="R25" s="41">
        <v>210.82</v>
      </c>
    </row>
    <row r="26" spans="2:18" ht="12.75">
      <c r="B26" s="27">
        <v>2002</v>
      </c>
      <c r="C26" s="27">
        <v>4</v>
      </c>
      <c r="D26" s="27" t="s">
        <v>54</v>
      </c>
      <c r="E26" s="27" t="s">
        <v>41</v>
      </c>
      <c r="F26" s="27" t="s">
        <v>56</v>
      </c>
      <c r="G26" s="28">
        <v>294.08</v>
      </c>
      <c r="H26" s="27"/>
      <c r="I26" s="27"/>
      <c r="J26" s="27"/>
      <c r="M26" s="40">
        <v>2002</v>
      </c>
      <c r="N26" s="40">
        <v>8</v>
      </c>
      <c r="O26" s="40" t="s">
        <v>80</v>
      </c>
      <c r="P26" s="40" t="s">
        <v>109</v>
      </c>
      <c r="Q26" s="40" t="s">
        <v>199</v>
      </c>
      <c r="R26" s="41">
        <v>1136.22</v>
      </c>
    </row>
    <row r="27" spans="2:18" ht="12.75">
      <c r="B27" s="35">
        <v>2002</v>
      </c>
      <c r="C27" s="35">
        <v>4</v>
      </c>
      <c r="D27" s="35" t="s">
        <v>54</v>
      </c>
      <c r="E27" s="35" t="s">
        <v>41</v>
      </c>
      <c r="F27" s="35" t="s">
        <v>60</v>
      </c>
      <c r="G27" s="36">
        <v>1379.15</v>
      </c>
      <c r="H27" s="35"/>
      <c r="I27" s="35"/>
      <c r="J27" s="57"/>
      <c r="M27" s="27">
        <v>2002</v>
      </c>
      <c r="N27" s="27">
        <v>7</v>
      </c>
      <c r="O27" s="27" t="s">
        <v>74</v>
      </c>
      <c r="P27" s="27" t="s">
        <v>41</v>
      </c>
      <c r="Q27" s="27" t="s">
        <v>75</v>
      </c>
      <c r="R27" s="28">
        <v>1048.98</v>
      </c>
    </row>
    <row r="28" spans="2:18" ht="12.75">
      <c r="B28" s="112">
        <v>2002</v>
      </c>
      <c r="C28" s="112">
        <v>4</v>
      </c>
      <c r="D28" s="112" t="s">
        <v>54</v>
      </c>
      <c r="E28" s="112" t="s">
        <v>41</v>
      </c>
      <c r="F28" s="112" t="s">
        <v>57</v>
      </c>
      <c r="G28" s="113">
        <v>411.07</v>
      </c>
      <c r="H28" s="112"/>
      <c r="I28" s="112"/>
      <c r="J28" s="57"/>
      <c r="M28" s="40">
        <v>2002</v>
      </c>
      <c r="N28" s="40">
        <v>5</v>
      </c>
      <c r="O28" s="40" t="s">
        <v>62</v>
      </c>
      <c r="P28" s="40" t="s">
        <v>109</v>
      </c>
      <c r="Q28" s="40" t="s">
        <v>166</v>
      </c>
      <c r="R28" s="41">
        <v>0</v>
      </c>
    </row>
    <row r="29" spans="2:18" ht="12.75">
      <c r="B29" s="27">
        <v>2002</v>
      </c>
      <c r="C29" s="27">
        <v>4</v>
      </c>
      <c r="D29" s="27" t="s">
        <v>54</v>
      </c>
      <c r="E29" s="27" t="s">
        <v>41</v>
      </c>
      <c r="F29" s="27" t="s">
        <v>58</v>
      </c>
      <c r="G29" s="28">
        <v>0</v>
      </c>
      <c r="H29" s="27"/>
      <c r="I29" s="27"/>
      <c r="J29" s="27"/>
      <c r="M29" s="40">
        <v>2002</v>
      </c>
      <c r="N29" s="40">
        <v>8</v>
      </c>
      <c r="O29" s="40" t="s">
        <v>80</v>
      </c>
      <c r="P29" s="40" t="s">
        <v>109</v>
      </c>
      <c r="Q29" s="40" t="s">
        <v>200</v>
      </c>
      <c r="R29" s="41">
        <v>1927.68</v>
      </c>
    </row>
    <row r="30" spans="2:18" ht="12.75">
      <c r="B30" s="27">
        <v>2002</v>
      </c>
      <c r="C30" s="27">
        <v>4</v>
      </c>
      <c r="D30" s="27" t="s">
        <v>54</v>
      </c>
      <c r="E30" s="27" t="s">
        <v>41</v>
      </c>
      <c r="F30" s="27" t="s">
        <v>59</v>
      </c>
      <c r="G30" s="28">
        <v>397.311</v>
      </c>
      <c r="H30" s="27"/>
      <c r="I30" s="27"/>
      <c r="J30" s="27"/>
      <c r="M30" s="40">
        <v>2002</v>
      </c>
      <c r="N30" s="40">
        <v>12</v>
      </c>
      <c r="O30" s="40" t="s">
        <v>89</v>
      </c>
      <c r="P30" s="40" t="s">
        <v>109</v>
      </c>
      <c r="Q30" s="40" t="s">
        <v>231</v>
      </c>
      <c r="R30" s="41">
        <v>152.92</v>
      </c>
    </row>
    <row r="31" spans="2:18" ht="13.5" thickBot="1">
      <c r="B31" s="40">
        <v>2002</v>
      </c>
      <c r="C31" s="40">
        <v>4</v>
      </c>
      <c r="D31" s="40" t="s">
        <v>54</v>
      </c>
      <c r="E31" s="40" t="s">
        <v>41</v>
      </c>
      <c r="F31" s="40" t="s">
        <v>61</v>
      </c>
      <c r="G31" s="41">
        <v>758.88</v>
      </c>
      <c r="M31" s="29">
        <v>2002</v>
      </c>
      <c r="N31" s="29">
        <v>1</v>
      </c>
      <c r="O31" s="29" t="s">
        <v>39</v>
      </c>
      <c r="P31" s="29" t="s">
        <v>41</v>
      </c>
      <c r="Q31" s="29" t="s">
        <v>42</v>
      </c>
      <c r="R31" s="30">
        <v>38.51</v>
      </c>
    </row>
    <row r="32" spans="2:18" ht="13.5" thickBot="1">
      <c r="B32" s="116"/>
      <c r="C32" s="117"/>
      <c r="D32" s="118" t="s">
        <v>54</v>
      </c>
      <c r="E32" s="118" t="s">
        <v>272</v>
      </c>
      <c r="F32" s="117"/>
      <c r="G32" s="119"/>
      <c r="H32" s="122">
        <f>SUM(G25:G31)</f>
        <v>3240.4910000000004</v>
      </c>
      <c r="I32" s="122">
        <v>3468.86</v>
      </c>
      <c r="J32" s="123">
        <v>7</v>
      </c>
      <c r="M32" s="42">
        <v>2002</v>
      </c>
      <c r="N32" s="42">
        <v>1</v>
      </c>
      <c r="O32" s="42" t="s">
        <v>39</v>
      </c>
      <c r="P32" s="42" t="s">
        <v>109</v>
      </c>
      <c r="Q32" s="42" t="s">
        <v>42</v>
      </c>
      <c r="R32" s="43">
        <v>87.11</v>
      </c>
    </row>
    <row r="33" spans="2:18" ht="12.75">
      <c r="B33" s="27">
        <v>2002</v>
      </c>
      <c r="C33" s="27">
        <v>5</v>
      </c>
      <c r="D33" s="27" t="s">
        <v>62</v>
      </c>
      <c r="E33" s="27" t="s">
        <v>41</v>
      </c>
      <c r="F33" s="27" t="s">
        <v>63</v>
      </c>
      <c r="G33" s="28">
        <v>946.51</v>
      </c>
      <c r="H33" s="27"/>
      <c r="I33" s="27"/>
      <c r="J33" s="27"/>
      <c r="M33" s="40">
        <v>2003</v>
      </c>
      <c r="N33" s="40">
        <v>3</v>
      </c>
      <c r="O33" s="40" t="s">
        <v>50</v>
      </c>
      <c r="P33" s="40" t="s">
        <v>41</v>
      </c>
      <c r="Q33" s="40" t="s">
        <v>241</v>
      </c>
      <c r="R33" s="41">
        <v>759.97</v>
      </c>
    </row>
    <row r="34" spans="2:18" ht="12.75">
      <c r="B34" s="31">
        <v>2002</v>
      </c>
      <c r="C34" s="31">
        <v>5</v>
      </c>
      <c r="D34" s="31" t="s">
        <v>62</v>
      </c>
      <c r="E34" s="31" t="s">
        <v>41</v>
      </c>
      <c r="F34" s="31" t="s">
        <v>47</v>
      </c>
      <c r="G34" s="32">
        <v>304.85</v>
      </c>
      <c r="H34" s="31"/>
      <c r="I34" s="31"/>
      <c r="J34" s="31"/>
      <c r="M34" s="27">
        <v>2002</v>
      </c>
      <c r="N34" s="27">
        <v>10</v>
      </c>
      <c r="O34" s="27" t="s">
        <v>87</v>
      </c>
      <c r="P34" s="27" t="s">
        <v>41</v>
      </c>
      <c r="Q34" s="27" t="s">
        <v>101</v>
      </c>
      <c r="R34" s="28">
        <v>150.19</v>
      </c>
    </row>
    <row r="35" spans="2:18" ht="12.75">
      <c r="B35" s="27">
        <v>2002</v>
      </c>
      <c r="C35" s="27">
        <v>5</v>
      </c>
      <c r="D35" s="27" t="s">
        <v>62</v>
      </c>
      <c r="E35" s="27" t="s">
        <v>41</v>
      </c>
      <c r="F35" s="27" t="s">
        <v>64</v>
      </c>
      <c r="G35" s="28">
        <v>1388.76</v>
      </c>
      <c r="H35" s="27"/>
      <c r="I35" s="27"/>
      <c r="J35" s="27"/>
      <c r="M35" s="40">
        <v>2002</v>
      </c>
      <c r="N35" s="40">
        <v>5</v>
      </c>
      <c r="O35" s="40" t="s">
        <v>62</v>
      </c>
      <c r="P35" s="40" t="s">
        <v>109</v>
      </c>
      <c r="Q35" s="40" t="s">
        <v>167</v>
      </c>
      <c r="R35" s="41">
        <v>0.28</v>
      </c>
    </row>
    <row r="36" spans="2:18" ht="12.75">
      <c r="B36" s="27">
        <v>2002</v>
      </c>
      <c r="C36" s="27">
        <v>5</v>
      </c>
      <c r="D36" s="27" t="s">
        <v>62</v>
      </c>
      <c r="E36" s="27" t="s">
        <v>41</v>
      </c>
      <c r="F36" s="27" t="s">
        <v>65</v>
      </c>
      <c r="G36" s="28">
        <v>6.95</v>
      </c>
      <c r="H36" s="27"/>
      <c r="I36" s="27"/>
      <c r="J36" s="27"/>
      <c r="M36" s="40">
        <v>2002</v>
      </c>
      <c r="N36" s="40">
        <v>11</v>
      </c>
      <c r="O36" s="40" t="s">
        <v>88</v>
      </c>
      <c r="P36" s="40" t="s">
        <v>109</v>
      </c>
      <c r="Q36" s="40" t="s">
        <v>225</v>
      </c>
      <c r="R36" s="41">
        <v>544.22</v>
      </c>
    </row>
    <row r="37" spans="2:18" ht="12.75">
      <c r="B37" s="27">
        <v>2002</v>
      </c>
      <c r="C37" s="27">
        <v>5</v>
      </c>
      <c r="D37" s="27" t="s">
        <v>62</v>
      </c>
      <c r="E37" s="27" t="s">
        <v>41</v>
      </c>
      <c r="F37" s="27" t="s">
        <v>66</v>
      </c>
      <c r="G37" s="28">
        <v>0</v>
      </c>
      <c r="H37" s="27"/>
      <c r="I37" s="27"/>
      <c r="J37" s="27"/>
      <c r="M37" s="40">
        <v>2002</v>
      </c>
      <c r="N37" s="40">
        <v>3</v>
      </c>
      <c r="O37" s="40" t="s">
        <v>50</v>
      </c>
      <c r="P37" s="40" t="s">
        <v>109</v>
      </c>
      <c r="Q37" s="40" t="s">
        <v>137</v>
      </c>
      <c r="R37" s="41">
        <v>2503.02</v>
      </c>
    </row>
    <row r="38" spans="2:18" ht="13.5" thickBot="1">
      <c r="B38" s="40">
        <v>2002</v>
      </c>
      <c r="C38" s="40">
        <v>5</v>
      </c>
      <c r="D38" s="40" t="s">
        <v>62</v>
      </c>
      <c r="E38" s="40" t="s">
        <v>41</v>
      </c>
      <c r="F38" s="40" t="s">
        <v>67</v>
      </c>
      <c r="G38" s="41">
        <v>1116.73</v>
      </c>
      <c r="M38" s="40">
        <v>2002</v>
      </c>
      <c r="N38" s="40">
        <v>7</v>
      </c>
      <c r="O38" s="40" t="s">
        <v>74</v>
      </c>
      <c r="P38" s="40" t="s">
        <v>109</v>
      </c>
      <c r="Q38" s="40" t="s">
        <v>185</v>
      </c>
      <c r="R38" s="41">
        <v>3.86</v>
      </c>
    </row>
    <row r="39" spans="2:18" ht="13.5" thickBot="1">
      <c r="B39" s="116"/>
      <c r="C39" s="117"/>
      <c r="D39" s="118" t="s">
        <v>62</v>
      </c>
      <c r="E39" s="118" t="s">
        <v>272</v>
      </c>
      <c r="F39" s="117"/>
      <c r="G39" s="119"/>
      <c r="H39" s="122">
        <f>SUM(G33:G38)</f>
        <v>3763.7999999999997</v>
      </c>
      <c r="I39" s="122">
        <v>2502</v>
      </c>
      <c r="J39" s="123">
        <v>6</v>
      </c>
      <c r="M39" s="27">
        <v>2002</v>
      </c>
      <c r="N39" s="27">
        <v>8</v>
      </c>
      <c r="O39" s="27" t="s">
        <v>80</v>
      </c>
      <c r="P39" s="27" t="s">
        <v>41</v>
      </c>
      <c r="Q39" s="27" t="s">
        <v>81</v>
      </c>
      <c r="R39" s="28">
        <v>0.14</v>
      </c>
    </row>
    <row r="40" spans="2:18" ht="12.75">
      <c r="B40" s="27">
        <v>2002</v>
      </c>
      <c r="C40" s="27">
        <v>6</v>
      </c>
      <c r="D40" s="27" t="s">
        <v>73</v>
      </c>
      <c r="E40" s="27" t="s">
        <v>41</v>
      </c>
      <c r="F40" s="27" t="s">
        <v>68</v>
      </c>
      <c r="G40" s="28">
        <v>440.26</v>
      </c>
      <c r="H40" s="27"/>
      <c r="I40" s="27"/>
      <c r="J40" s="27"/>
      <c r="M40" s="40">
        <v>2002</v>
      </c>
      <c r="N40" s="40">
        <v>2</v>
      </c>
      <c r="O40" s="40" t="s">
        <v>45</v>
      </c>
      <c r="P40" s="40" t="s">
        <v>109</v>
      </c>
      <c r="Q40" s="40" t="s">
        <v>119</v>
      </c>
      <c r="R40" s="41">
        <v>395.7</v>
      </c>
    </row>
    <row r="41" spans="2:18" ht="12.75">
      <c r="B41" s="27">
        <v>2002</v>
      </c>
      <c r="C41" s="27">
        <v>6</v>
      </c>
      <c r="D41" s="27" t="s">
        <v>73</v>
      </c>
      <c r="E41" s="27" t="s">
        <v>41</v>
      </c>
      <c r="F41" s="27" t="s">
        <v>69</v>
      </c>
      <c r="G41" s="28">
        <v>320.98</v>
      </c>
      <c r="H41" s="27"/>
      <c r="I41" s="27"/>
      <c r="J41" s="27"/>
      <c r="M41" s="40">
        <v>2002</v>
      </c>
      <c r="N41" s="40">
        <v>7</v>
      </c>
      <c r="O41" s="40" t="s">
        <v>74</v>
      </c>
      <c r="P41" s="40" t="s">
        <v>109</v>
      </c>
      <c r="Q41" s="40" t="s">
        <v>186</v>
      </c>
      <c r="R41" s="41">
        <v>0</v>
      </c>
    </row>
    <row r="42" spans="2:18" ht="12.75">
      <c r="B42" s="27">
        <v>2002</v>
      </c>
      <c r="C42" s="27">
        <v>6</v>
      </c>
      <c r="D42" s="27" t="s">
        <v>73</v>
      </c>
      <c r="E42" s="27" t="s">
        <v>41</v>
      </c>
      <c r="F42" s="27" t="s">
        <v>70</v>
      </c>
      <c r="G42" s="28">
        <v>452.15</v>
      </c>
      <c r="H42" s="27"/>
      <c r="I42" s="27"/>
      <c r="J42" s="27"/>
      <c r="M42" s="27">
        <v>2002</v>
      </c>
      <c r="N42" s="27">
        <v>9</v>
      </c>
      <c r="O42" s="27" t="s">
        <v>86</v>
      </c>
      <c r="P42" s="27" t="s">
        <v>41</v>
      </c>
      <c r="Q42" s="27" t="s">
        <v>90</v>
      </c>
      <c r="R42" s="28">
        <v>228.78</v>
      </c>
    </row>
    <row r="43" spans="2:18" ht="12.75">
      <c r="B43" s="27">
        <v>2002</v>
      </c>
      <c r="C43" s="27">
        <v>6</v>
      </c>
      <c r="D43" s="27" t="s">
        <v>73</v>
      </c>
      <c r="E43" s="27" t="s">
        <v>41</v>
      </c>
      <c r="F43" s="27" t="s">
        <v>71</v>
      </c>
      <c r="G43" s="28">
        <v>1115.9</v>
      </c>
      <c r="H43" s="27"/>
      <c r="I43" s="27"/>
      <c r="J43" s="27"/>
      <c r="M43" s="40">
        <v>2002</v>
      </c>
      <c r="N43" s="40">
        <v>9</v>
      </c>
      <c r="O43" s="40" t="s">
        <v>86</v>
      </c>
      <c r="P43" s="40" t="s">
        <v>109</v>
      </c>
      <c r="Q43" s="40" t="s">
        <v>208</v>
      </c>
      <c r="R43" s="41">
        <v>10.02</v>
      </c>
    </row>
    <row r="44" spans="2:18" ht="13.5" thickBot="1">
      <c r="B44" s="40">
        <v>2002</v>
      </c>
      <c r="C44" s="40">
        <v>6</v>
      </c>
      <c r="D44" s="40" t="s">
        <v>73</v>
      </c>
      <c r="E44" s="40" t="s">
        <v>41</v>
      </c>
      <c r="F44" s="40" t="s">
        <v>72</v>
      </c>
      <c r="G44" s="41">
        <v>0</v>
      </c>
      <c r="M44" s="40">
        <v>2002</v>
      </c>
      <c r="N44" s="40">
        <v>9</v>
      </c>
      <c r="O44" s="40" t="s">
        <v>86</v>
      </c>
      <c r="P44" s="40" t="s">
        <v>41</v>
      </c>
      <c r="Q44" s="40" t="s">
        <v>91</v>
      </c>
      <c r="R44" s="41">
        <v>545.2</v>
      </c>
    </row>
    <row r="45" spans="2:18" ht="13.5" thickBot="1">
      <c r="B45" s="120"/>
      <c r="C45" s="118"/>
      <c r="D45" s="118" t="s">
        <v>73</v>
      </c>
      <c r="E45" s="118" t="s">
        <v>272</v>
      </c>
      <c r="F45" s="118"/>
      <c r="G45" s="121"/>
      <c r="H45" s="122">
        <f>SUM(G40:G44)</f>
        <v>2329.29</v>
      </c>
      <c r="I45" s="122">
        <v>1267.13</v>
      </c>
      <c r="J45" s="123">
        <v>5</v>
      </c>
      <c r="M45" s="40">
        <v>2003</v>
      </c>
      <c r="N45" s="40">
        <v>2</v>
      </c>
      <c r="O45" s="40" t="s">
        <v>45</v>
      </c>
      <c r="P45" s="40" t="s">
        <v>109</v>
      </c>
      <c r="Q45" s="40" t="s">
        <v>246</v>
      </c>
      <c r="R45" s="41">
        <v>379.37</v>
      </c>
    </row>
    <row r="46" spans="2:18" ht="12.75">
      <c r="B46" s="27">
        <v>2002</v>
      </c>
      <c r="C46" s="27">
        <v>7</v>
      </c>
      <c r="D46" s="27" t="s">
        <v>74</v>
      </c>
      <c r="E46" s="27" t="s">
        <v>41</v>
      </c>
      <c r="F46" s="27" t="s">
        <v>75</v>
      </c>
      <c r="G46" s="28">
        <v>1048.98</v>
      </c>
      <c r="H46" s="27"/>
      <c r="I46" s="27"/>
      <c r="J46" s="27"/>
      <c r="M46" s="40">
        <v>2002</v>
      </c>
      <c r="N46" s="40">
        <v>7</v>
      </c>
      <c r="O46" s="40" t="s">
        <v>74</v>
      </c>
      <c r="P46" s="40" t="s">
        <v>109</v>
      </c>
      <c r="Q46" s="40" t="s">
        <v>187</v>
      </c>
      <c r="R46" s="41">
        <v>635.47</v>
      </c>
    </row>
    <row r="47" spans="2:18" ht="12.75">
      <c r="B47" s="27">
        <v>2002</v>
      </c>
      <c r="C47" s="27">
        <v>7</v>
      </c>
      <c r="D47" s="27" t="s">
        <v>74</v>
      </c>
      <c r="E47" s="27" t="s">
        <v>41</v>
      </c>
      <c r="F47" s="27" t="s">
        <v>76</v>
      </c>
      <c r="G47" s="28">
        <v>145.05</v>
      </c>
      <c r="H47" s="27"/>
      <c r="I47" s="27"/>
      <c r="J47" s="27"/>
      <c r="M47" s="40">
        <v>2002</v>
      </c>
      <c r="N47" s="40">
        <v>6</v>
      </c>
      <c r="O47" s="40" t="s">
        <v>73</v>
      </c>
      <c r="P47" s="40" t="s">
        <v>109</v>
      </c>
      <c r="Q47" s="40" t="s">
        <v>176</v>
      </c>
      <c r="R47" s="41">
        <v>0.81</v>
      </c>
    </row>
    <row r="48" spans="2:18" ht="12.75">
      <c r="B48" s="27">
        <v>2002</v>
      </c>
      <c r="C48" s="27">
        <v>7</v>
      </c>
      <c r="D48" s="27" t="s">
        <v>74</v>
      </c>
      <c r="E48" s="27" t="s">
        <v>41</v>
      </c>
      <c r="F48" s="27" t="s">
        <v>77</v>
      </c>
      <c r="G48" s="28">
        <v>542.89</v>
      </c>
      <c r="H48" s="27"/>
      <c r="I48" s="27"/>
      <c r="J48" s="27"/>
      <c r="M48" s="40">
        <v>2002</v>
      </c>
      <c r="N48" s="40">
        <v>3</v>
      </c>
      <c r="O48" s="40" t="s">
        <v>50</v>
      </c>
      <c r="P48" s="40" t="s">
        <v>109</v>
      </c>
      <c r="Q48" s="40" t="s">
        <v>138</v>
      </c>
      <c r="R48" s="41">
        <v>175.72</v>
      </c>
    </row>
    <row r="49" spans="2:18" ht="12.75">
      <c r="B49" s="27">
        <v>2002</v>
      </c>
      <c r="C49" s="27">
        <v>7</v>
      </c>
      <c r="D49" s="27" t="s">
        <v>74</v>
      </c>
      <c r="E49" s="27" t="s">
        <v>41</v>
      </c>
      <c r="F49" s="27" t="s">
        <v>78</v>
      </c>
      <c r="G49" s="28">
        <v>0</v>
      </c>
      <c r="H49" s="27"/>
      <c r="I49" s="27"/>
      <c r="J49" s="27"/>
      <c r="M49" s="27">
        <v>2002</v>
      </c>
      <c r="N49" s="27">
        <v>8</v>
      </c>
      <c r="O49" s="27" t="s">
        <v>80</v>
      </c>
      <c r="P49" s="27" t="s">
        <v>41</v>
      </c>
      <c r="Q49" s="27" t="s">
        <v>82</v>
      </c>
      <c r="R49" s="28">
        <v>359.3</v>
      </c>
    </row>
    <row r="50" spans="2:18" ht="13.5" thickBot="1">
      <c r="B50" s="40">
        <v>2002</v>
      </c>
      <c r="C50" s="40">
        <v>7</v>
      </c>
      <c r="D50" s="40" t="s">
        <v>74</v>
      </c>
      <c r="E50" s="40" t="s">
        <v>41</v>
      </c>
      <c r="F50" s="40" t="s">
        <v>79</v>
      </c>
      <c r="G50" s="41">
        <v>1352.39</v>
      </c>
      <c r="M50" s="40">
        <v>2002</v>
      </c>
      <c r="N50" s="40">
        <v>6</v>
      </c>
      <c r="O50" s="40" t="s">
        <v>73</v>
      </c>
      <c r="P50" s="40" t="s">
        <v>109</v>
      </c>
      <c r="Q50" s="40" t="s">
        <v>177</v>
      </c>
      <c r="R50" s="41">
        <v>0</v>
      </c>
    </row>
    <row r="51" spans="2:18" ht="13.5" thickBot="1">
      <c r="B51" s="120"/>
      <c r="C51" s="118"/>
      <c r="D51" s="118" t="s">
        <v>74</v>
      </c>
      <c r="E51" s="118" t="s">
        <v>272</v>
      </c>
      <c r="F51" s="118"/>
      <c r="G51" s="121"/>
      <c r="H51" s="122">
        <f>SUM(G46:G50)</f>
        <v>3089.3100000000004</v>
      </c>
      <c r="I51" s="122">
        <v>1436.34</v>
      </c>
      <c r="J51" s="123">
        <v>5</v>
      </c>
      <c r="M51" s="40">
        <v>2003</v>
      </c>
      <c r="N51" s="40">
        <v>2</v>
      </c>
      <c r="O51" s="40" t="s">
        <v>45</v>
      </c>
      <c r="P51" s="40" t="s">
        <v>238</v>
      </c>
      <c r="Q51" s="40" t="s">
        <v>240</v>
      </c>
      <c r="R51" s="41">
        <v>218.23</v>
      </c>
    </row>
    <row r="52" spans="2:18" ht="12.75">
      <c r="B52" s="27">
        <v>2002</v>
      </c>
      <c r="C52" s="27">
        <v>8</v>
      </c>
      <c r="D52" s="27" t="s">
        <v>80</v>
      </c>
      <c r="E52" s="27" t="s">
        <v>41</v>
      </c>
      <c r="F52" s="27" t="s">
        <v>81</v>
      </c>
      <c r="G52" s="28">
        <v>0.14</v>
      </c>
      <c r="H52" s="27"/>
      <c r="I52" s="27"/>
      <c r="J52" s="27"/>
      <c r="M52" s="40">
        <v>2003</v>
      </c>
      <c r="N52" s="40">
        <v>3</v>
      </c>
      <c r="O52" s="40" t="s">
        <v>50</v>
      </c>
      <c r="P52" s="40" t="s">
        <v>109</v>
      </c>
      <c r="Q52" s="40" t="s">
        <v>252</v>
      </c>
      <c r="R52" s="41">
        <v>8.36</v>
      </c>
    </row>
    <row r="53" spans="2:18" ht="12.75">
      <c r="B53" s="27">
        <v>2002</v>
      </c>
      <c r="C53" s="27">
        <v>8</v>
      </c>
      <c r="D53" s="27" t="s">
        <v>80</v>
      </c>
      <c r="E53" s="27" t="s">
        <v>41</v>
      </c>
      <c r="F53" s="27" t="s">
        <v>82</v>
      </c>
      <c r="G53" s="28">
        <v>359.3</v>
      </c>
      <c r="H53" s="27"/>
      <c r="I53" s="27"/>
      <c r="J53" s="27"/>
      <c r="M53" s="40">
        <v>2002</v>
      </c>
      <c r="N53" s="40">
        <v>6</v>
      </c>
      <c r="O53" s="40" t="s">
        <v>73</v>
      </c>
      <c r="P53" s="40" t="s">
        <v>109</v>
      </c>
      <c r="Q53" s="40" t="s">
        <v>178</v>
      </c>
      <c r="R53" s="41">
        <v>557.65</v>
      </c>
    </row>
    <row r="54" spans="2:18" ht="12.75">
      <c r="B54" s="27">
        <v>2002</v>
      </c>
      <c r="C54" s="27">
        <v>8</v>
      </c>
      <c r="D54" s="27" t="s">
        <v>80</v>
      </c>
      <c r="E54" s="27" t="s">
        <v>41</v>
      </c>
      <c r="F54" s="27" t="s">
        <v>83</v>
      </c>
      <c r="G54" s="28">
        <v>18.61</v>
      </c>
      <c r="H54" s="27"/>
      <c r="I54" s="27"/>
      <c r="J54" s="27"/>
      <c r="M54" s="27">
        <v>2002</v>
      </c>
      <c r="N54" s="27">
        <v>9</v>
      </c>
      <c r="O54" s="27" t="s">
        <v>86</v>
      </c>
      <c r="P54" s="27" t="s">
        <v>41</v>
      </c>
      <c r="Q54" s="27" t="s">
        <v>92</v>
      </c>
      <c r="R54" s="28">
        <v>790.67</v>
      </c>
    </row>
    <row r="55" spans="2:18" ht="12.75">
      <c r="B55" s="27">
        <v>2002</v>
      </c>
      <c r="C55" s="27">
        <v>8</v>
      </c>
      <c r="D55" s="27" t="s">
        <v>80</v>
      </c>
      <c r="E55" s="27" t="s">
        <v>41</v>
      </c>
      <c r="F55" s="27" t="s">
        <v>84</v>
      </c>
      <c r="G55" s="28">
        <v>955.88</v>
      </c>
      <c r="H55" s="27"/>
      <c r="I55" s="27"/>
      <c r="J55" s="27"/>
      <c r="M55" s="40">
        <v>2002</v>
      </c>
      <c r="N55" s="40">
        <v>11</v>
      </c>
      <c r="O55" s="40" t="s">
        <v>88</v>
      </c>
      <c r="P55" s="40" t="s">
        <v>109</v>
      </c>
      <c r="Q55" s="40" t="s">
        <v>226</v>
      </c>
      <c r="R55" s="41">
        <v>2086.11</v>
      </c>
    </row>
    <row r="56" spans="2:18" ht="13.5" thickBot="1">
      <c r="B56" s="40">
        <v>2002</v>
      </c>
      <c r="C56" s="40">
        <v>8</v>
      </c>
      <c r="D56" s="40" t="s">
        <v>80</v>
      </c>
      <c r="E56" s="40" t="s">
        <v>41</v>
      </c>
      <c r="F56" s="40" t="s">
        <v>85</v>
      </c>
      <c r="G56" s="41">
        <v>898.76</v>
      </c>
      <c r="M56" s="40">
        <v>2002</v>
      </c>
      <c r="N56" s="40">
        <v>4</v>
      </c>
      <c r="O56" s="40" t="s">
        <v>54</v>
      </c>
      <c r="P56" s="40" t="s">
        <v>109</v>
      </c>
      <c r="Q56" s="40" t="s">
        <v>147</v>
      </c>
      <c r="R56" s="41">
        <v>1183.36</v>
      </c>
    </row>
    <row r="57" spans="2:18" ht="13.5" thickBot="1">
      <c r="B57" s="120"/>
      <c r="C57" s="118"/>
      <c r="D57" s="118" t="s">
        <v>80</v>
      </c>
      <c r="E57" s="118" t="s">
        <v>272</v>
      </c>
      <c r="F57" s="118"/>
      <c r="G57" s="121"/>
      <c r="H57" s="122">
        <f>SUM(G52:G56)</f>
        <v>2232.69</v>
      </c>
      <c r="I57" s="122">
        <v>1189.59</v>
      </c>
      <c r="J57" s="123">
        <v>5</v>
      </c>
      <c r="M57" s="40">
        <v>2002</v>
      </c>
      <c r="N57" s="40">
        <v>10</v>
      </c>
      <c r="O57" s="40" t="s">
        <v>87</v>
      </c>
      <c r="P57" s="40" t="s">
        <v>109</v>
      </c>
      <c r="Q57" s="40" t="s">
        <v>217</v>
      </c>
      <c r="R57" s="41">
        <v>989.78</v>
      </c>
    </row>
    <row r="58" spans="2:18" ht="12.75">
      <c r="B58" s="27">
        <v>2002</v>
      </c>
      <c r="C58" s="27">
        <v>9</v>
      </c>
      <c r="D58" s="27" t="s">
        <v>86</v>
      </c>
      <c r="E58" s="27" t="s">
        <v>41</v>
      </c>
      <c r="F58" s="27" t="s">
        <v>90</v>
      </c>
      <c r="G58" s="28">
        <v>228.78</v>
      </c>
      <c r="H58" s="27"/>
      <c r="I58" s="27"/>
      <c r="J58" s="27"/>
      <c r="M58" s="40">
        <v>2002</v>
      </c>
      <c r="N58" s="40">
        <v>3</v>
      </c>
      <c r="O58" s="40" t="s">
        <v>50</v>
      </c>
      <c r="P58" s="40" t="s">
        <v>109</v>
      </c>
      <c r="Q58" s="40" t="s">
        <v>139</v>
      </c>
      <c r="R58" s="41">
        <v>2439.49</v>
      </c>
    </row>
    <row r="59" spans="2:18" ht="12.75">
      <c r="B59" s="27">
        <v>2002</v>
      </c>
      <c r="C59" s="27">
        <v>9</v>
      </c>
      <c r="D59" s="27" t="s">
        <v>86</v>
      </c>
      <c r="E59" s="27" t="s">
        <v>41</v>
      </c>
      <c r="F59" s="27" t="s">
        <v>91</v>
      </c>
      <c r="G59" s="28">
        <v>545.2</v>
      </c>
      <c r="H59" s="27"/>
      <c r="I59" s="27"/>
      <c r="J59" s="27"/>
      <c r="M59" s="40">
        <v>2002</v>
      </c>
      <c r="N59" s="40">
        <v>11</v>
      </c>
      <c r="O59" s="40" t="s">
        <v>88</v>
      </c>
      <c r="P59" s="40" t="s">
        <v>109</v>
      </c>
      <c r="Q59" s="40" t="s">
        <v>227</v>
      </c>
      <c r="R59" s="41">
        <v>168.05</v>
      </c>
    </row>
    <row r="60" spans="2:18" ht="12.75">
      <c r="B60" s="27">
        <v>2002</v>
      </c>
      <c r="C60" s="27">
        <v>9</v>
      </c>
      <c r="D60" s="27" t="s">
        <v>86</v>
      </c>
      <c r="E60" s="27" t="s">
        <v>41</v>
      </c>
      <c r="F60" s="27" t="s">
        <v>92</v>
      </c>
      <c r="G60" s="28">
        <v>790.67</v>
      </c>
      <c r="H60" s="27"/>
      <c r="I60" s="27"/>
      <c r="J60" s="27"/>
      <c r="M60" s="27">
        <v>2002</v>
      </c>
      <c r="N60" s="27">
        <v>4</v>
      </c>
      <c r="O60" s="27" t="s">
        <v>54</v>
      </c>
      <c r="P60" s="27" t="s">
        <v>41</v>
      </c>
      <c r="Q60" s="27" t="s">
        <v>56</v>
      </c>
      <c r="R60" s="28">
        <v>294.08</v>
      </c>
    </row>
    <row r="61" spans="2:18" ht="12.75">
      <c r="B61" s="27">
        <v>2002</v>
      </c>
      <c r="C61" s="27">
        <v>9</v>
      </c>
      <c r="D61" s="27" t="s">
        <v>86</v>
      </c>
      <c r="E61" s="27" t="s">
        <v>41</v>
      </c>
      <c r="F61" s="27" t="s">
        <v>93</v>
      </c>
      <c r="G61" s="28">
        <v>312.67</v>
      </c>
      <c r="H61" s="27"/>
      <c r="I61" s="27"/>
      <c r="J61" s="27"/>
      <c r="M61" s="40">
        <v>2002</v>
      </c>
      <c r="N61" s="40">
        <v>10</v>
      </c>
      <c r="O61" s="40" t="s">
        <v>87</v>
      </c>
      <c r="P61" s="40" t="s">
        <v>109</v>
      </c>
      <c r="Q61" s="40" t="s">
        <v>218</v>
      </c>
      <c r="R61" s="41">
        <v>319.53</v>
      </c>
    </row>
    <row r="62" spans="2:18" ht="12.75">
      <c r="B62" s="27">
        <v>2002</v>
      </c>
      <c r="C62" s="27">
        <v>9</v>
      </c>
      <c r="D62" s="27" t="s">
        <v>86</v>
      </c>
      <c r="E62" s="27" t="s">
        <v>41</v>
      </c>
      <c r="F62" s="27" t="s">
        <v>94</v>
      </c>
      <c r="G62" s="28">
        <v>0</v>
      </c>
      <c r="H62" s="27"/>
      <c r="I62" s="27"/>
      <c r="J62" s="27"/>
      <c r="M62" s="40">
        <v>2002</v>
      </c>
      <c r="N62" s="40">
        <v>4</v>
      </c>
      <c r="O62" s="40" t="s">
        <v>54</v>
      </c>
      <c r="P62" s="40" t="s">
        <v>109</v>
      </c>
      <c r="Q62" s="40" t="s">
        <v>148</v>
      </c>
      <c r="R62" s="41">
        <v>676.45</v>
      </c>
    </row>
    <row r="63" spans="2:18" ht="12.75">
      <c r="B63" s="27">
        <v>2002</v>
      </c>
      <c r="C63" s="27">
        <v>9</v>
      </c>
      <c r="D63" s="27" t="s">
        <v>86</v>
      </c>
      <c r="E63" s="27" t="s">
        <v>41</v>
      </c>
      <c r="F63" s="27" t="s">
        <v>95</v>
      </c>
      <c r="G63" s="28">
        <v>37.14</v>
      </c>
      <c r="H63" s="27"/>
      <c r="I63" s="27"/>
      <c r="J63" s="27"/>
      <c r="M63" s="40">
        <v>2003</v>
      </c>
      <c r="N63" s="40">
        <v>3</v>
      </c>
      <c r="O63" s="40" t="s">
        <v>50</v>
      </c>
      <c r="P63" s="40" t="s">
        <v>41</v>
      </c>
      <c r="Q63" s="40" t="s">
        <v>242</v>
      </c>
      <c r="R63" s="41">
        <v>66.37</v>
      </c>
    </row>
    <row r="64" spans="2:18" ht="12.75">
      <c r="B64" s="27">
        <v>2002</v>
      </c>
      <c r="C64" s="27">
        <v>9</v>
      </c>
      <c r="D64" s="27" t="s">
        <v>86</v>
      </c>
      <c r="E64" s="27" t="s">
        <v>41</v>
      </c>
      <c r="F64" s="27" t="s">
        <v>96</v>
      </c>
      <c r="G64" s="28">
        <v>683.62</v>
      </c>
      <c r="H64" s="27"/>
      <c r="I64" s="27"/>
      <c r="J64" s="27"/>
      <c r="M64" s="40">
        <v>2002</v>
      </c>
      <c r="N64" s="40">
        <v>8</v>
      </c>
      <c r="O64" s="40" t="s">
        <v>80</v>
      </c>
      <c r="P64" s="40" t="s">
        <v>109</v>
      </c>
      <c r="Q64" s="40" t="s">
        <v>201</v>
      </c>
      <c r="R64" s="41">
        <v>747.15</v>
      </c>
    </row>
    <row r="65" spans="2:18" ht="12.75">
      <c r="B65" s="27">
        <v>2002</v>
      </c>
      <c r="C65" s="27">
        <v>9</v>
      </c>
      <c r="D65" s="27" t="s">
        <v>86</v>
      </c>
      <c r="E65" s="27" t="s">
        <v>41</v>
      </c>
      <c r="F65" s="27" t="s">
        <v>97</v>
      </c>
      <c r="G65" s="28">
        <v>42.82</v>
      </c>
      <c r="H65" s="27"/>
      <c r="I65" s="27"/>
      <c r="J65" s="27"/>
      <c r="M65" s="40">
        <v>2002</v>
      </c>
      <c r="N65" s="40">
        <v>6</v>
      </c>
      <c r="O65" s="40" t="s">
        <v>73</v>
      </c>
      <c r="P65" s="40" t="s">
        <v>109</v>
      </c>
      <c r="Q65" s="40" t="s">
        <v>179</v>
      </c>
      <c r="R65" s="41">
        <v>160.02</v>
      </c>
    </row>
    <row r="66" spans="2:18" ht="12.75">
      <c r="B66" s="27">
        <v>2002</v>
      </c>
      <c r="C66" s="27">
        <v>9</v>
      </c>
      <c r="D66" s="27" t="s">
        <v>86</v>
      </c>
      <c r="E66" s="27" t="s">
        <v>41</v>
      </c>
      <c r="F66" s="27" t="s">
        <v>98</v>
      </c>
      <c r="G66" s="28">
        <v>675.62</v>
      </c>
      <c r="H66" s="27"/>
      <c r="I66" s="27"/>
      <c r="J66" s="27"/>
      <c r="M66" s="27">
        <v>2002</v>
      </c>
      <c r="N66" s="27">
        <v>3</v>
      </c>
      <c r="O66" s="27" t="s">
        <v>50</v>
      </c>
      <c r="P66" s="27" t="s">
        <v>41</v>
      </c>
      <c r="Q66" s="27" t="s">
        <v>51</v>
      </c>
      <c r="R66" s="28">
        <v>0</v>
      </c>
    </row>
    <row r="67" spans="2:18" ht="13.5" thickBot="1">
      <c r="B67" s="40">
        <v>2002</v>
      </c>
      <c r="C67" s="40">
        <v>9</v>
      </c>
      <c r="D67" s="40" t="s">
        <v>86</v>
      </c>
      <c r="E67" s="40" t="s">
        <v>41</v>
      </c>
      <c r="F67" s="40" t="s">
        <v>99</v>
      </c>
      <c r="G67" s="41">
        <v>0.12</v>
      </c>
      <c r="M67" s="40">
        <v>2002</v>
      </c>
      <c r="N67" s="40">
        <v>10</v>
      </c>
      <c r="O67" s="40" t="s">
        <v>87</v>
      </c>
      <c r="P67" s="40" t="s">
        <v>109</v>
      </c>
      <c r="Q67" s="40" t="s">
        <v>219</v>
      </c>
      <c r="R67" s="41">
        <v>114.67</v>
      </c>
    </row>
    <row r="68" spans="2:18" ht="13.5" thickBot="1">
      <c r="B68" s="120"/>
      <c r="C68" s="118"/>
      <c r="D68" s="118" t="s">
        <v>86</v>
      </c>
      <c r="E68" s="118" t="s">
        <v>272</v>
      </c>
      <c r="F68" s="118"/>
      <c r="G68" s="121"/>
      <c r="H68" s="122">
        <f>SUM(G58:G67)</f>
        <v>3316.6400000000003</v>
      </c>
      <c r="I68" s="122">
        <v>1474.26</v>
      </c>
      <c r="J68" s="123">
        <v>10</v>
      </c>
      <c r="M68" s="27">
        <v>2002</v>
      </c>
      <c r="N68" s="27">
        <v>9</v>
      </c>
      <c r="O68" s="27" t="s">
        <v>86</v>
      </c>
      <c r="P68" s="27" t="s">
        <v>41</v>
      </c>
      <c r="Q68" s="27" t="s">
        <v>93</v>
      </c>
      <c r="R68" s="28">
        <v>312.67</v>
      </c>
    </row>
    <row r="69" spans="2:18" ht="12.75">
      <c r="B69" s="27">
        <v>2002</v>
      </c>
      <c r="C69" s="27">
        <v>10</v>
      </c>
      <c r="D69" s="27" t="s">
        <v>87</v>
      </c>
      <c r="E69" s="27" t="s">
        <v>41</v>
      </c>
      <c r="F69" s="27" t="s">
        <v>100</v>
      </c>
      <c r="G69" s="28">
        <v>1028.91</v>
      </c>
      <c r="H69" s="27"/>
      <c r="I69" s="27"/>
      <c r="J69" s="27"/>
      <c r="M69" s="27">
        <v>2002</v>
      </c>
      <c r="N69" s="27">
        <v>9</v>
      </c>
      <c r="O69" s="27" t="s">
        <v>86</v>
      </c>
      <c r="P69" s="27" t="s">
        <v>41</v>
      </c>
      <c r="Q69" s="27" t="s">
        <v>94</v>
      </c>
      <c r="R69" s="28">
        <v>0</v>
      </c>
    </row>
    <row r="70" spans="2:18" ht="12.75">
      <c r="B70" s="27">
        <v>2002</v>
      </c>
      <c r="C70" s="27">
        <v>10</v>
      </c>
      <c r="D70" s="27" t="s">
        <v>87</v>
      </c>
      <c r="E70" s="27" t="s">
        <v>41</v>
      </c>
      <c r="F70" s="27" t="s">
        <v>101</v>
      </c>
      <c r="G70" s="28">
        <v>150.19</v>
      </c>
      <c r="H70" s="27"/>
      <c r="I70" s="27"/>
      <c r="J70" s="27"/>
      <c r="M70" s="40">
        <v>2002</v>
      </c>
      <c r="N70" s="40">
        <v>4</v>
      </c>
      <c r="O70" s="40" t="s">
        <v>54</v>
      </c>
      <c r="P70" s="40" t="s">
        <v>109</v>
      </c>
      <c r="Q70" s="40" t="s">
        <v>149</v>
      </c>
      <c r="R70" s="41">
        <v>1145.65</v>
      </c>
    </row>
    <row r="71" spans="2:18" ht="12.75">
      <c r="B71" s="27">
        <v>2002</v>
      </c>
      <c r="C71" s="27">
        <v>10</v>
      </c>
      <c r="D71" s="27" t="s">
        <v>87</v>
      </c>
      <c r="E71" s="27" t="s">
        <v>41</v>
      </c>
      <c r="F71" s="27" t="s">
        <v>102</v>
      </c>
      <c r="G71" s="28">
        <v>278.46</v>
      </c>
      <c r="H71" s="27"/>
      <c r="I71" s="27"/>
      <c r="J71" s="27"/>
      <c r="M71" s="40">
        <v>2003</v>
      </c>
      <c r="N71" s="40">
        <v>2</v>
      </c>
      <c r="O71" s="40" t="s">
        <v>45</v>
      </c>
      <c r="P71" s="40" t="s">
        <v>109</v>
      </c>
      <c r="Q71" s="40" t="s">
        <v>247</v>
      </c>
      <c r="R71" s="41">
        <v>435.46</v>
      </c>
    </row>
    <row r="72" spans="2:18" ht="12.75">
      <c r="B72" s="27">
        <v>2002</v>
      </c>
      <c r="C72" s="27">
        <v>10</v>
      </c>
      <c r="D72" s="27" t="s">
        <v>87</v>
      </c>
      <c r="E72" s="27" t="s">
        <v>41</v>
      </c>
      <c r="F72" s="27" t="s">
        <v>103</v>
      </c>
      <c r="G72" s="28">
        <v>1083.77</v>
      </c>
      <c r="H72" s="27"/>
      <c r="I72" s="27"/>
      <c r="J72" s="27"/>
      <c r="M72" s="40">
        <v>2002</v>
      </c>
      <c r="N72" s="40">
        <v>7</v>
      </c>
      <c r="O72" s="40" t="s">
        <v>74</v>
      </c>
      <c r="P72" s="40" t="s">
        <v>109</v>
      </c>
      <c r="Q72" s="40" t="s">
        <v>188</v>
      </c>
      <c r="R72" s="41">
        <v>34.74</v>
      </c>
    </row>
    <row r="73" spans="2:18" ht="13.5" thickBot="1">
      <c r="B73" s="40">
        <v>2002</v>
      </c>
      <c r="C73" s="40">
        <v>10</v>
      </c>
      <c r="D73" s="40" t="s">
        <v>87</v>
      </c>
      <c r="E73" s="40" t="s">
        <v>41</v>
      </c>
      <c r="F73" s="40" t="s">
        <v>104</v>
      </c>
      <c r="G73" s="41">
        <v>1761.38</v>
      </c>
      <c r="M73" s="40">
        <v>2002</v>
      </c>
      <c r="N73" s="40">
        <v>9</v>
      </c>
      <c r="O73" s="40" t="s">
        <v>86</v>
      </c>
      <c r="P73" s="40" t="s">
        <v>109</v>
      </c>
      <c r="Q73" s="40" t="s">
        <v>209</v>
      </c>
      <c r="R73" s="41">
        <v>307.19</v>
      </c>
    </row>
    <row r="74" spans="2:18" ht="13.5" thickBot="1">
      <c r="B74" s="120"/>
      <c r="C74" s="118"/>
      <c r="D74" s="118" t="s">
        <v>87</v>
      </c>
      <c r="E74" s="118" t="s">
        <v>272</v>
      </c>
      <c r="F74" s="118"/>
      <c r="G74" s="121"/>
      <c r="H74" s="122">
        <f>SUM(G69:G73)</f>
        <v>4302.71</v>
      </c>
      <c r="I74" s="122">
        <v>145</v>
      </c>
      <c r="J74" s="123">
        <v>5</v>
      </c>
      <c r="M74" s="31">
        <v>2002</v>
      </c>
      <c r="N74" s="31">
        <v>2</v>
      </c>
      <c r="O74" s="31" t="s">
        <v>45</v>
      </c>
      <c r="P74" s="31" t="s">
        <v>41</v>
      </c>
      <c r="Q74" s="31" t="s">
        <v>47</v>
      </c>
      <c r="R74" s="32">
        <v>655.04</v>
      </c>
    </row>
    <row r="75" spans="2:18" ht="13.5" thickBot="1">
      <c r="B75" s="54">
        <v>2002</v>
      </c>
      <c r="C75" s="54">
        <v>11</v>
      </c>
      <c r="D75" s="54" t="s">
        <v>88</v>
      </c>
      <c r="E75" s="54" t="s">
        <v>41</v>
      </c>
      <c r="F75" s="54" t="s">
        <v>105</v>
      </c>
      <c r="G75" s="55">
        <v>0</v>
      </c>
      <c r="M75" s="31">
        <v>2002</v>
      </c>
      <c r="N75" s="31">
        <v>5</v>
      </c>
      <c r="O75" s="31" t="s">
        <v>62</v>
      </c>
      <c r="P75" s="31" t="s">
        <v>41</v>
      </c>
      <c r="Q75" s="31" t="s">
        <v>47</v>
      </c>
      <c r="R75" s="32">
        <v>304.85</v>
      </c>
    </row>
    <row r="76" spans="2:18" ht="13.5" thickBot="1">
      <c r="B76" s="120"/>
      <c r="C76" s="118"/>
      <c r="D76" s="118" t="s">
        <v>88</v>
      </c>
      <c r="E76" s="118" t="s">
        <v>272</v>
      </c>
      <c r="F76" s="118"/>
      <c r="G76" s="121"/>
      <c r="H76" s="122">
        <f>SUM(G75)</f>
        <v>0</v>
      </c>
      <c r="I76" s="122">
        <v>1300</v>
      </c>
      <c r="J76" s="123">
        <v>1</v>
      </c>
      <c r="M76" s="46">
        <v>2002</v>
      </c>
      <c r="N76" s="46">
        <v>2</v>
      </c>
      <c r="O76" s="46" t="s">
        <v>45</v>
      </c>
      <c r="P76" s="46" t="s">
        <v>109</v>
      </c>
      <c r="Q76" s="46" t="s">
        <v>47</v>
      </c>
      <c r="R76" s="47">
        <v>672.21</v>
      </c>
    </row>
    <row r="77" spans="2:18" ht="12.75">
      <c r="B77" s="27">
        <v>2002</v>
      </c>
      <c r="C77" s="27">
        <v>12</v>
      </c>
      <c r="D77" s="27" t="s">
        <v>89</v>
      </c>
      <c r="E77" s="27" t="s">
        <v>41</v>
      </c>
      <c r="F77" s="27" t="s">
        <v>106</v>
      </c>
      <c r="G77" s="28">
        <v>1051.96</v>
      </c>
      <c r="H77" s="27"/>
      <c r="I77" s="27"/>
      <c r="J77" s="27"/>
      <c r="M77" s="48">
        <v>2002</v>
      </c>
      <c r="N77" s="48">
        <v>3</v>
      </c>
      <c r="O77" s="48" t="s">
        <v>50</v>
      </c>
      <c r="P77" s="48" t="s">
        <v>109</v>
      </c>
      <c r="Q77" s="48" t="s">
        <v>140</v>
      </c>
      <c r="R77" s="49">
        <v>561.65</v>
      </c>
    </row>
    <row r="78" spans="2:18" ht="13.5" thickBot="1">
      <c r="B78" s="40">
        <v>2002</v>
      </c>
      <c r="C78" s="40">
        <v>12</v>
      </c>
      <c r="D78" s="40" t="s">
        <v>89</v>
      </c>
      <c r="E78" s="40" t="s">
        <v>41</v>
      </c>
      <c r="F78" s="40" t="s">
        <v>107</v>
      </c>
      <c r="G78" s="41">
        <v>197.39</v>
      </c>
      <c r="M78" s="48">
        <v>2002</v>
      </c>
      <c r="N78" s="48">
        <v>11</v>
      </c>
      <c r="O78" s="48" t="s">
        <v>88</v>
      </c>
      <c r="P78" s="48" t="s">
        <v>109</v>
      </c>
      <c r="Q78" s="48" t="s">
        <v>140</v>
      </c>
      <c r="R78" s="49">
        <v>303.5</v>
      </c>
    </row>
    <row r="79" spans="2:18" ht="13.5" thickBot="1">
      <c r="B79" s="120"/>
      <c r="C79" s="118"/>
      <c r="D79" s="118" t="s">
        <v>89</v>
      </c>
      <c r="E79" s="118" t="s">
        <v>272</v>
      </c>
      <c r="F79" s="118"/>
      <c r="G79" s="121"/>
      <c r="H79" s="122">
        <f>SUM(G77:G78)</f>
        <v>1249.35</v>
      </c>
      <c r="I79" s="122">
        <v>320</v>
      </c>
      <c r="J79" s="123">
        <v>2</v>
      </c>
      <c r="K79">
        <f>SUM(J11:J79)</f>
        <v>57</v>
      </c>
      <c r="M79" s="50">
        <v>2002</v>
      </c>
      <c r="N79" s="50">
        <v>10</v>
      </c>
      <c r="O79" s="50" t="s">
        <v>87</v>
      </c>
      <c r="P79" s="50" t="s">
        <v>41</v>
      </c>
      <c r="Q79" s="50" t="s">
        <v>102</v>
      </c>
      <c r="R79" s="51">
        <v>278.46</v>
      </c>
    </row>
    <row r="80" spans="2:18" ht="13.5" thickBot="1">
      <c r="B80" s="54">
        <v>2003</v>
      </c>
      <c r="C80" s="54">
        <v>1</v>
      </c>
      <c r="D80" s="54" t="s">
        <v>39</v>
      </c>
      <c r="E80" s="54" t="s">
        <v>238</v>
      </c>
      <c r="F80" s="54" t="s">
        <v>239</v>
      </c>
      <c r="G80" s="55">
        <v>146.46</v>
      </c>
      <c r="H80" s="129"/>
      <c r="I80" s="129"/>
      <c r="J80" s="129"/>
      <c r="M80" s="40">
        <v>2002</v>
      </c>
      <c r="N80" s="40">
        <v>4</v>
      </c>
      <c r="O80" s="40" t="s">
        <v>54</v>
      </c>
      <c r="P80" s="40" t="s">
        <v>109</v>
      </c>
      <c r="Q80" s="40" t="s">
        <v>150</v>
      </c>
      <c r="R80" s="41">
        <v>128.01</v>
      </c>
    </row>
    <row r="81" spans="2:18" ht="13.5" thickBot="1">
      <c r="B81" s="120"/>
      <c r="C81" s="118"/>
      <c r="D81" s="118" t="s">
        <v>39</v>
      </c>
      <c r="E81" s="118" t="s">
        <v>272</v>
      </c>
      <c r="F81" s="118"/>
      <c r="G81" s="121"/>
      <c r="H81" s="122">
        <f>SUM(G80)</f>
        <v>146.46</v>
      </c>
      <c r="I81" s="121">
        <v>0</v>
      </c>
      <c r="J81" s="123">
        <v>1</v>
      </c>
      <c r="M81" s="35">
        <v>2002</v>
      </c>
      <c r="N81" s="35">
        <v>4</v>
      </c>
      <c r="O81" s="35" t="s">
        <v>54</v>
      </c>
      <c r="P81" s="35" t="s">
        <v>41</v>
      </c>
      <c r="Q81" s="35" t="s">
        <v>60</v>
      </c>
      <c r="R81" s="36">
        <v>1379.15</v>
      </c>
    </row>
    <row r="82" spans="2:18" ht="13.5" thickBot="1">
      <c r="B82" s="54">
        <v>2003</v>
      </c>
      <c r="C82" s="54">
        <v>2</v>
      </c>
      <c r="D82" s="54" t="s">
        <v>45</v>
      </c>
      <c r="E82" s="54" t="s">
        <v>238</v>
      </c>
      <c r="F82" s="54" t="s">
        <v>240</v>
      </c>
      <c r="G82" s="55">
        <v>218.23</v>
      </c>
      <c r="H82" s="129"/>
      <c r="I82" s="129"/>
      <c r="J82" s="129"/>
      <c r="M82" s="52">
        <v>2002</v>
      </c>
      <c r="N82" s="52">
        <v>4</v>
      </c>
      <c r="O82" s="52" t="s">
        <v>54</v>
      </c>
      <c r="P82" s="52" t="s">
        <v>109</v>
      </c>
      <c r="Q82" s="52" t="s">
        <v>60</v>
      </c>
      <c r="R82" s="53">
        <v>738.25</v>
      </c>
    </row>
    <row r="83" spans="2:18" ht="13.5" thickBot="1">
      <c r="B83" s="120"/>
      <c r="C83" s="118"/>
      <c r="D83" s="118" t="s">
        <v>45</v>
      </c>
      <c r="E83" s="118" t="s">
        <v>272</v>
      </c>
      <c r="F83" s="118"/>
      <c r="G83" s="121"/>
      <c r="H83" s="122">
        <f>SUM(G82)</f>
        <v>218.23</v>
      </c>
      <c r="I83" s="121">
        <v>359.28</v>
      </c>
      <c r="J83" s="123">
        <v>1</v>
      </c>
      <c r="M83" s="40">
        <v>2002</v>
      </c>
      <c r="N83" s="40">
        <v>2</v>
      </c>
      <c r="O83" s="40" t="s">
        <v>45</v>
      </c>
      <c r="P83" s="40" t="s">
        <v>109</v>
      </c>
      <c r="Q83" s="40" t="s">
        <v>120</v>
      </c>
      <c r="R83" s="41">
        <v>476.66</v>
      </c>
    </row>
    <row r="84" spans="2:18" ht="12.75">
      <c r="B84" s="27">
        <v>2003</v>
      </c>
      <c r="C84" s="27">
        <v>3</v>
      </c>
      <c r="D84" s="27" t="s">
        <v>50</v>
      </c>
      <c r="E84" s="27" t="s">
        <v>41</v>
      </c>
      <c r="F84" s="27" t="s">
        <v>241</v>
      </c>
      <c r="G84" s="28">
        <v>759.97</v>
      </c>
      <c r="H84" s="27"/>
      <c r="I84" s="28"/>
      <c r="J84" s="27"/>
      <c r="M84" s="40">
        <v>2002</v>
      </c>
      <c r="N84" s="40">
        <v>1</v>
      </c>
      <c r="O84" s="40" t="s">
        <v>39</v>
      </c>
      <c r="P84" s="40" t="s">
        <v>109</v>
      </c>
      <c r="Q84" s="40" t="s">
        <v>111</v>
      </c>
      <c r="R84" s="41">
        <v>258.35</v>
      </c>
    </row>
    <row r="85" spans="2:18" ht="13.5" thickBot="1">
      <c r="B85" s="40">
        <v>2003</v>
      </c>
      <c r="C85" s="40">
        <v>3</v>
      </c>
      <c r="D85" s="40" t="s">
        <v>50</v>
      </c>
      <c r="E85" s="40" t="s">
        <v>41</v>
      </c>
      <c r="F85" s="40" t="s">
        <v>242</v>
      </c>
      <c r="G85" s="41">
        <v>66.37</v>
      </c>
      <c r="H85" s="129"/>
      <c r="I85" s="129"/>
      <c r="J85" s="129"/>
      <c r="M85" s="40">
        <v>2002</v>
      </c>
      <c r="N85" s="40">
        <v>2</v>
      </c>
      <c r="O85" s="40" t="s">
        <v>45</v>
      </c>
      <c r="P85" s="40" t="s">
        <v>109</v>
      </c>
      <c r="Q85" s="40" t="s">
        <v>121</v>
      </c>
      <c r="R85" s="41">
        <v>307.08</v>
      </c>
    </row>
    <row r="86" spans="2:18" ht="13.5" thickBot="1">
      <c r="B86" s="120"/>
      <c r="C86" s="118"/>
      <c r="D86" s="118" t="s">
        <v>50</v>
      </c>
      <c r="E86" s="118" t="s">
        <v>272</v>
      </c>
      <c r="F86" s="118"/>
      <c r="G86" s="121"/>
      <c r="H86" s="122">
        <f>SUM(G84:G85)</f>
        <v>826.34</v>
      </c>
      <c r="I86" s="122">
        <v>271.21</v>
      </c>
      <c r="J86" s="123">
        <v>2</v>
      </c>
      <c r="K86">
        <f>SUM(J81:J86)</f>
        <v>4</v>
      </c>
      <c r="M86" s="40">
        <v>2002</v>
      </c>
      <c r="N86" s="40">
        <v>9</v>
      </c>
      <c r="O86" s="40" t="s">
        <v>86</v>
      </c>
      <c r="P86" s="40" t="s">
        <v>109</v>
      </c>
      <c r="Q86" s="40" t="s">
        <v>210</v>
      </c>
      <c r="R86" s="41">
        <v>343.95</v>
      </c>
    </row>
    <row r="87" spans="2:18" ht="12.75">
      <c r="B87" s="1"/>
      <c r="C87" s="1"/>
      <c r="D87" s="1"/>
      <c r="E87" s="1"/>
      <c r="F87" s="1"/>
      <c r="G87" s="2"/>
      <c r="H87" s="25"/>
      <c r="I87" s="25"/>
      <c r="J87" s="1"/>
      <c r="M87" s="27">
        <v>2002</v>
      </c>
      <c r="N87" s="27">
        <v>7</v>
      </c>
      <c r="O87" s="27" t="s">
        <v>74</v>
      </c>
      <c r="P87" s="27" t="s">
        <v>41</v>
      </c>
      <c r="Q87" s="27" t="s">
        <v>76</v>
      </c>
      <c r="R87" s="28">
        <v>145.05</v>
      </c>
    </row>
    <row r="88" spans="5:18" ht="12.75">
      <c r="E88" s="20" t="s">
        <v>134</v>
      </c>
      <c r="F88" s="20"/>
      <c r="G88" s="20"/>
      <c r="H88" s="15">
        <f>SUM(H6:H86)</f>
        <v>28464.330999999995</v>
      </c>
      <c r="I88" s="15">
        <f>SUM(I6:I86)</f>
        <v>21827.69</v>
      </c>
      <c r="J88" s="16">
        <f>SUM(J6:J86)</f>
        <v>61</v>
      </c>
      <c r="K88">
        <f>SUM(K5:K87)</f>
        <v>61</v>
      </c>
      <c r="M88" s="40">
        <v>2002</v>
      </c>
      <c r="N88" s="40">
        <v>5</v>
      </c>
      <c r="O88" s="40" t="s">
        <v>62</v>
      </c>
      <c r="P88" s="40" t="s">
        <v>109</v>
      </c>
      <c r="Q88" s="40" t="s">
        <v>168</v>
      </c>
      <c r="R88" s="41">
        <v>108.53</v>
      </c>
    </row>
    <row r="89" spans="5:18" ht="12.75">
      <c r="E89" s="13"/>
      <c r="F89" s="8" t="s">
        <v>260</v>
      </c>
      <c r="G89" s="8"/>
      <c r="H89" s="8"/>
      <c r="I89" s="8"/>
      <c r="J89" s="58">
        <v>1</v>
      </c>
      <c r="M89" s="40">
        <v>2002</v>
      </c>
      <c r="N89" s="40">
        <v>4</v>
      </c>
      <c r="O89" s="40" t="s">
        <v>54</v>
      </c>
      <c r="P89" s="40" t="s">
        <v>109</v>
      </c>
      <c r="Q89" s="40" t="s">
        <v>151</v>
      </c>
      <c r="R89" s="41">
        <v>0</v>
      </c>
    </row>
    <row r="90" spans="5:18" ht="12.75">
      <c r="E90" s="12" t="s">
        <v>265</v>
      </c>
      <c r="F90" s="12"/>
      <c r="J90" s="14">
        <f>J88-J89</f>
        <v>60</v>
      </c>
      <c r="M90" s="40">
        <v>2002</v>
      </c>
      <c r="N90" s="40">
        <v>3</v>
      </c>
      <c r="O90" s="40" t="s">
        <v>50</v>
      </c>
      <c r="P90" s="40" t="s">
        <v>109</v>
      </c>
      <c r="Q90" s="40" t="s">
        <v>141</v>
      </c>
      <c r="R90" s="41">
        <v>0</v>
      </c>
    </row>
    <row r="91" spans="13:18" ht="12.75">
      <c r="M91" s="40">
        <v>2002</v>
      </c>
      <c r="N91" s="40">
        <v>4</v>
      </c>
      <c r="O91" s="40" t="s">
        <v>54</v>
      </c>
      <c r="P91" s="40" t="s">
        <v>109</v>
      </c>
      <c r="Q91" s="40" t="s">
        <v>152</v>
      </c>
      <c r="R91" s="41">
        <v>705.55</v>
      </c>
    </row>
    <row r="92" spans="2:18" ht="12.75">
      <c r="B92" s="12" t="s">
        <v>254</v>
      </c>
      <c r="M92" s="40">
        <v>2002</v>
      </c>
      <c r="N92" s="40">
        <v>4</v>
      </c>
      <c r="O92" s="40" t="s">
        <v>54</v>
      </c>
      <c r="P92" s="40" t="s">
        <v>109</v>
      </c>
      <c r="Q92" s="40" t="s">
        <v>153</v>
      </c>
      <c r="R92" s="41">
        <v>1084.52</v>
      </c>
    </row>
    <row r="93" spans="13:18" ht="12.75">
      <c r="M93" s="27">
        <v>2002</v>
      </c>
      <c r="N93" s="27">
        <v>1</v>
      </c>
      <c r="O93" s="27" t="s">
        <v>39</v>
      </c>
      <c r="P93" s="27" t="s">
        <v>41</v>
      </c>
      <c r="Q93" s="27" t="s">
        <v>43</v>
      </c>
      <c r="R93" s="28">
        <v>0</v>
      </c>
    </row>
    <row r="94" spans="2:18" ht="12.75">
      <c r="B94" s="27">
        <v>2001</v>
      </c>
      <c r="C94" s="27">
        <v>10</v>
      </c>
      <c r="D94" s="27" t="s">
        <v>87</v>
      </c>
      <c r="E94" s="27" t="s">
        <v>109</v>
      </c>
      <c r="F94" s="27" t="s">
        <v>257</v>
      </c>
      <c r="G94" s="28">
        <v>718.25</v>
      </c>
      <c r="H94" s="110"/>
      <c r="I94" s="110"/>
      <c r="J94" s="110"/>
      <c r="M94" s="27">
        <v>2002</v>
      </c>
      <c r="N94" s="27">
        <v>9</v>
      </c>
      <c r="O94" s="27" t="s">
        <v>86</v>
      </c>
      <c r="P94" s="27" t="s">
        <v>41</v>
      </c>
      <c r="Q94" s="27" t="s">
        <v>95</v>
      </c>
      <c r="R94" s="28">
        <v>37.14</v>
      </c>
    </row>
    <row r="95" spans="2:18" ht="12.75">
      <c r="B95" s="27">
        <v>2001</v>
      </c>
      <c r="C95" s="27">
        <v>10</v>
      </c>
      <c r="D95" s="27" t="s">
        <v>87</v>
      </c>
      <c r="E95" s="27" t="s">
        <v>109</v>
      </c>
      <c r="F95" s="27" t="s">
        <v>255</v>
      </c>
      <c r="G95" s="28">
        <v>384.94</v>
      </c>
      <c r="H95" s="110"/>
      <c r="I95" s="110"/>
      <c r="J95" s="110"/>
      <c r="M95" s="27">
        <v>2002</v>
      </c>
      <c r="N95" s="27">
        <v>3</v>
      </c>
      <c r="O95" s="27" t="s">
        <v>50</v>
      </c>
      <c r="P95" s="27" t="s">
        <v>41</v>
      </c>
      <c r="Q95" s="27" t="s">
        <v>52</v>
      </c>
      <c r="R95" s="28">
        <v>145.75</v>
      </c>
    </row>
    <row r="96" spans="2:18" ht="13.5" thickBot="1">
      <c r="B96" s="40">
        <v>2001</v>
      </c>
      <c r="C96" s="40">
        <v>10</v>
      </c>
      <c r="D96" s="40" t="s">
        <v>87</v>
      </c>
      <c r="E96" s="40" t="s">
        <v>109</v>
      </c>
      <c r="F96" s="40" t="s">
        <v>256</v>
      </c>
      <c r="G96" s="41">
        <v>667.73</v>
      </c>
      <c r="H96" s="111"/>
      <c r="I96" s="111"/>
      <c r="J96" s="111"/>
      <c r="M96" s="27">
        <v>2002</v>
      </c>
      <c r="N96" s="27">
        <v>12</v>
      </c>
      <c r="O96" s="27" t="s">
        <v>89</v>
      </c>
      <c r="P96" s="27" t="s">
        <v>41</v>
      </c>
      <c r="Q96" s="27" t="s">
        <v>106</v>
      </c>
      <c r="R96" s="28">
        <v>1051.96</v>
      </c>
    </row>
    <row r="97" spans="2:18" ht="13.5" thickBot="1">
      <c r="B97" s="120"/>
      <c r="C97" s="118"/>
      <c r="D97" s="118" t="s">
        <v>87</v>
      </c>
      <c r="E97" s="118" t="s">
        <v>272</v>
      </c>
      <c r="F97" s="118"/>
      <c r="G97" s="121"/>
      <c r="H97" s="122">
        <f>SUM(G94:G96)</f>
        <v>1770.92</v>
      </c>
      <c r="I97" s="122">
        <v>526</v>
      </c>
      <c r="J97" s="123">
        <v>3</v>
      </c>
      <c r="M97" s="40">
        <v>2002</v>
      </c>
      <c r="N97" s="40">
        <v>5</v>
      </c>
      <c r="O97" s="40" t="s">
        <v>62</v>
      </c>
      <c r="P97" s="40" t="s">
        <v>109</v>
      </c>
      <c r="Q97" s="40" t="s">
        <v>172</v>
      </c>
      <c r="R97" s="41">
        <v>1017.01</v>
      </c>
    </row>
    <row r="98" spans="2:18" ht="12.75">
      <c r="B98" s="27">
        <v>2001</v>
      </c>
      <c r="C98" s="27">
        <v>11</v>
      </c>
      <c r="D98" s="27" t="s">
        <v>88</v>
      </c>
      <c r="E98" s="27" t="s">
        <v>109</v>
      </c>
      <c r="F98" s="27" t="s">
        <v>258</v>
      </c>
      <c r="G98" s="28">
        <v>176.95</v>
      </c>
      <c r="H98" s="39"/>
      <c r="I98" s="39"/>
      <c r="J98" s="39"/>
      <c r="M98" s="27">
        <v>2002</v>
      </c>
      <c r="N98" s="27">
        <v>5</v>
      </c>
      <c r="O98" s="27" t="s">
        <v>62</v>
      </c>
      <c r="P98" s="27" t="s">
        <v>41</v>
      </c>
      <c r="Q98" s="27" t="s">
        <v>64</v>
      </c>
      <c r="R98" s="28">
        <v>1388.76</v>
      </c>
    </row>
    <row r="99" spans="2:18" ht="13.5" thickBot="1">
      <c r="B99" s="40">
        <v>2001</v>
      </c>
      <c r="C99" s="40">
        <v>11</v>
      </c>
      <c r="D99" s="40" t="s">
        <v>88</v>
      </c>
      <c r="E99" s="40" t="s">
        <v>109</v>
      </c>
      <c r="F99" s="40" t="s">
        <v>259</v>
      </c>
      <c r="G99" s="41">
        <v>2236.98</v>
      </c>
      <c r="M99" s="27">
        <v>2002</v>
      </c>
      <c r="N99" s="27">
        <v>5</v>
      </c>
      <c r="O99" s="27" t="s">
        <v>62</v>
      </c>
      <c r="P99" s="27" t="s">
        <v>41</v>
      </c>
      <c r="Q99" s="27" t="s">
        <v>65</v>
      </c>
      <c r="R99" s="28">
        <v>6.95</v>
      </c>
    </row>
    <row r="100" spans="2:18" ht="13.5" thickBot="1">
      <c r="B100" s="120"/>
      <c r="C100" s="118"/>
      <c r="D100" s="118" t="s">
        <v>88</v>
      </c>
      <c r="E100" s="118" t="s">
        <v>272</v>
      </c>
      <c r="F100" s="118"/>
      <c r="G100" s="121"/>
      <c r="H100" s="122">
        <f>SUM(G98:G99)</f>
        <v>2413.93</v>
      </c>
      <c r="I100" s="122">
        <v>420</v>
      </c>
      <c r="J100" s="123">
        <v>2</v>
      </c>
      <c r="M100" s="40">
        <v>2002</v>
      </c>
      <c r="N100" s="40">
        <v>6</v>
      </c>
      <c r="O100" s="40" t="s">
        <v>73</v>
      </c>
      <c r="P100" s="40" t="s">
        <v>109</v>
      </c>
      <c r="Q100" s="40" t="s">
        <v>180</v>
      </c>
      <c r="R100" s="41">
        <v>1857.61</v>
      </c>
    </row>
    <row r="101" spans="2:18" ht="13.5" thickBot="1">
      <c r="B101" s="40">
        <v>2001</v>
      </c>
      <c r="C101" s="40">
        <v>12</v>
      </c>
      <c r="D101" s="40" t="s">
        <v>89</v>
      </c>
      <c r="E101" s="40" t="s">
        <v>109</v>
      </c>
      <c r="F101" s="40"/>
      <c r="G101" s="41">
        <v>0</v>
      </c>
      <c r="M101" s="27">
        <v>2002</v>
      </c>
      <c r="N101" s="27">
        <v>10</v>
      </c>
      <c r="O101" s="27" t="s">
        <v>87</v>
      </c>
      <c r="P101" s="27" t="s">
        <v>41</v>
      </c>
      <c r="Q101" s="27" t="s">
        <v>103</v>
      </c>
      <c r="R101" s="28">
        <v>1083.77</v>
      </c>
    </row>
    <row r="102" spans="2:18" ht="13.5" thickBot="1">
      <c r="B102" s="120"/>
      <c r="C102" s="118"/>
      <c r="D102" s="118" t="s">
        <v>89</v>
      </c>
      <c r="E102" s="118" t="s">
        <v>272</v>
      </c>
      <c r="F102" s="118"/>
      <c r="G102" s="121"/>
      <c r="H102" s="122">
        <f>SUM(G101)</f>
        <v>0</v>
      </c>
      <c r="I102" s="122">
        <v>0</v>
      </c>
      <c r="J102" s="123">
        <v>0</v>
      </c>
      <c r="K102" s="1">
        <f>SUM(J94:J102)</f>
        <v>5</v>
      </c>
      <c r="M102" s="40">
        <v>2002</v>
      </c>
      <c r="N102" s="40">
        <v>8</v>
      </c>
      <c r="O102" s="40" t="s">
        <v>80</v>
      </c>
      <c r="P102" s="40" t="s">
        <v>109</v>
      </c>
      <c r="Q102" s="40" t="s">
        <v>202</v>
      </c>
      <c r="R102" s="41">
        <v>27.41</v>
      </c>
    </row>
    <row r="103" spans="2:18" ht="12.75">
      <c r="B103" s="27">
        <v>2002</v>
      </c>
      <c r="C103" s="27">
        <v>1</v>
      </c>
      <c r="D103" s="27" t="s">
        <v>39</v>
      </c>
      <c r="E103" s="27" t="s">
        <v>109</v>
      </c>
      <c r="F103" s="27" t="s">
        <v>110</v>
      </c>
      <c r="G103" s="28">
        <v>0</v>
      </c>
      <c r="H103" s="27"/>
      <c r="I103" s="27"/>
      <c r="J103" s="27"/>
      <c r="M103" s="27">
        <v>2002</v>
      </c>
      <c r="N103" s="27">
        <v>7</v>
      </c>
      <c r="O103" s="27" t="s">
        <v>74</v>
      </c>
      <c r="P103" s="27" t="s">
        <v>41</v>
      </c>
      <c r="Q103" s="27" t="s">
        <v>77</v>
      </c>
      <c r="R103" s="28">
        <v>542.89</v>
      </c>
    </row>
    <row r="104" spans="2:18" ht="12.75">
      <c r="B104" s="29">
        <v>2002</v>
      </c>
      <c r="C104" s="29">
        <v>1</v>
      </c>
      <c r="D104" s="29" t="s">
        <v>39</v>
      </c>
      <c r="E104" s="29" t="s">
        <v>109</v>
      </c>
      <c r="F104" s="29" t="s">
        <v>42</v>
      </c>
      <c r="G104" s="30">
        <v>87.11</v>
      </c>
      <c r="H104" s="29"/>
      <c r="I104" s="29"/>
      <c r="J104" s="57"/>
      <c r="M104" s="40">
        <v>2002</v>
      </c>
      <c r="N104" s="40">
        <v>6</v>
      </c>
      <c r="O104" s="40" t="s">
        <v>73</v>
      </c>
      <c r="P104" s="40" t="s">
        <v>109</v>
      </c>
      <c r="Q104" s="40" t="s">
        <v>181</v>
      </c>
      <c r="R104" s="41">
        <v>180.62</v>
      </c>
    </row>
    <row r="105" spans="2:18" ht="12.75">
      <c r="B105" s="27">
        <v>2002</v>
      </c>
      <c r="C105" s="27">
        <v>1</v>
      </c>
      <c r="D105" s="27" t="s">
        <v>39</v>
      </c>
      <c r="E105" s="27" t="s">
        <v>109</v>
      </c>
      <c r="F105" s="27" t="s">
        <v>111</v>
      </c>
      <c r="G105" s="28">
        <v>258.35</v>
      </c>
      <c r="H105" s="27"/>
      <c r="I105" s="27"/>
      <c r="J105" s="27"/>
      <c r="M105" s="40">
        <v>2002</v>
      </c>
      <c r="N105" s="40">
        <v>10</v>
      </c>
      <c r="O105" s="40" t="s">
        <v>87</v>
      </c>
      <c r="P105" s="40" t="s">
        <v>109</v>
      </c>
      <c r="Q105" s="40" t="s">
        <v>220</v>
      </c>
      <c r="R105" s="41">
        <v>528.39</v>
      </c>
    </row>
    <row r="106" spans="2:18" ht="12.75">
      <c r="B106" s="27">
        <v>2002</v>
      </c>
      <c r="C106" s="27">
        <v>1</v>
      </c>
      <c r="D106" s="27" t="s">
        <v>39</v>
      </c>
      <c r="E106" s="27" t="s">
        <v>109</v>
      </c>
      <c r="F106" s="27" t="s">
        <v>112</v>
      </c>
      <c r="G106" s="28">
        <v>370.38</v>
      </c>
      <c r="H106" s="27"/>
      <c r="I106" s="27"/>
      <c r="J106" s="27"/>
      <c r="M106" s="40">
        <v>2002</v>
      </c>
      <c r="N106" s="40">
        <v>2</v>
      </c>
      <c r="O106" s="40" t="s">
        <v>45</v>
      </c>
      <c r="P106" s="40" t="s">
        <v>109</v>
      </c>
      <c r="Q106" s="40" t="s">
        <v>122</v>
      </c>
      <c r="R106" s="41">
        <v>256.32</v>
      </c>
    </row>
    <row r="107" spans="2:18" ht="12.75">
      <c r="B107" s="27">
        <v>2002</v>
      </c>
      <c r="C107" s="27">
        <v>1</v>
      </c>
      <c r="D107" s="27" t="s">
        <v>39</v>
      </c>
      <c r="E107" s="27" t="s">
        <v>109</v>
      </c>
      <c r="F107" s="27" t="s">
        <v>113</v>
      </c>
      <c r="G107" s="28">
        <v>413.32</v>
      </c>
      <c r="H107" s="27"/>
      <c r="I107" s="27"/>
      <c r="J107" s="27"/>
      <c r="M107" s="27">
        <v>2002</v>
      </c>
      <c r="N107" s="27">
        <v>7</v>
      </c>
      <c r="O107" s="27" t="s">
        <v>74</v>
      </c>
      <c r="P107" s="27" t="s">
        <v>41</v>
      </c>
      <c r="Q107" s="27" t="s">
        <v>78</v>
      </c>
      <c r="R107" s="28">
        <v>0</v>
      </c>
    </row>
    <row r="108" spans="2:18" ht="12.75">
      <c r="B108" s="27">
        <v>2002</v>
      </c>
      <c r="C108" s="27">
        <v>1</v>
      </c>
      <c r="D108" s="27" t="s">
        <v>39</v>
      </c>
      <c r="E108" s="27" t="s">
        <v>109</v>
      </c>
      <c r="F108" s="27" t="s">
        <v>114</v>
      </c>
      <c r="G108" s="28">
        <v>1308.62</v>
      </c>
      <c r="H108" s="27"/>
      <c r="I108" s="27"/>
      <c r="J108" s="27"/>
      <c r="M108" s="40">
        <v>2002</v>
      </c>
      <c r="N108" s="40">
        <v>3</v>
      </c>
      <c r="O108" s="40" t="s">
        <v>50</v>
      </c>
      <c r="P108" s="40" t="s">
        <v>109</v>
      </c>
      <c r="Q108" s="40" t="s">
        <v>142</v>
      </c>
      <c r="R108" s="41">
        <v>119.42</v>
      </c>
    </row>
    <row r="109" spans="2:18" ht="12.75">
      <c r="B109" s="27">
        <v>2002</v>
      </c>
      <c r="C109" s="27">
        <v>1</v>
      </c>
      <c r="D109" s="27" t="s">
        <v>39</v>
      </c>
      <c r="E109" s="27" t="s">
        <v>109</v>
      </c>
      <c r="F109" s="27" t="s">
        <v>115</v>
      </c>
      <c r="G109" s="28">
        <v>0</v>
      </c>
      <c r="H109" s="27"/>
      <c r="I109" s="27"/>
      <c r="J109" s="27"/>
      <c r="M109" s="40">
        <v>2002</v>
      </c>
      <c r="N109" s="40">
        <v>5</v>
      </c>
      <c r="O109" s="40" t="s">
        <v>62</v>
      </c>
      <c r="P109" s="40" t="s">
        <v>109</v>
      </c>
      <c r="Q109" s="40" t="s">
        <v>169</v>
      </c>
      <c r="R109" s="41">
        <v>199.16</v>
      </c>
    </row>
    <row r="110" spans="2:18" ht="13.5" thickBot="1">
      <c r="B110" s="40">
        <v>2002</v>
      </c>
      <c r="C110" s="40">
        <v>1</v>
      </c>
      <c r="D110" s="40" t="s">
        <v>39</v>
      </c>
      <c r="E110" s="40" t="s">
        <v>109</v>
      </c>
      <c r="F110" s="40" t="s">
        <v>116</v>
      </c>
      <c r="G110" s="41">
        <v>33.69</v>
      </c>
      <c r="M110" s="40">
        <v>2001</v>
      </c>
      <c r="N110" s="40">
        <v>11</v>
      </c>
      <c r="O110" s="40" t="s">
        <v>88</v>
      </c>
      <c r="P110" s="40" t="s">
        <v>109</v>
      </c>
      <c r="Q110" s="40" t="s">
        <v>258</v>
      </c>
      <c r="R110" s="41">
        <v>176.95</v>
      </c>
    </row>
    <row r="111" spans="2:18" ht="13.5" thickBot="1">
      <c r="B111" s="120"/>
      <c r="C111" s="118"/>
      <c r="D111" s="118" t="s">
        <v>39</v>
      </c>
      <c r="E111" s="118" t="s">
        <v>272</v>
      </c>
      <c r="F111" s="118"/>
      <c r="G111" s="121"/>
      <c r="H111" s="122">
        <f>SUM(G103:G110)</f>
        <v>2471.47</v>
      </c>
      <c r="I111" s="122">
        <v>5614.22</v>
      </c>
      <c r="J111" s="123">
        <v>8</v>
      </c>
      <c r="M111" s="40">
        <v>2002</v>
      </c>
      <c r="N111" s="40">
        <v>5</v>
      </c>
      <c r="O111" s="40" t="s">
        <v>62</v>
      </c>
      <c r="P111" s="40" t="s">
        <v>109</v>
      </c>
      <c r="Q111" s="40" t="s">
        <v>170</v>
      </c>
      <c r="R111" s="41">
        <v>724.1</v>
      </c>
    </row>
    <row r="112" spans="2:18" ht="12.75">
      <c r="B112" s="27">
        <v>2002</v>
      </c>
      <c r="C112" s="27">
        <v>2</v>
      </c>
      <c r="D112" s="27" t="s">
        <v>45</v>
      </c>
      <c r="E112" s="27" t="s">
        <v>109</v>
      </c>
      <c r="F112" s="27" t="s">
        <v>117</v>
      </c>
      <c r="G112" s="28">
        <v>0</v>
      </c>
      <c r="H112" s="27"/>
      <c r="I112" s="27"/>
      <c r="J112" s="27"/>
      <c r="M112" s="40">
        <v>2002</v>
      </c>
      <c r="N112" s="40">
        <v>2</v>
      </c>
      <c r="O112" s="40" t="s">
        <v>45</v>
      </c>
      <c r="P112" s="40" t="s">
        <v>109</v>
      </c>
      <c r="Q112" s="40" t="s">
        <v>123</v>
      </c>
      <c r="R112" s="41">
        <v>136.11</v>
      </c>
    </row>
    <row r="113" spans="2:18" ht="12.75">
      <c r="B113" s="27">
        <v>2002</v>
      </c>
      <c r="C113" s="27">
        <v>2</v>
      </c>
      <c r="D113" s="27" t="s">
        <v>45</v>
      </c>
      <c r="E113" s="27" t="s">
        <v>109</v>
      </c>
      <c r="F113" s="27" t="s">
        <v>118</v>
      </c>
      <c r="G113" s="28">
        <v>0</v>
      </c>
      <c r="H113" s="27"/>
      <c r="I113" s="27"/>
      <c r="J113" s="27"/>
      <c r="M113" s="27">
        <v>2002</v>
      </c>
      <c r="N113" s="27">
        <v>2</v>
      </c>
      <c r="O113" s="27" t="s">
        <v>45</v>
      </c>
      <c r="P113" s="27" t="s">
        <v>41</v>
      </c>
      <c r="Q113" s="27" t="s">
        <v>48</v>
      </c>
      <c r="R113" s="28">
        <v>720.72</v>
      </c>
    </row>
    <row r="114" spans="2:18" ht="12.75">
      <c r="B114" s="27">
        <v>2002</v>
      </c>
      <c r="C114" s="27">
        <v>2</v>
      </c>
      <c r="D114" s="27" t="s">
        <v>45</v>
      </c>
      <c r="E114" s="27" t="s">
        <v>109</v>
      </c>
      <c r="F114" s="27" t="s">
        <v>119</v>
      </c>
      <c r="G114" s="28">
        <v>395.7</v>
      </c>
      <c r="H114" s="27"/>
      <c r="I114" s="27"/>
      <c r="J114" s="27"/>
      <c r="M114" s="40">
        <v>2003</v>
      </c>
      <c r="N114" s="40">
        <v>1</v>
      </c>
      <c r="O114" s="40" t="s">
        <v>39</v>
      </c>
      <c r="P114" s="40" t="s">
        <v>238</v>
      </c>
      <c r="Q114" s="40" t="s">
        <v>239</v>
      </c>
      <c r="R114" s="41">
        <v>146.46</v>
      </c>
    </row>
    <row r="115" spans="2:18" ht="12.75">
      <c r="B115" s="31">
        <v>2002</v>
      </c>
      <c r="C115" s="31">
        <v>2</v>
      </c>
      <c r="D115" s="31" t="s">
        <v>45</v>
      </c>
      <c r="E115" s="31" t="s">
        <v>109</v>
      </c>
      <c r="F115" s="31" t="s">
        <v>47</v>
      </c>
      <c r="G115" s="32">
        <v>672.21</v>
      </c>
      <c r="H115" s="31"/>
      <c r="I115" s="31"/>
      <c r="J115" s="57"/>
      <c r="M115" s="27">
        <v>2002</v>
      </c>
      <c r="N115" s="27">
        <v>6</v>
      </c>
      <c r="O115" s="27" t="s">
        <v>73</v>
      </c>
      <c r="P115" s="27" t="s">
        <v>41</v>
      </c>
      <c r="Q115" s="27" t="s">
        <v>68</v>
      </c>
      <c r="R115" s="28">
        <v>440.26</v>
      </c>
    </row>
    <row r="116" spans="2:18" ht="12.75">
      <c r="B116" s="27">
        <v>2002</v>
      </c>
      <c r="C116" s="27">
        <v>2</v>
      </c>
      <c r="D116" s="27" t="s">
        <v>45</v>
      </c>
      <c r="E116" s="27" t="s">
        <v>109</v>
      </c>
      <c r="F116" s="27" t="s">
        <v>120</v>
      </c>
      <c r="G116" s="28">
        <v>476.66</v>
      </c>
      <c r="H116" s="27"/>
      <c r="I116" s="27"/>
      <c r="J116" s="27"/>
      <c r="M116" s="27">
        <v>2002</v>
      </c>
      <c r="N116" s="27">
        <v>8</v>
      </c>
      <c r="O116" s="27" t="s">
        <v>80</v>
      </c>
      <c r="P116" s="27" t="s">
        <v>41</v>
      </c>
      <c r="Q116" s="27" t="s">
        <v>83</v>
      </c>
      <c r="R116" s="28">
        <v>18.61</v>
      </c>
    </row>
    <row r="117" spans="2:18" ht="12.75">
      <c r="B117" s="27">
        <v>2002</v>
      </c>
      <c r="C117" s="27">
        <v>2</v>
      </c>
      <c r="D117" s="27" t="s">
        <v>45</v>
      </c>
      <c r="E117" s="27" t="s">
        <v>109</v>
      </c>
      <c r="F117" s="27" t="s">
        <v>121</v>
      </c>
      <c r="G117" s="28">
        <v>307.08</v>
      </c>
      <c r="H117" s="27"/>
      <c r="I117" s="27"/>
      <c r="J117" s="27"/>
      <c r="M117" s="27">
        <v>2002</v>
      </c>
      <c r="N117" s="27">
        <v>2</v>
      </c>
      <c r="O117" s="27" t="s">
        <v>45</v>
      </c>
      <c r="P117" s="27" t="s">
        <v>41</v>
      </c>
      <c r="Q117" s="27" t="s">
        <v>49</v>
      </c>
      <c r="R117" s="28">
        <v>1993.69</v>
      </c>
    </row>
    <row r="118" spans="2:18" ht="12.75">
      <c r="B118" s="27">
        <v>2002</v>
      </c>
      <c r="C118" s="27">
        <v>2</v>
      </c>
      <c r="D118" s="27" t="s">
        <v>45</v>
      </c>
      <c r="E118" s="27" t="s">
        <v>109</v>
      </c>
      <c r="F118" s="27" t="s">
        <v>122</v>
      </c>
      <c r="G118" s="28">
        <v>256.32</v>
      </c>
      <c r="H118" s="27"/>
      <c r="I118" s="27"/>
      <c r="J118" s="27"/>
      <c r="M118" s="27">
        <v>2002</v>
      </c>
      <c r="N118" s="27">
        <v>3</v>
      </c>
      <c r="O118" s="27" t="s">
        <v>50</v>
      </c>
      <c r="P118" s="27" t="s">
        <v>41</v>
      </c>
      <c r="Q118" s="27" t="s">
        <v>53</v>
      </c>
      <c r="R118" s="28">
        <v>0</v>
      </c>
    </row>
    <row r="119" spans="2:18" ht="12.75">
      <c r="B119" s="27">
        <v>2002</v>
      </c>
      <c r="C119" s="27">
        <v>2</v>
      </c>
      <c r="D119" s="27" t="s">
        <v>45</v>
      </c>
      <c r="E119" s="27" t="s">
        <v>109</v>
      </c>
      <c r="F119" s="27" t="s">
        <v>123</v>
      </c>
      <c r="G119" s="28">
        <v>136.11</v>
      </c>
      <c r="H119" s="27"/>
      <c r="I119" s="27"/>
      <c r="J119" s="27"/>
      <c r="M119" s="40">
        <v>2002</v>
      </c>
      <c r="N119" s="40">
        <v>10</v>
      </c>
      <c r="O119" s="40" t="s">
        <v>87</v>
      </c>
      <c r="P119" s="40" t="s">
        <v>109</v>
      </c>
      <c r="Q119" s="40" t="s">
        <v>221</v>
      </c>
      <c r="R119" s="41">
        <v>122.23</v>
      </c>
    </row>
    <row r="120" spans="2:18" ht="12.75">
      <c r="B120" s="27">
        <v>2002</v>
      </c>
      <c r="C120" s="27">
        <v>2</v>
      </c>
      <c r="D120" s="27" t="s">
        <v>45</v>
      </c>
      <c r="E120" s="27" t="s">
        <v>109</v>
      </c>
      <c r="F120" s="27" t="s">
        <v>124</v>
      </c>
      <c r="G120" s="28">
        <v>650.95</v>
      </c>
      <c r="H120" s="27"/>
      <c r="I120" s="27"/>
      <c r="J120" s="27"/>
      <c r="M120" s="40">
        <v>2002</v>
      </c>
      <c r="N120" s="40">
        <v>2</v>
      </c>
      <c r="O120" s="40" t="s">
        <v>45</v>
      </c>
      <c r="P120" s="40" t="s">
        <v>109</v>
      </c>
      <c r="Q120" s="40" t="s">
        <v>124</v>
      </c>
      <c r="R120" s="41">
        <v>650.95</v>
      </c>
    </row>
    <row r="121" spans="2:18" ht="12.75">
      <c r="B121" s="27">
        <v>2002</v>
      </c>
      <c r="C121" s="27">
        <v>2</v>
      </c>
      <c r="D121" s="27" t="s">
        <v>45</v>
      </c>
      <c r="E121" s="27" t="s">
        <v>109</v>
      </c>
      <c r="F121" s="27" t="s">
        <v>125</v>
      </c>
      <c r="G121" s="28">
        <v>2808.74</v>
      </c>
      <c r="H121" s="27"/>
      <c r="I121" s="27"/>
      <c r="J121" s="27"/>
      <c r="M121" s="27">
        <v>2002</v>
      </c>
      <c r="N121" s="27">
        <v>7</v>
      </c>
      <c r="O121" s="27" t="s">
        <v>74</v>
      </c>
      <c r="P121" s="27" t="s">
        <v>41</v>
      </c>
      <c r="Q121" s="27" t="s">
        <v>79</v>
      </c>
      <c r="R121" s="28">
        <v>1352.39</v>
      </c>
    </row>
    <row r="122" spans="2:18" ht="12.75">
      <c r="B122" s="27">
        <v>2002</v>
      </c>
      <c r="C122" s="27">
        <v>2</v>
      </c>
      <c r="D122" s="27" t="s">
        <v>45</v>
      </c>
      <c r="E122" s="27" t="s">
        <v>109</v>
      </c>
      <c r="F122" s="27" t="s">
        <v>126</v>
      </c>
      <c r="G122" s="28">
        <v>0</v>
      </c>
      <c r="H122" s="27"/>
      <c r="I122" s="27"/>
      <c r="J122" s="27"/>
      <c r="M122" s="40">
        <v>2002</v>
      </c>
      <c r="N122" s="40">
        <v>7</v>
      </c>
      <c r="O122" s="40" t="s">
        <v>74</v>
      </c>
      <c r="P122" s="40" t="s">
        <v>109</v>
      </c>
      <c r="Q122" s="40" t="s">
        <v>189</v>
      </c>
      <c r="R122" s="41">
        <v>2698.23</v>
      </c>
    </row>
    <row r="123" spans="2:18" ht="12.75">
      <c r="B123" s="27">
        <v>2002</v>
      </c>
      <c r="C123" s="27">
        <v>2</v>
      </c>
      <c r="D123" s="27" t="s">
        <v>45</v>
      </c>
      <c r="E123" s="27" t="s">
        <v>109</v>
      </c>
      <c r="F123" s="27" t="s">
        <v>127</v>
      </c>
      <c r="G123" s="28">
        <v>1769.38</v>
      </c>
      <c r="H123" s="27"/>
      <c r="I123" s="27"/>
      <c r="J123" s="27"/>
      <c r="M123" s="112">
        <v>2002</v>
      </c>
      <c r="N123" s="112">
        <v>4</v>
      </c>
      <c r="O123" s="112" t="s">
        <v>54</v>
      </c>
      <c r="P123" s="112" t="s">
        <v>41</v>
      </c>
      <c r="Q123" s="112" t="s">
        <v>57</v>
      </c>
      <c r="R123" s="113">
        <v>411.07</v>
      </c>
    </row>
    <row r="124" spans="2:18" ht="12.75">
      <c r="B124" s="27">
        <v>2002</v>
      </c>
      <c r="C124" s="27">
        <v>2</v>
      </c>
      <c r="D124" s="27" t="s">
        <v>45</v>
      </c>
      <c r="E124" s="27" t="s">
        <v>109</v>
      </c>
      <c r="F124" s="27" t="s">
        <v>128</v>
      </c>
      <c r="G124" s="28">
        <v>0</v>
      </c>
      <c r="H124" s="27"/>
      <c r="I124" s="27"/>
      <c r="J124" s="27"/>
      <c r="M124" s="114">
        <v>2002</v>
      </c>
      <c r="N124" s="114">
        <v>4</v>
      </c>
      <c r="O124" s="114" t="s">
        <v>54</v>
      </c>
      <c r="P124" s="114" t="s">
        <v>109</v>
      </c>
      <c r="Q124" s="114" t="s">
        <v>57</v>
      </c>
      <c r="R124" s="115">
        <v>516.47</v>
      </c>
    </row>
    <row r="125" spans="2:18" ht="12.75">
      <c r="B125" s="27">
        <v>2002</v>
      </c>
      <c r="C125" s="27">
        <v>2</v>
      </c>
      <c r="D125" s="27" t="s">
        <v>45</v>
      </c>
      <c r="E125" s="27" t="s">
        <v>109</v>
      </c>
      <c r="F125" s="27" t="s">
        <v>129</v>
      </c>
      <c r="G125" s="28">
        <v>0</v>
      </c>
      <c r="H125" s="27"/>
      <c r="I125" s="27"/>
      <c r="J125" s="27"/>
      <c r="M125" s="40">
        <v>2002</v>
      </c>
      <c r="N125" s="40">
        <v>4</v>
      </c>
      <c r="O125" s="40" t="s">
        <v>54</v>
      </c>
      <c r="P125" s="40" t="s">
        <v>109</v>
      </c>
      <c r="Q125" s="40" t="s">
        <v>154</v>
      </c>
      <c r="R125" s="41">
        <v>339.96</v>
      </c>
    </row>
    <row r="126" spans="2:18" ht="12.75">
      <c r="B126" s="27">
        <v>2002</v>
      </c>
      <c r="C126" s="27">
        <v>2</v>
      </c>
      <c r="D126" s="27" t="s">
        <v>45</v>
      </c>
      <c r="E126" s="27" t="s">
        <v>109</v>
      </c>
      <c r="F126" s="27" t="s">
        <v>130</v>
      </c>
      <c r="G126" s="28">
        <v>468.63</v>
      </c>
      <c r="H126" s="27"/>
      <c r="I126" s="27"/>
      <c r="J126" s="27"/>
      <c r="M126" s="40">
        <v>2002</v>
      </c>
      <c r="N126" s="40">
        <v>2</v>
      </c>
      <c r="O126" s="40" t="s">
        <v>45</v>
      </c>
      <c r="P126" s="40" t="s">
        <v>109</v>
      </c>
      <c r="Q126" s="40" t="s">
        <v>125</v>
      </c>
      <c r="R126" s="41">
        <v>2808.74</v>
      </c>
    </row>
    <row r="127" spans="2:18" ht="12.75">
      <c r="B127" s="27">
        <v>2002</v>
      </c>
      <c r="C127" s="27">
        <v>2</v>
      </c>
      <c r="D127" s="27" t="s">
        <v>45</v>
      </c>
      <c r="E127" s="27" t="s">
        <v>109</v>
      </c>
      <c r="F127" s="27" t="s">
        <v>131</v>
      </c>
      <c r="G127" s="28">
        <v>441.29</v>
      </c>
      <c r="H127" s="27"/>
      <c r="I127" s="27"/>
      <c r="J127" s="27"/>
      <c r="M127" s="40">
        <v>2002</v>
      </c>
      <c r="N127" s="40">
        <v>1</v>
      </c>
      <c r="O127" s="40" t="s">
        <v>39</v>
      </c>
      <c r="P127" s="40" t="s">
        <v>109</v>
      </c>
      <c r="Q127" s="40" t="s">
        <v>112</v>
      </c>
      <c r="R127" s="41">
        <v>370.38</v>
      </c>
    </row>
    <row r="128" spans="2:18" ht="13.5" thickBot="1">
      <c r="B128" s="40">
        <v>2002</v>
      </c>
      <c r="C128" s="40">
        <v>2</v>
      </c>
      <c r="D128" s="40" t="s">
        <v>45</v>
      </c>
      <c r="E128" s="40" t="s">
        <v>109</v>
      </c>
      <c r="F128" s="40" t="s">
        <v>132</v>
      </c>
      <c r="G128" s="41">
        <v>35.71</v>
      </c>
      <c r="M128" s="40">
        <v>2002</v>
      </c>
      <c r="N128" s="40">
        <v>7</v>
      </c>
      <c r="O128" s="40" t="s">
        <v>74</v>
      </c>
      <c r="P128" s="40" t="s">
        <v>109</v>
      </c>
      <c r="Q128" s="40" t="s">
        <v>190</v>
      </c>
      <c r="R128" s="41">
        <v>559.37</v>
      </c>
    </row>
    <row r="129" spans="2:18" ht="13.5" thickBot="1">
      <c r="B129" s="120"/>
      <c r="C129" s="118"/>
      <c r="D129" s="118" t="s">
        <v>45</v>
      </c>
      <c r="E129" s="118" t="s">
        <v>272</v>
      </c>
      <c r="F129" s="118"/>
      <c r="G129" s="121"/>
      <c r="H129" s="122">
        <f>SUM(G112:G128)</f>
        <v>8418.78</v>
      </c>
      <c r="I129" s="122">
        <v>11890.81</v>
      </c>
      <c r="J129" s="123">
        <v>17</v>
      </c>
      <c r="M129" s="40">
        <v>2002</v>
      </c>
      <c r="N129" s="40">
        <v>12</v>
      </c>
      <c r="O129" s="40" t="s">
        <v>89</v>
      </c>
      <c r="P129" s="40" t="s">
        <v>109</v>
      </c>
      <c r="Q129" s="40" t="s">
        <v>232</v>
      </c>
      <c r="R129" s="41">
        <v>183.79</v>
      </c>
    </row>
    <row r="130" spans="2:18" ht="12.75">
      <c r="B130" s="27">
        <v>2002</v>
      </c>
      <c r="C130" s="27">
        <v>3</v>
      </c>
      <c r="D130" s="27" t="s">
        <v>50</v>
      </c>
      <c r="E130" s="27" t="s">
        <v>109</v>
      </c>
      <c r="F130" s="27" t="s">
        <v>135</v>
      </c>
      <c r="G130" s="28">
        <v>199.84</v>
      </c>
      <c r="H130" s="27"/>
      <c r="I130" s="27"/>
      <c r="J130" s="27"/>
      <c r="M130" s="40">
        <v>2002</v>
      </c>
      <c r="N130" s="40">
        <v>7</v>
      </c>
      <c r="O130" s="40" t="s">
        <v>74</v>
      </c>
      <c r="P130" s="40" t="s">
        <v>109</v>
      </c>
      <c r="Q130" s="40" t="s">
        <v>191</v>
      </c>
      <c r="R130" s="41">
        <v>255.44</v>
      </c>
    </row>
    <row r="131" spans="2:18" ht="12.75">
      <c r="B131" s="27">
        <v>2002</v>
      </c>
      <c r="C131" s="27">
        <v>3</v>
      </c>
      <c r="D131" s="27" t="s">
        <v>50</v>
      </c>
      <c r="E131" s="27" t="s">
        <v>109</v>
      </c>
      <c r="F131" s="27" t="s">
        <v>136</v>
      </c>
      <c r="G131" s="28">
        <v>154.5</v>
      </c>
      <c r="H131" s="27"/>
      <c r="I131" s="27"/>
      <c r="J131" s="27"/>
      <c r="M131" s="40">
        <v>2002</v>
      </c>
      <c r="N131" s="40">
        <v>5</v>
      </c>
      <c r="O131" s="40" t="s">
        <v>62</v>
      </c>
      <c r="P131" s="40" t="s">
        <v>109</v>
      </c>
      <c r="Q131" s="40" t="s">
        <v>171</v>
      </c>
      <c r="R131" s="41">
        <v>235.59</v>
      </c>
    </row>
    <row r="132" spans="2:18" ht="12.75">
      <c r="B132" s="27">
        <v>2002</v>
      </c>
      <c r="C132" s="27">
        <v>3</v>
      </c>
      <c r="D132" s="27" t="s">
        <v>50</v>
      </c>
      <c r="E132" s="27" t="s">
        <v>109</v>
      </c>
      <c r="F132" s="27" t="s">
        <v>137</v>
      </c>
      <c r="G132" s="28">
        <v>2503.02</v>
      </c>
      <c r="H132" s="27"/>
      <c r="I132" s="27"/>
      <c r="J132" s="27"/>
      <c r="M132" s="40">
        <v>2003</v>
      </c>
      <c r="N132" s="40">
        <v>2</v>
      </c>
      <c r="O132" s="40" t="s">
        <v>45</v>
      </c>
      <c r="P132" s="40" t="s">
        <v>109</v>
      </c>
      <c r="Q132" s="40" t="s">
        <v>248</v>
      </c>
      <c r="R132" s="41">
        <v>133.86</v>
      </c>
    </row>
    <row r="133" spans="2:18" ht="12.75">
      <c r="B133" s="27">
        <v>2002</v>
      </c>
      <c r="C133" s="27">
        <v>3</v>
      </c>
      <c r="D133" s="27" t="s">
        <v>50</v>
      </c>
      <c r="E133" s="27" t="s">
        <v>109</v>
      </c>
      <c r="F133" s="27" t="s">
        <v>138</v>
      </c>
      <c r="G133" s="28">
        <v>175.72</v>
      </c>
      <c r="H133" s="27"/>
      <c r="I133" s="27"/>
      <c r="J133" s="27"/>
      <c r="M133" s="40">
        <v>2002</v>
      </c>
      <c r="N133" s="40">
        <v>8</v>
      </c>
      <c r="O133" s="40" t="s">
        <v>80</v>
      </c>
      <c r="P133" s="40" t="s">
        <v>109</v>
      </c>
      <c r="Q133" s="40" t="s">
        <v>203</v>
      </c>
      <c r="R133" s="41">
        <v>660.81</v>
      </c>
    </row>
    <row r="134" spans="2:18" ht="12.75">
      <c r="B134" s="27">
        <v>2002</v>
      </c>
      <c r="C134" s="27">
        <v>3</v>
      </c>
      <c r="D134" s="27" t="s">
        <v>50</v>
      </c>
      <c r="E134" s="27" t="s">
        <v>109</v>
      </c>
      <c r="F134" s="27" t="s">
        <v>139</v>
      </c>
      <c r="G134" s="28">
        <v>2439.49</v>
      </c>
      <c r="H134" s="27"/>
      <c r="I134" s="27"/>
      <c r="J134" s="27"/>
      <c r="M134" s="40">
        <v>2002</v>
      </c>
      <c r="N134" s="40">
        <v>6</v>
      </c>
      <c r="O134" s="40" t="s">
        <v>73</v>
      </c>
      <c r="P134" s="40" t="s">
        <v>109</v>
      </c>
      <c r="Q134" s="40" t="s">
        <v>182</v>
      </c>
      <c r="R134" s="41">
        <v>126.72</v>
      </c>
    </row>
    <row r="135" spans="2:18" ht="12.75">
      <c r="B135" s="33">
        <v>2002</v>
      </c>
      <c r="C135" s="33">
        <v>3</v>
      </c>
      <c r="D135" s="33" t="s">
        <v>50</v>
      </c>
      <c r="E135" s="33" t="s">
        <v>109</v>
      </c>
      <c r="F135" s="33" t="s">
        <v>140</v>
      </c>
      <c r="G135" s="34">
        <v>561.65</v>
      </c>
      <c r="H135" s="33"/>
      <c r="I135" s="33"/>
      <c r="J135" s="33"/>
      <c r="M135" s="40">
        <v>2002</v>
      </c>
      <c r="N135" s="40">
        <v>4</v>
      </c>
      <c r="O135" s="40" t="s">
        <v>54</v>
      </c>
      <c r="P135" s="40" t="s">
        <v>109</v>
      </c>
      <c r="Q135" s="40" t="s">
        <v>155</v>
      </c>
      <c r="R135" s="41">
        <v>29.67</v>
      </c>
    </row>
    <row r="136" spans="2:18" ht="12.75">
      <c r="B136" s="27">
        <v>2002</v>
      </c>
      <c r="C136" s="27">
        <v>3</v>
      </c>
      <c r="D136" s="27" t="s">
        <v>50</v>
      </c>
      <c r="E136" s="27" t="s">
        <v>109</v>
      </c>
      <c r="F136" s="27" t="s">
        <v>141</v>
      </c>
      <c r="G136" s="28">
        <v>0</v>
      </c>
      <c r="H136" s="27"/>
      <c r="I136" s="27"/>
      <c r="J136" s="27"/>
      <c r="M136" s="40">
        <v>2002</v>
      </c>
      <c r="N136" s="40">
        <v>12</v>
      </c>
      <c r="O136" s="40" t="s">
        <v>89</v>
      </c>
      <c r="P136" s="40" t="s">
        <v>41</v>
      </c>
      <c r="Q136" s="40" t="s">
        <v>107</v>
      </c>
      <c r="R136" s="41">
        <v>197.39</v>
      </c>
    </row>
    <row r="137" spans="2:18" ht="12.75">
      <c r="B137" s="27">
        <v>2002</v>
      </c>
      <c r="C137" s="27">
        <v>3</v>
      </c>
      <c r="D137" s="27" t="s">
        <v>50</v>
      </c>
      <c r="E137" s="27" t="s">
        <v>109</v>
      </c>
      <c r="F137" s="27" t="s">
        <v>142</v>
      </c>
      <c r="G137" s="28">
        <v>119.42</v>
      </c>
      <c r="H137" s="27"/>
      <c r="I137" s="27"/>
      <c r="J137" s="27"/>
      <c r="M137" s="40">
        <v>2002</v>
      </c>
      <c r="N137" s="40">
        <v>2</v>
      </c>
      <c r="O137" s="40" t="s">
        <v>45</v>
      </c>
      <c r="P137" s="40" t="s">
        <v>109</v>
      </c>
      <c r="Q137" s="40" t="s">
        <v>126</v>
      </c>
      <c r="R137" s="41">
        <v>0</v>
      </c>
    </row>
    <row r="138" spans="2:18" ht="12.75">
      <c r="B138" s="27">
        <v>2002</v>
      </c>
      <c r="C138" s="27">
        <v>3</v>
      </c>
      <c r="D138" s="27" t="s">
        <v>50</v>
      </c>
      <c r="E138" s="27" t="s">
        <v>109</v>
      </c>
      <c r="F138" s="27" t="s">
        <v>143</v>
      </c>
      <c r="G138" s="28">
        <v>0</v>
      </c>
      <c r="H138" s="27"/>
      <c r="I138" s="27"/>
      <c r="J138" s="27"/>
      <c r="M138" s="27">
        <v>2002</v>
      </c>
      <c r="N138" s="27">
        <v>6</v>
      </c>
      <c r="O138" s="27" t="s">
        <v>73</v>
      </c>
      <c r="P138" s="27" t="s">
        <v>41</v>
      </c>
      <c r="Q138" s="27" t="s">
        <v>69</v>
      </c>
      <c r="R138" s="28">
        <v>320.98</v>
      </c>
    </row>
    <row r="139" spans="2:18" ht="12.75">
      <c r="B139" s="27">
        <v>2002</v>
      </c>
      <c r="C139" s="27">
        <v>3</v>
      </c>
      <c r="D139" s="27" t="s">
        <v>50</v>
      </c>
      <c r="E139" s="27" t="s">
        <v>109</v>
      </c>
      <c r="F139" s="27" t="s">
        <v>144</v>
      </c>
      <c r="G139" s="28">
        <v>534.12</v>
      </c>
      <c r="H139" s="27"/>
      <c r="I139" s="27"/>
      <c r="J139" s="27"/>
      <c r="M139" s="27">
        <v>2002</v>
      </c>
      <c r="N139" s="27">
        <v>4</v>
      </c>
      <c r="O139" s="27" t="s">
        <v>54</v>
      </c>
      <c r="P139" s="27" t="s">
        <v>41</v>
      </c>
      <c r="Q139" s="27" t="s">
        <v>58</v>
      </c>
      <c r="R139" s="28">
        <v>0</v>
      </c>
    </row>
    <row r="140" spans="2:18" ht="12.75">
      <c r="B140" s="27">
        <v>2002</v>
      </c>
      <c r="C140" s="27">
        <v>3</v>
      </c>
      <c r="D140" s="27" t="s">
        <v>50</v>
      </c>
      <c r="E140" s="27" t="s">
        <v>109</v>
      </c>
      <c r="F140" s="27" t="s">
        <v>145</v>
      </c>
      <c r="G140" s="28">
        <v>1161.06</v>
      </c>
      <c r="H140" s="27"/>
      <c r="I140" s="27"/>
      <c r="J140" s="27"/>
      <c r="M140" s="40">
        <v>2003</v>
      </c>
      <c r="N140" s="40">
        <v>1</v>
      </c>
      <c r="O140" s="40" t="s">
        <v>39</v>
      </c>
      <c r="P140" s="40" t="s">
        <v>109</v>
      </c>
      <c r="Q140" s="40" t="s">
        <v>244</v>
      </c>
      <c r="R140" s="41">
        <v>364.43</v>
      </c>
    </row>
    <row r="141" spans="2:18" ht="13.5" thickBot="1">
      <c r="B141" s="40">
        <v>2002</v>
      </c>
      <c r="C141" s="40">
        <v>3</v>
      </c>
      <c r="D141" s="40" t="s">
        <v>50</v>
      </c>
      <c r="E141" s="40" t="s">
        <v>109</v>
      </c>
      <c r="F141" s="40" t="s">
        <v>146</v>
      </c>
      <c r="G141" s="41">
        <v>83.34</v>
      </c>
      <c r="M141" s="40">
        <v>2002</v>
      </c>
      <c r="N141" s="40">
        <v>11</v>
      </c>
      <c r="O141" s="40" t="s">
        <v>88</v>
      </c>
      <c r="P141" s="40" t="s">
        <v>109</v>
      </c>
      <c r="Q141" s="40" t="s">
        <v>228</v>
      </c>
      <c r="R141" s="41">
        <v>67.83</v>
      </c>
    </row>
    <row r="142" spans="2:18" ht="13.5" thickBot="1">
      <c r="B142" s="120"/>
      <c r="C142" s="118"/>
      <c r="D142" s="118" t="s">
        <v>50</v>
      </c>
      <c r="E142" s="118" t="s">
        <v>272</v>
      </c>
      <c r="F142" s="118"/>
      <c r="G142" s="121"/>
      <c r="H142" s="122">
        <f>SUM(G130:G141)</f>
        <v>7932.16</v>
      </c>
      <c r="I142" s="122">
        <v>7585.63</v>
      </c>
      <c r="J142" s="123">
        <v>12</v>
      </c>
      <c r="M142" s="40">
        <v>2003</v>
      </c>
      <c r="N142" s="40">
        <v>2</v>
      </c>
      <c r="O142" s="40" t="s">
        <v>45</v>
      </c>
      <c r="P142" s="40" t="s">
        <v>109</v>
      </c>
      <c r="Q142" s="40" t="s">
        <v>249</v>
      </c>
      <c r="R142" s="41">
        <v>357.53</v>
      </c>
    </row>
    <row r="143" spans="2:18" ht="12.75">
      <c r="B143" s="27">
        <v>2002</v>
      </c>
      <c r="C143" s="27">
        <v>4</v>
      </c>
      <c r="D143" s="27" t="s">
        <v>54</v>
      </c>
      <c r="E143" s="27" t="s">
        <v>109</v>
      </c>
      <c r="F143" s="27" t="s">
        <v>147</v>
      </c>
      <c r="G143" s="28">
        <v>1183.36</v>
      </c>
      <c r="H143" s="27"/>
      <c r="I143" s="27"/>
      <c r="J143" s="27"/>
      <c r="M143" s="40">
        <v>2002</v>
      </c>
      <c r="N143" s="40">
        <v>8</v>
      </c>
      <c r="O143" s="40" t="s">
        <v>80</v>
      </c>
      <c r="P143" s="40" t="s">
        <v>109</v>
      </c>
      <c r="Q143" s="40" t="s">
        <v>204</v>
      </c>
      <c r="R143" s="41">
        <v>571.01</v>
      </c>
    </row>
    <row r="144" spans="2:18" ht="12.75">
      <c r="B144" s="27">
        <v>2002</v>
      </c>
      <c r="C144" s="27">
        <v>4</v>
      </c>
      <c r="D144" s="27" t="s">
        <v>54</v>
      </c>
      <c r="E144" s="27" t="s">
        <v>109</v>
      </c>
      <c r="F144" s="27" t="s">
        <v>148</v>
      </c>
      <c r="G144" s="28">
        <v>676.45</v>
      </c>
      <c r="H144" s="27"/>
      <c r="I144" s="27"/>
      <c r="J144" s="27"/>
      <c r="M144" s="40">
        <v>2002</v>
      </c>
      <c r="N144" s="40">
        <v>2</v>
      </c>
      <c r="O144" s="40" t="s">
        <v>45</v>
      </c>
      <c r="P144" s="40" t="s">
        <v>109</v>
      </c>
      <c r="Q144" s="40" t="s">
        <v>127</v>
      </c>
      <c r="R144" s="41">
        <v>1769.38</v>
      </c>
    </row>
    <row r="145" spans="2:18" ht="12.75">
      <c r="B145" s="27">
        <v>2002</v>
      </c>
      <c r="C145" s="27">
        <v>4</v>
      </c>
      <c r="D145" s="27" t="s">
        <v>54</v>
      </c>
      <c r="E145" s="27" t="s">
        <v>109</v>
      </c>
      <c r="F145" s="27" t="s">
        <v>149</v>
      </c>
      <c r="G145" s="28">
        <v>1145.65</v>
      </c>
      <c r="H145" s="27"/>
      <c r="I145" s="27"/>
      <c r="J145" s="27"/>
      <c r="M145" s="40">
        <v>2002</v>
      </c>
      <c r="N145" s="40">
        <v>1</v>
      </c>
      <c r="O145" s="40" t="s">
        <v>39</v>
      </c>
      <c r="P145" s="40" t="s">
        <v>109</v>
      </c>
      <c r="Q145" s="40" t="s">
        <v>113</v>
      </c>
      <c r="R145" s="41">
        <v>413.32</v>
      </c>
    </row>
    <row r="146" spans="2:18" ht="12.75">
      <c r="B146" s="27">
        <v>2002</v>
      </c>
      <c r="C146" s="27">
        <v>4</v>
      </c>
      <c r="D146" s="27" t="s">
        <v>54</v>
      </c>
      <c r="E146" s="27" t="s">
        <v>109</v>
      </c>
      <c r="F146" s="27" t="s">
        <v>150</v>
      </c>
      <c r="G146" s="28">
        <v>128.01</v>
      </c>
      <c r="H146" s="27"/>
      <c r="I146" s="27"/>
      <c r="J146" s="27"/>
      <c r="M146" s="27">
        <v>2002</v>
      </c>
      <c r="N146" s="27">
        <v>10</v>
      </c>
      <c r="O146" s="27" t="s">
        <v>87</v>
      </c>
      <c r="P146" s="27" t="s">
        <v>41</v>
      </c>
      <c r="Q146" s="27" t="s">
        <v>104</v>
      </c>
      <c r="R146" s="28">
        <v>1761.38</v>
      </c>
    </row>
    <row r="147" spans="2:18" ht="12.75">
      <c r="B147" s="35">
        <v>2002</v>
      </c>
      <c r="C147" s="35">
        <v>4</v>
      </c>
      <c r="D147" s="35" t="s">
        <v>54</v>
      </c>
      <c r="E147" s="35" t="s">
        <v>109</v>
      </c>
      <c r="F147" s="35" t="s">
        <v>60</v>
      </c>
      <c r="G147" s="36">
        <v>738.25</v>
      </c>
      <c r="H147" s="35"/>
      <c r="I147" s="35"/>
      <c r="J147" s="57"/>
      <c r="M147" s="40">
        <v>2002</v>
      </c>
      <c r="N147" s="40">
        <v>8</v>
      </c>
      <c r="O147" s="40" t="s">
        <v>80</v>
      </c>
      <c r="P147" s="40" t="s">
        <v>109</v>
      </c>
      <c r="Q147" s="40" t="s">
        <v>205</v>
      </c>
      <c r="R147" s="41">
        <v>206.87</v>
      </c>
    </row>
    <row r="148" spans="2:18" ht="12.75">
      <c r="B148" s="27">
        <v>2002</v>
      </c>
      <c r="C148" s="27">
        <v>4</v>
      </c>
      <c r="D148" s="27" t="s">
        <v>54</v>
      </c>
      <c r="E148" s="27" t="s">
        <v>109</v>
      </c>
      <c r="F148" s="27" t="s">
        <v>151</v>
      </c>
      <c r="G148" s="28">
        <v>0</v>
      </c>
      <c r="H148" s="27"/>
      <c r="I148" s="27"/>
      <c r="J148" s="27"/>
      <c r="M148" s="27">
        <v>2002</v>
      </c>
      <c r="N148" s="27">
        <v>8</v>
      </c>
      <c r="O148" s="27" t="s">
        <v>80</v>
      </c>
      <c r="P148" s="27" t="s">
        <v>41</v>
      </c>
      <c r="Q148" s="27" t="s">
        <v>84</v>
      </c>
      <c r="R148" s="28">
        <v>955.88</v>
      </c>
    </row>
    <row r="149" spans="2:18" ht="12.75">
      <c r="B149" s="27">
        <v>2002</v>
      </c>
      <c r="C149" s="27">
        <v>4</v>
      </c>
      <c r="D149" s="27" t="s">
        <v>54</v>
      </c>
      <c r="E149" s="27" t="s">
        <v>109</v>
      </c>
      <c r="F149" s="27" t="s">
        <v>152</v>
      </c>
      <c r="G149" s="28">
        <v>705.55</v>
      </c>
      <c r="H149" s="27"/>
      <c r="I149" s="27"/>
      <c r="J149" s="27"/>
      <c r="M149" s="40">
        <v>2002</v>
      </c>
      <c r="N149" s="40">
        <v>4</v>
      </c>
      <c r="O149" s="40" t="s">
        <v>54</v>
      </c>
      <c r="P149" s="40" t="s">
        <v>109</v>
      </c>
      <c r="Q149" s="40" t="s">
        <v>163</v>
      </c>
      <c r="R149" s="41">
        <v>0</v>
      </c>
    </row>
    <row r="150" spans="2:18" ht="12.75">
      <c r="B150" s="27">
        <v>2002</v>
      </c>
      <c r="C150" s="27">
        <v>4</v>
      </c>
      <c r="D150" s="27" t="s">
        <v>54</v>
      </c>
      <c r="E150" s="27" t="s">
        <v>109</v>
      </c>
      <c r="F150" s="27" t="s">
        <v>153</v>
      </c>
      <c r="G150" s="28">
        <v>1084.52</v>
      </c>
      <c r="H150" s="27"/>
      <c r="I150" s="27"/>
      <c r="J150" s="27"/>
      <c r="M150" s="40">
        <v>2002</v>
      </c>
      <c r="N150" s="40">
        <v>4</v>
      </c>
      <c r="O150" s="40" t="s">
        <v>54</v>
      </c>
      <c r="P150" s="40" t="s">
        <v>109</v>
      </c>
      <c r="Q150" s="40" t="s">
        <v>156</v>
      </c>
      <c r="R150" s="41">
        <v>233.25</v>
      </c>
    </row>
    <row r="151" spans="2:18" ht="12.75">
      <c r="B151" s="112">
        <v>2002</v>
      </c>
      <c r="C151" s="112">
        <v>4</v>
      </c>
      <c r="D151" s="112" t="s">
        <v>54</v>
      </c>
      <c r="E151" s="112" t="s">
        <v>109</v>
      </c>
      <c r="F151" s="112" t="s">
        <v>57</v>
      </c>
      <c r="G151" s="113">
        <v>516.47</v>
      </c>
      <c r="H151" s="112"/>
      <c r="I151" s="112"/>
      <c r="J151" s="57"/>
      <c r="M151" s="40">
        <v>2002</v>
      </c>
      <c r="N151" s="40">
        <v>1</v>
      </c>
      <c r="O151" s="40" t="s">
        <v>39</v>
      </c>
      <c r="P151" s="40" t="s">
        <v>109</v>
      </c>
      <c r="Q151" s="40" t="s">
        <v>114</v>
      </c>
      <c r="R151" s="41">
        <v>1308.62</v>
      </c>
    </row>
    <row r="152" spans="2:18" ht="12.75">
      <c r="B152" s="27">
        <v>2002</v>
      </c>
      <c r="C152" s="27">
        <v>4</v>
      </c>
      <c r="D152" s="27" t="s">
        <v>54</v>
      </c>
      <c r="E152" s="27" t="s">
        <v>109</v>
      </c>
      <c r="F152" s="27" t="s">
        <v>154</v>
      </c>
      <c r="G152" s="28">
        <v>339.96</v>
      </c>
      <c r="H152" s="27"/>
      <c r="I152" s="27"/>
      <c r="J152" s="27"/>
      <c r="M152" s="40">
        <v>2003</v>
      </c>
      <c r="N152" s="40">
        <v>2</v>
      </c>
      <c r="O152" s="40" t="s">
        <v>45</v>
      </c>
      <c r="P152" s="40" t="s">
        <v>109</v>
      </c>
      <c r="Q152" s="40" t="s">
        <v>250</v>
      </c>
      <c r="R152" s="41">
        <v>508.68</v>
      </c>
    </row>
    <row r="153" spans="2:18" ht="12.75">
      <c r="B153" s="27">
        <v>2002</v>
      </c>
      <c r="C153" s="27">
        <v>4</v>
      </c>
      <c r="D153" s="27" t="s">
        <v>54</v>
      </c>
      <c r="E153" s="27" t="s">
        <v>109</v>
      </c>
      <c r="F153" s="27" t="s">
        <v>155</v>
      </c>
      <c r="G153" s="28">
        <v>29.67</v>
      </c>
      <c r="H153" s="27"/>
      <c r="I153" s="27"/>
      <c r="J153" s="27"/>
      <c r="M153" s="40">
        <v>2001</v>
      </c>
      <c r="N153" s="40">
        <v>11</v>
      </c>
      <c r="O153" s="40" t="s">
        <v>88</v>
      </c>
      <c r="P153" s="40" t="s">
        <v>109</v>
      </c>
      <c r="Q153" s="40" t="s">
        <v>259</v>
      </c>
      <c r="R153" s="41">
        <v>2236.98</v>
      </c>
    </row>
    <row r="154" spans="2:18" ht="12.75">
      <c r="B154" s="27">
        <v>2002</v>
      </c>
      <c r="C154" s="27">
        <v>4</v>
      </c>
      <c r="D154" s="27" t="s">
        <v>54</v>
      </c>
      <c r="E154" s="27" t="s">
        <v>109</v>
      </c>
      <c r="F154" s="27" t="s">
        <v>163</v>
      </c>
      <c r="G154" s="28">
        <v>0</v>
      </c>
      <c r="H154" s="27"/>
      <c r="I154" s="27"/>
      <c r="J154" s="27"/>
      <c r="M154" s="40">
        <v>2002</v>
      </c>
      <c r="N154" s="40">
        <v>10</v>
      </c>
      <c r="O154" s="40" t="s">
        <v>87</v>
      </c>
      <c r="P154" s="40" t="s">
        <v>109</v>
      </c>
      <c r="Q154" s="40" t="s">
        <v>222</v>
      </c>
      <c r="R154" s="41">
        <v>649.76</v>
      </c>
    </row>
    <row r="155" spans="2:18" ht="12.75">
      <c r="B155" s="27">
        <v>2002</v>
      </c>
      <c r="C155" s="27">
        <v>4</v>
      </c>
      <c r="D155" s="27" t="s">
        <v>54</v>
      </c>
      <c r="E155" s="27" t="s">
        <v>109</v>
      </c>
      <c r="F155" s="27" t="s">
        <v>156</v>
      </c>
      <c r="G155" s="28">
        <v>233.25</v>
      </c>
      <c r="H155" s="27"/>
      <c r="I155" s="27"/>
      <c r="J155" s="27"/>
      <c r="M155" s="40">
        <v>2003</v>
      </c>
      <c r="N155" s="40">
        <v>1</v>
      </c>
      <c r="O155" s="40" t="s">
        <v>39</v>
      </c>
      <c r="P155" s="40" t="s">
        <v>109</v>
      </c>
      <c r="Q155" s="40" t="s">
        <v>245</v>
      </c>
      <c r="R155" s="41">
        <v>227.93</v>
      </c>
    </row>
    <row r="156" spans="2:18" ht="12.75">
      <c r="B156" s="27">
        <v>2002</v>
      </c>
      <c r="C156" s="27">
        <v>4</v>
      </c>
      <c r="D156" s="27" t="s">
        <v>54</v>
      </c>
      <c r="E156" s="27" t="s">
        <v>109</v>
      </c>
      <c r="F156" s="27" t="s">
        <v>157</v>
      </c>
      <c r="G156" s="28">
        <v>565.48</v>
      </c>
      <c r="H156" s="27"/>
      <c r="I156" s="27"/>
      <c r="J156" s="27"/>
      <c r="M156" s="40">
        <v>2002</v>
      </c>
      <c r="N156" s="40">
        <v>4</v>
      </c>
      <c r="O156" s="40" t="s">
        <v>54</v>
      </c>
      <c r="P156" s="40" t="s">
        <v>109</v>
      </c>
      <c r="Q156" s="40" t="s">
        <v>157</v>
      </c>
      <c r="R156" s="41">
        <v>565.48</v>
      </c>
    </row>
    <row r="157" spans="2:18" ht="12.75">
      <c r="B157" s="27">
        <v>2002</v>
      </c>
      <c r="C157" s="27">
        <v>4</v>
      </c>
      <c r="D157" s="27" t="s">
        <v>54</v>
      </c>
      <c r="E157" s="27" t="s">
        <v>109</v>
      </c>
      <c r="F157" s="27" t="s">
        <v>158</v>
      </c>
      <c r="G157" s="28">
        <v>551.54</v>
      </c>
      <c r="H157" s="27"/>
      <c r="I157" s="27"/>
      <c r="J157" s="27"/>
      <c r="M157" s="40">
        <v>2002</v>
      </c>
      <c r="N157" s="40">
        <v>9</v>
      </c>
      <c r="O157" s="40" t="s">
        <v>86</v>
      </c>
      <c r="P157" s="40" t="s">
        <v>41</v>
      </c>
      <c r="Q157" s="40" t="s">
        <v>96</v>
      </c>
      <c r="R157" s="41">
        <v>683.62</v>
      </c>
    </row>
    <row r="158" spans="2:18" ht="12.75">
      <c r="B158" s="27">
        <v>2002</v>
      </c>
      <c r="C158" s="27">
        <v>4</v>
      </c>
      <c r="D158" s="27" t="s">
        <v>54</v>
      </c>
      <c r="E158" s="27" t="s">
        <v>109</v>
      </c>
      <c r="F158" s="27" t="s">
        <v>159</v>
      </c>
      <c r="G158" s="28">
        <v>42.68</v>
      </c>
      <c r="H158" s="27"/>
      <c r="I158" s="27"/>
      <c r="J158" s="27"/>
      <c r="M158" s="40">
        <v>2002</v>
      </c>
      <c r="N158" s="40">
        <v>3</v>
      </c>
      <c r="O158" s="40" t="s">
        <v>50</v>
      </c>
      <c r="P158" s="40" t="s">
        <v>109</v>
      </c>
      <c r="Q158" s="40" t="s">
        <v>143</v>
      </c>
      <c r="R158" s="41">
        <v>0</v>
      </c>
    </row>
    <row r="159" spans="2:18" ht="12.75">
      <c r="B159" s="27">
        <v>2002</v>
      </c>
      <c r="C159" s="27">
        <v>4</v>
      </c>
      <c r="D159" s="27" t="s">
        <v>54</v>
      </c>
      <c r="E159" s="27" t="s">
        <v>109</v>
      </c>
      <c r="F159" s="27" t="s">
        <v>160</v>
      </c>
      <c r="G159" s="28">
        <v>0</v>
      </c>
      <c r="H159" s="27"/>
      <c r="I159" s="27"/>
      <c r="J159" s="27"/>
      <c r="M159" s="40">
        <v>2002</v>
      </c>
      <c r="N159" s="40">
        <v>4</v>
      </c>
      <c r="O159" s="40" t="s">
        <v>54</v>
      </c>
      <c r="P159" s="40" t="s">
        <v>109</v>
      </c>
      <c r="Q159" s="40" t="s">
        <v>158</v>
      </c>
      <c r="R159" s="41">
        <v>551.54</v>
      </c>
    </row>
    <row r="160" spans="2:18" ht="12.75">
      <c r="B160" s="27">
        <v>2002</v>
      </c>
      <c r="C160" s="27">
        <v>4</v>
      </c>
      <c r="D160" s="27" t="s">
        <v>54</v>
      </c>
      <c r="E160" s="27" t="s">
        <v>109</v>
      </c>
      <c r="F160" s="27" t="s">
        <v>161</v>
      </c>
      <c r="G160" s="28">
        <v>129.81</v>
      </c>
      <c r="H160" s="27"/>
      <c r="I160" s="27"/>
      <c r="J160" s="27"/>
      <c r="M160" s="40">
        <v>2002</v>
      </c>
      <c r="N160" s="40">
        <v>4</v>
      </c>
      <c r="O160" s="40" t="s">
        <v>54</v>
      </c>
      <c r="P160" s="40" t="s">
        <v>109</v>
      </c>
      <c r="Q160" s="40" t="s">
        <v>159</v>
      </c>
      <c r="R160" s="41">
        <v>42.68</v>
      </c>
    </row>
    <row r="161" spans="2:18" ht="13.5" thickBot="1">
      <c r="B161" s="40">
        <v>2002</v>
      </c>
      <c r="C161" s="40">
        <v>4</v>
      </c>
      <c r="D161" s="40" t="s">
        <v>54</v>
      </c>
      <c r="E161" s="40" t="s">
        <v>109</v>
      </c>
      <c r="F161" s="40" t="s">
        <v>162</v>
      </c>
      <c r="G161" s="41">
        <v>342.41</v>
      </c>
      <c r="M161" s="40">
        <v>2002</v>
      </c>
      <c r="N161" s="40">
        <v>3</v>
      </c>
      <c r="O161" s="40" t="s">
        <v>50</v>
      </c>
      <c r="P161" s="40" t="s">
        <v>109</v>
      </c>
      <c r="Q161" s="40" t="s">
        <v>144</v>
      </c>
      <c r="R161" s="41">
        <v>534.12</v>
      </c>
    </row>
    <row r="162" spans="2:18" ht="13.5" thickBot="1">
      <c r="B162" s="120"/>
      <c r="C162" s="118"/>
      <c r="D162" s="118" t="s">
        <v>54</v>
      </c>
      <c r="E162" s="118" t="s">
        <v>272</v>
      </c>
      <c r="F162" s="118"/>
      <c r="G162" s="121"/>
      <c r="H162" s="122">
        <f>SUM(G143:G161)</f>
        <v>8413.060000000001</v>
      </c>
      <c r="I162" s="122">
        <v>13902.59</v>
      </c>
      <c r="J162" s="123">
        <v>19</v>
      </c>
      <c r="M162" s="40">
        <v>2002</v>
      </c>
      <c r="N162" s="40">
        <v>12</v>
      </c>
      <c r="O162" s="40" t="s">
        <v>89</v>
      </c>
      <c r="P162" s="40" t="s">
        <v>109</v>
      </c>
      <c r="Q162" s="40" t="s">
        <v>233</v>
      </c>
      <c r="R162" s="41">
        <v>107.02</v>
      </c>
    </row>
    <row r="163" spans="2:18" ht="12.75">
      <c r="B163" s="27">
        <v>2002</v>
      </c>
      <c r="C163" s="27">
        <v>5</v>
      </c>
      <c r="D163" s="27" t="s">
        <v>62</v>
      </c>
      <c r="E163" s="27" t="s">
        <v>109</v>
      </c>
      <c r="F163" s="27" t="s">
        <v>164</v>
      </c>
      <c r="G163" s="28">
        <v>308.38</v>
      </c>
      <c r="H163" s="27"/>
      <c r="I163" s="27"/>
      <c r="J163" s="27"/>
      <c r="M163" s="40">
        <v>2002</v>
      </c>
      <c r="N163" s="40">
        <v>7</v>
      </c>
      <c r="O163" s="40" t="s">
        <v>74</v>
      </c>
      <c r="P163" s="40" t="s">
        <v>109</v>
      </c>
      <c r="Q163" s="40" t="s">
        <v>192</v>
      </c>
      <c r="R163" s="41">
        <v>258.98</v>
      </c>
    </row>
    <row r="164" spans="2:18" ht="12.75">
      <c r="B164" s="27">
        <v>2002</v>
      </c>
      <c r="C164" s="27">
        <v>5</v>
      </c>
      <c r="D164" s="27" t="s">
        <v>62</v>
      </c>
      <c r="E164" s="27" t="s">
        <v>109</v>
      </c>
      <c r="F164" s="27" t="s">
        <v>165</v>
      </c>
      <c r="G164" s="28">
        <v>411.99</v>
      </c>
      <c r="H164" s="27"/>
      <c r="I164" s="27"/>
      <c r="J164" s="27"/>
      <c r="M164" s="40">
        <v>2002</v>
      </c>
      <c r="N164" s="40">
        <v>2</v>
      </c>
      <c r="O164" s="40" t="s">
        <v>45</v>
      </c>
      <c r="P164" s="40" t="s">
        <v>109</v>
      </c>
      <c r="Q164" s="40" t="s">
        <v>128</v>
      </c>
      <c r="R164" s="41">
        <v>0</v>
      </c>
    </row>
    <row r="165" spans="2:18" ht="12.75">
      <c r="B165" s="27">
        <v>2002</v>
      </c>
      <c r="C165" s="27">
        <v>5</v>
      </c>
      <c r="D165" s="27" t="s">
        <v>62</v>
      </c>
      <c r="E165" s="27" t="s">
        <v>109</v>
      </c>
      <c r="F165" s="27" t="s">
        <v>166</v>
      </c>
      <c r="G165" s="28">
        <v>0</v>
      </c>
      <c r="H165" s="27"/>
      <c r="I165" s="27"/>
      <c r="J165" s="27"/>
      <c r="M165" s="40">
        <v>2002</v>
      </c>
      <c r="N165" s="40">
        <v>4</v>
      </c>
      <c r="O165" s="40" t="s">
        <v>54</v>
      </c>
      <c r="P165" s="40" t="s">
        <v>41</v>
      </c>
      <c r="Q165" s="40" t="s">
        <v>59</v>
      </c>
      <c r="R165" s="41">
        <v>397.311</v>
      </c>
    </row>
    <row r="166" spans="2:18" ht="12.75">
      <c r="B166" s="27">
        <v>2002</v>
      </c>
      <c r="C166" s="27">
        <v>5</v>
      </c>
      <c r="D166" s="27" t="s">
        <v>62</v>
      </c>
      <c r="E166" s="27" t="s">
        <v>109</v>
      </c>
      <c r="F166" s="27" t="s">
        <v>167</v>
      </c>
      <c r="G166" s="28">
        <v>0.28</v>
      </c>
      <c r="H166" s="27"/>
      <c r="I166" s="27"/>
      <c r="J166" s="27"/>
      <c r="M166" s="40">
        <v>2002</v>
      </c>
      <c r="N166" s="40">
        <v>4</v>
      </c>
      <c r="O166" s="40" t="s">
        <v>54</v>
      </c>
      <c r="P166" s="40" t="s">
        <v>109</v>
      </c>
      <c r="Q166" s="40" t="s">
        <v>160</v>
      </c>
      <c r="R166" s="41">
        <v>0</v>
      </c>
    </row>
    <row r="167" spans="2:18" ht="12.75">
      <c r="B167" s="27">
        <v>2002</v>
      </c>
      <c r="C167" s="27">
        <v>5</v>
      </c>
      <c r="D167" s="27" t="s">
        <v>62</v>
      </c>
      <c r="E167" s="27" t="s">
        <v>109</v>
      </c>
      <c r="F167" s="27" t="s">
        <v>168</v>
      </c>
      <c r="G167" s="28">
        <v>108.53</v>
      </c>
      <c r="H167" s="27"/>
      <c r="I167" s="27"/>
      <c r="J167" s="27"/>
      <c r="M167" s="40">
        <v>2002</v>
      </c>
      <c r="N167" s="40">
        <v>4</v>
      </c>
      <c r="O167" s="40" t="s">
        <v>54</v>
      </c>
      <c r="P167" s="40" t="s">
        <v>41</v>
      </c>
      <c r="Q167" s="40" t="s">
        <v>61</v>
      </c>
      <c r="R167" s="41">
        <v>758.88</v>
      </c>
    </row>
    <row r="168" spans="2:18" ht="12.75">
      <c r="B168" s="27">
        <v>2002</v>
      </c>
      <c r="C168" s="27">
        <v>5</v>
      </c>
      <c r="D168" s="27" t="s">
        <v>62</v>
      </c>
      <c r="E168" s="27" t="s">
        <v>109</v>
      </c>
      <c r="F168" s="27" t="s">
        <v>169</v>
      </c>
      <c r="G168" s="28">
        <v>199.16</v>
      </c>
      <c r="H168" s="27"/>
      <c r="I168" s="27"/>
      <c r="J168" s="27"/>
      <c r="M168" s="40">
        <v>2002</v>
      </c>
      <c r="N168" s="40">
        <v>7</v>
      </c>
      <c r="O168" s="40" t="s">
        <v>74</v>
      </c>
      <c r="P168" s="40" t="s">
        <v>109</v>
      </c>
      <c r="Q168" s="40" t="s">
        <v>193</v>
      </c>
      <c r="R168" s="41">
        <v>337</v>
      </c>
    </row>
    <row r="169" spans="2:18" ht="12.75">
      <c r="B169" s="27">
        <v>2002</v>
      </c>
      <c r="C169" s="27">
        <v>5</v>
      </c>
      <c r="D169" s="27" t="s">
        <v>62</v>
      </c>
      <c r="E169" s="27" t="s">
        <v>109</v>
      </c>
      <c r="F169" s="27" t="s">
        <v>170</v>
      </c>
      <c r="G169" s="28">
        <v>724.1</v>
      </c>
      <c r="H169" s="27"/>
      <c r="I169" s="27"/>
      <c r="J169" s="27"/>
      <c r="M169" s="40">
        <v>2002</v>
      </c>
      <c r="N169" s="40">
        <v>8</v>
      </c>
      <c r="O169" s="40" t="s">
        <v>80</v>
      </c>
      <c r="P169" s="40" t="s">
        <v>109</v>
      </c>
      <c r="Q169" s="40" t="s">
        <v>206</v>
      </c>
      <c r="R169" s="41">
        <v>275.43</v>
      </c>
    </row>
    <row r="170" spans="2:18" ht="12.75">
      <c r="B170" s="27">
        <v>2002</v>
      </c>
      <c r="C170" s="27">
        <v>5</v>
      </c>
      <c r="D170" s="27" t="s">
        <v>62</v>
      </c>
      <c r="E170" s="27" t="s">
        <v>109</v>
      </c>
      <c r="F170" s="27" t="s">
        <v>171</v>
      </c>
      <c r="G170" s="28">
        <v>235.59</v>
      </c>
      <c r="H170" s="27"/>
      <c r="I170" s="27"/>
      <c r="J170" s="27"/>
      <c r="M170" s="40">
        <v>2002</v>
      </c>
      <c r="N170" s="40">
        <v>6</v>
      </c>
      <c r="O170" s="40" t="s">
        <v>73</v>
      </c>
      <c r="P170" s="40" t="s">
        <v>41</v>
      </c>
      <c r="Q170" s="40" t="s">
        <v>70</v>
      </c>
      <c r="R170" s="41">
        <v>452.15</v>
      </c>
    </row>
    <row r="171" spans="2:18" ht="12.75">
      <c r="B171" s="27">
        <v>2002</v>
      </c>
      <c r="C171" s="27">
        <v>5</v>
      </c>
      <c r="D171" s="27" t="s">
        <v>62</v>
      </c>
      <c r="E171" s="27" t="s">
        <v>109</v>
      </c>
      <c r="F171" s="27" t="s">
        <v>172</v>
      </c>
      <c r="G171" s="28">
        <v>1017.01</v>
      </c>
      <c r="H171" s="27"/>
      <c r="I171" s="27"/>
      <c r="J171" s="27"/>
      <c r="M171" s="40">
        <v>2002</v>
      </c>
      <c r="N171" s="40">
        <v>8</v>
      </c>
      <c r="O171" s="40" t="s">
        <v>80</v>
      </c>
      <c r="P171" s="40" t="s">
        <v>109</v>
      </c>
      <c r="Q171" s="40" t="s">
        <v>207</v>
      </c>
      <c r="R171" s="41">
        <v>748.49</v>
      </c>
    </row>
    <row r="172" spans="2:18" ht="12.75">
      <c r="B172" s="27">
        <v>2002</v>
      </c>
      <c r="C172" s="27">
        <v>5</v>
      </c>
      <c r="D172" s="27" t="s">
        <v>62</v>
      </c>
      <c r="E172" s="27" t="s">
        <v>109</v>
      </c>
      <c r="F172" s="27" t="s">
        <v>173</v>
      </c>
      <c r="G172" s="28">
        <v>12.03</v>
      </c>
      <c r="H172" s="27"/>
      <c r="I172" s="27"/>
      <c r="J172" s="27"/>
      <c r="M172" s="40">
        <v>2002</v>
      </c>
      <c r="N172" s="40">
        <v>11</v>
      </c>
      <c r="O172" s="40" t="s">
        <v>88</v>
      </c>
      <c r="P172" s="40" t="s">
        <v>109</v>
      </c>
      <c r="Q172" s="40" t="s">
        <v>229</v>
      </c>
      <c r="R172" s="41">
        <v>5721.66</v>
      </c>
    </row>
    <row r="173" spans="2:18" ht="12.75">
      <c r="B173" s="27">
        <v>2002</v>
      </c>
      <c r="C173" s="27">
        <v>5</v>
      </c>
      <c r="D173" s="27" t="s">
        <v>62</v>
      </c>
      <c r="E173" s="27" t="s">
        <v>109</v>
      </c>
      <c r="F173" s="27" t="s">
        <v>174</v>
      </c>
      <c r="G173" s="28">
        <v>629.76</v>
      </c>
      <c r="H173" s="27"/>
      <c r="I173" s="27"/>
      <c r="J173" s="27"/>
      <c r="M173" s="40">
        <v>2002</v>
      </c>
      <c r="N173" s="40">
        <v>9</v>
      </c>
      <c r="O173" s="40" t="s">
        <v>86</v>
      </c>
      <c r="P173" s="40" t="s">
        <v>109</v>
      </c>
      <c r="Q173" s="40" t="s">
        <v>211</v>
      </c>
      <c r="R173" s="41">
        <v>102.63</v>
      </c>
    </row>
    <row r="174" spans="2:18" ht="13.5" thickBot="1">
      <c r="B174" s="40">
        <v>2002</v>
      </c>
      <c r="C174" s="40">
        <v>5</v>
      </c>
      <c r="D174" s="40" t="s">
        <v>62</v>
      </c>
      <c r="E174" s="40" t="s">
        <v>109</v>
      </c>
      <c r="F174" s="40" t="s">
        <v>175</v>
      </c>
      <c r="G174" s="41">
        <v>2.78</v>
      </c>
      <c r="M174" s="40">
        <v>2002</v>
      </c>
      <c r="N174" s="40">
        <v>6</v>
      </c>
      <c r="O174" s="40" t="s">
        <v>73</v>
      </c>
      <c r="P174" s="40" t="s">
        <v>109</v>
      </c>
      <c r="Q174" s="40" t="s">
        <v>183</v>
      </c>
      <c r="R174" s="41">
        <v>710.78</v>
      </c>
    </row>
    <row r="175" spans="2:18" ht="13.5" thickBot="1">
      <c r="B175" s="120"/>
      <c r="C175" s="118"/>
      <c r="D175" s="118" t="s">
        <v>62</v>
      </c>
      <c r="E175" s="118" t="s">
        <v>272</v>
      </c>
      <c r="F175" s="118"/>
      <c r="G175" s="121"/>
      <c r="H175" s="122">
        <f>SUM(G163:G174)</f>
        <v>3649.61</v>
      </c>
      <c r="I175" s="122">
        <v>5818.94</v>
      </c>
      <c r="J175" s="123">
        <v>12</v>
      </c>
      <c r="M175" s="40">
        <v>2002</v>
      </c>
      <c r="N175" s="40">
        <v>9</v>
      </c>
      <c r="O175" s="40" t="s">
        <v>86</v>
      </c>
      <c r="P175" s="40" t="s">
        <v>109</v>
      </c>
      <c r="Q175" s="40" t="s">
        <v>212</v>
      </c>
      <c r="R175" s="41">
        <v>192.02</v>
      </c>
    </row>
    <row r="176" spans="2:18" ht="12.75">
      <c r="B176" s="27">
        <v>2002</v>
      </c>
      <c r="C176" s="27">
        <v>6</v>
      </c>
      <c r="D176" s="27" t="s">
        <v>73</v>
      </c>
      <c r="E176" s="27" t="s">
        <v>109</v>
      </c>
      <c r="F176" s="27" t="s">
        <v>176</v>
      </c>
      <c r="G176" s="28">
        <v>0.81</v>
      </c>
      <c r="H176" s="27"/>
      <c r="I176" s="27"/>
      <c r="J176" s="27"/>
      <c r="M176" s="40">
        <v>2002</v>
      </c>
      <c r="N176" s="40">
        <v>2</v>
      </c>
      <c r="O176" s="40" t="s">
        <v>45</v>
      </c>
      <c r="P176" s="40" t="s">
        <v>109</v>
      </c>
      <c r="Q176" s="40" t="s">
        <v>129</v>
      </c>
      <c r="R176" s="41">
        <v>0</v>
      </c>
    </row>
    <row r="177" spans="2:18" ht="12.75">
      <c r="B177" s="27">
        <v>2002</v>
      </c>
      <c r="C177" s="27">
        <v>6</v>
      </c>
      <c r="D177" s="27" t="s">
        <v>73</v>
      </c>
      <c r="E177" s="27" t="s">
        <v>109</v>
      </c>
      <c r="F177" s="27" t="s">
        <v>177</v>
      </c>
      <c r="G177" s="28">
        <v>0</v>
      </c>
      <c r="H177" s="27"/>
      <c r="I177" s="27"/>
      <c r="J177" s="27"/>
      <c r="M177" s="40">
        <v>2002</v>
      </c>
      <c r="N177" s="40">
        <v>5</v>
      </c>
      <c r="O177" s="40" t="s">
        <v>62</v>
      </c>
      <c r="P177" s="40" t="s">
        <v>109</v>
      </c>
      <c r="Q177" s="40" t="s">
        <v>173</v>
      </c>
      <c r="R177" s="41">
        <v>12.03</v>
      </c>
    </row>
    <row r="178" spans="2:18" ht="12.75">
      <c r="B178" s="27">
        <v>2002</v>
      </c>
      <c r="C178" s="27">
        <v>6</v>
      </c>
      <c r="D178" s="27" t="s">
        <v>73</v>
      </c>
      <c r="E178" s="27" t="s">
        <v>109</v>
      </c>
      <c r="F178" s="27" t="s">
        <v>178</v>
      </c>
      <c r="G178" s="28">
        <v>557.65</v>
      </c>
      <c r="H178" s="27"/>
      <c r="I178" s="27"/>
      <c r="J178" s="27"/>
      <c r="M178" s="40">
        <v>2003</v>
      </c>
      <c r="N178" s="40">
        <v>2</v>
      </c>
      <c r="O178" s="40" t="s">
        <v>45</v>
      </c>
      <c r="P178" s="40" t="s">
        <v>109</v>
      </c>
      <c r="Q178" s="40" t="s">
        <v>251</v>
      </c>
      <c r="R178" s="41">
        <v>322.3</v>
      </c>
    </row>
    <row r="179" spans="2:18" ht="12.75">
      <c r="B179" s="27">
        <v>2002</v>
      </c>
      <c r="C179" s="27">
        <v>6</v>
      </c>
      <c r="D179" s="27" t="s">
        <v>73</v>
      </c>
      <c r="E179" s="27" t="s">
        <v>109</v>
      </c>
      <c r="F179" s="27" t="s">
        <v>179</v>
      </c>
      <c r="G179" s="28">
        <v>160.02</v>
      </c>
      <c r="H179" s="27"/>
      <c r="I179" s="27"/>
      <c r="J179" s="27"/>
      <c r="M179" s="40">
        <v>2002</v>
      </c>
      <c r="N179" s="40">
        <v>2</v>
      </c>
      <c r="O179" s="40" t="s">
        <v>45</v>
      </c>
      <c r="P179" s="40" t="s">
        <v>109</v>
      </c>
      <c r="Q179" s="40" t="s">
        <v>130</v>
      </c>
      <c r="R179" s="41">
        <v>468.63</v>
      </c>
    </row>
    <row r="180" spans="2:18" ht="12.75">
      <c r="B180" s="27">
        <v>2002</v>
      </c>
      <c r="C180" s="27">
        <v>6</v>
      </c>
      <c r="D180" s="27" t="s">
        <v>73</v>
      </c>
      <c r="E180" s="27" t="s">
        <v>109</v>
      </c>
      <c r="F180" s="27" t="s">
        <v>180</v>
      </c>
      <c r="G180" s="28">
        <v>1857.61</v>
      </c>
      <c r="H180" s="27"/>
      <c r="I180" s="27"/>
      <c r="J180" s="27"/>
      <c r="M180" s="40">
        <v>2001</v>
      </c>
      <c r="N180" s="40">
        <v>10</v>
      </c>
      <c r="O180" s="40" t="s">
        <v>87</v>
      </c>
      <c r="P180" s="40" t="s">
        <v>109</v>
      </c>
      <c r="Q180" s="40" t="s">
        <v>257</v>
      </c>
      <c r="R180" s="41">
        <v>718.25</v>
      </c>
    </row>
    <row r="181" spans="2:18" ht="12.75">
      <c r="B181" s="27">
        <v>2002</v>
      </c>
      <c r="C181" s="27">
        <v>6</v>
      </c>
      <c r="D181" s="27" t="s">
        <v>73</v>
      </c>
      <c r="E181" s="27" t="s">
        <v>109</v>
      </c>
      <c r="F181" s="27" t="s">
        <v>181</v>
      </c>
      <c r="G181" s="28">
        <v>180.62</v>
      </c>
      <c r="H181" s="27"/>
      <c r="I181" s="27"/>
      <c r="J181" s="27"/>
      <c r="M181" s="40">
        <v>2002</v>
      </c>
      <c r="N181" s="40">
        <v>5</v>
      </c>
      <c r="O181" s="40" t="s">
        <v>62</v>
      </c>
      <c r="P181" s="40" t="s">
        <v>41</v>
      </c>
      <c r="Q181" s="40" t="s">
        <v>66</v>
      </c>
      <c r="R181" s="41">
        <v>0</v>
      </c>
    </row>
    <row r="182" spans="2:18" ht="12.75">
      <c r="B182" s="27">
        <v>2002</v>
      </c>
      <c r="C182" s="27">
        <v>6</v>
      </c>
      <c r="D182" s="27" t="s">
        <v>73</v>
      </c>
      <c r="E182" s="27" t="s">
        <v>109</v>
      </c>
      <c r="F182" s="27" t="s">
        <v>182</v>
      </c>
      <c r="G182" s="28">
        <v>126.72</v>
      </c>
      <c r="H182" s="27"/>
      <c r="I182" s="27"/>
      <c r="J182" s="27"/>
      <c r="M182" s="40">
        <v>2002</v>
      </c>
      <c r="N182" s="40">
        <v>9</v>
      </c>
      <c r="O182" s="40" t="s">
        <v>86</v>
      </c>
      <c r="P182" s="40" t="s">
        <v>41</v>
      </c>
      <c r="Q182" s="40" t="s">
        <v>97</v>
      </c>
      <c r="R182" s="41">
        <v>42.82</v>
      </c>
    </row>
    <row r="183" spans="2:18" ht="13.5" thickBot="1">
      <c r="B183" s="40">
        <v>2002</v>
      </c>
      <c r="C183" s="40">
        <v>6</v>
      </c>
      <c r="D183" s="40" t="s">
        <v>73</v>
      </c>
      <c r="E183" s="40" t="s">
        <v>109</v>
      </c>
      <c r="F183" s="40" t="s">
        <v>183</v>
      </c>
      <c r="G183" s="41">
        <v>710.78</v>
      </c>
      <c r="M183" s="40">
        <v>2002</v>
      </c>
      <c r="N183" s="40">
        <v>7</v>
      </c>
      <c r="O183" s="40" t="s">
        <v>74</v>
      </c>
      <c r="P183" s="40" t="s">
        <v>109</v>
      </c>
      <c r="Q183" s="40" t="s">
        <v>194</v>
      </c>
      <c r="R183" s="41">
        <v>364.79</v>
      </c>
    </row>
    <row r="184" spans="2:18" ht="13.5" thickBot="1">
      <c r="B184" s="120"/>
      <c r="C184" s="118"/>
      <c r="D184" s="118" t="s">
        <v>73</v>
      </c>
      <c r="E184" s="118" t="s">
        <v>272</v>
      </c>
      <c r="F184" s="118"/>
      <c r="G184" s="121"/>
      <c r="H184" s="122">
        <f>SUM(G176:G183)</f>
        <v>3594.209999999999</v>
      </c>
      <c r="I184" s="122">
        <v>2857.78</v>
      </c>
      <c r="J184" s="123">
        <v>8</v>
      </c>
      <c r="M184" s="40">
        <v>2002</v>
      </c>
      <c r="N184" s="40">
        <v>5</v>
      </c>
      <c r="O184" s="40" t="s">
        <v>62</v>
      </c>
      <c r="P184" s="40" t="s">
        <v>109</v>
      </c>
      <c r="Q184" s="40" t="s">
        <v>174</v>
      </c>
      <c r="R184" s="41">
        <v>629.76</v>
      </c>
    </row>
    <row r="185" spans="2:18" ht="12.75">
      <c r="B185" s="27">
        <v>2002</v>
      </c>
      <c r="C185" s="27">
        <v>7</v>
      </c>
      <c r="D185" s="27" t="s">
        <v>74</v>
      </c>
      <c r="E185" s="27" t="s">
        <v>109</v>
      </c>
      <c r="F185" s="27" t="s">
        <v>184</v>
      </c>
      <c r="G185" s="28">
        <v>0</v>
      </c>
      <c r="H185" s="27"/>
      <c r="I185" s="27"/>
      <c r="J185" s="27"/>
      <c r="M185" s="40">
        <v>2002</v>
      </c>
      <c r="N185" s="40">
        <v>8</v>
      </c>
      <c r="O185" s="40" t="s">
        <v>80</v>
      </c>
      <c r="P185" s="40" t="s">
        <v>41</v>
      </c>
      <c r="Q185" s="40" t="s">
        <v>85</v>
      </c>
      <c r="R185" s="41">
        <v>898.76</v>
      </c>
    </row>
    <row r="186" spans="2:18" ht="12.75">
      <c r="B186" s="27">
        <v>2002</v>
      </c>
      <c r="C186" s="27">
        <v>7</v>
      </c>
      <c r="D186" s="27" t="s">
        <v>74</v>
      </c>
      <c r="E186" s="27" t="s">
        <v>109</v>
      </c>
      <c r="F186" s="27" t="s">
        <v>185</v>
      </c>
      <c r="G186" s="28">
        <v>3.86</v>
      </c>
      <c r="H186" s="27"/>
      <c r="I186" s="27"/>
      <c r="J186" s="27"/>
      <c r="M186" s="40">
        <v>2002</v>
      </c>
      <c r="N186" s="40">
        <v>11</v>
      </c>
      <c r="O186" s="40" t="s">
        <v>88</v>
      </c>
      <c r="P186" s="40" t="s">
        <v>109</v>
      </c>
      <c r="Q186" s="40" t="s">
        <v>230</v>
      </c>
      <c r="R186" s="41">
        <v>174.43</v>
      </c>
    </row>
    <row r="187" spans="2:18" ht="12.75">
      <c r="B187" s="27">
        <v>2002</v>
      </c>
      <c r="C187" s="27">
        <v>7</v>
      </c>
      <c r="D187" s="27" t="s">
        <v>74</v>
      </c>
      <c r="E187" s="27" t="s">
        <v>109</v>
      </c>
      <c r="F187" s="27" t="s">
        <v>186</v>
      </c>
      <c r="G187" s="28">
        <v>0</v>
      </c>
      <c r="H187" s="27"/>
      <c r="I187" s="27"/>
      <c r="J187" s="27"/>
      <c r="M187" s="40">
        <v>2001</v>
      </c>
      <c r="N187" s="40">
        <v>10</v>
      </c>
      <c r="O187" s="40" t="s">
        <v>87</v>
      </c>
      <c r="P187" s="40" t="s">
        <v>109</v>
      </c>
      <c r="Q187" s="40" t="s">
        <v>255</v>
      </c>
      <c r="R187" s="41">
        <v>384.94</v>
      </c>
    </row>
    <row r="188" spans="2:18" ht="12.75">
      <c r="B188" s="27">
        <v>2002</v>
      </c>
      <c r="C188" s="27">
        <v>7</v>
      </c>
      <c r="D188" s="27" t="s">
        <v>74</v>
      </c>
      <c r="E188" s="27" t="s">
        <v>109</v>
      </c>
      <c r="F188" s="27" t="s">
        <v>187</v>
      </c>
      <c r="G188" s="28">
        <v>635.47</v>
      </c>
      <c r="H188" s="27"/>
      <c r="I188" s="27"/>
      <c r="J188" s="27"/>
      <c r="M188" s="40">
        <v>2002</v>
      </c>
      <c r="N188" s="40">
        <v>9</v>
      </c>
      <c r="O188" s="40" t="s">
        <v>86</v>
      </c>
      <c r="P188" s="40" t="s">
        <v>109</v>
      </c>
      <c r="Q188" s="40" t="s">
        <v>213</v>
      </c>
      <c r="R188" s="41">
        <v>121.51</v>
      </c>
    </row>
    <row r="189" spans="2:18" ht="12.75">
      <c r="B189" s="27">
        <v>2002</v>
      </c>
      <c r="C189" s="27">
        <v>7</v>
      </c>
      <c r="D189" s="27" t="s">
        <v>74</v>
      </c>
      <c r="E189" s="27" t="s">
        <v>109</v>
      </c>
      <c r="F189" s="27" t="s">
        <v>188</v>
      </c>
      <c r="G189" s="28">
        <v>34.74</v>
      </c>
      <c r="H189" s="27"/>
      <c r="I189" s="27"/>
      <c r="J189" s="27"/>
      <c r="M189" s="40">
        <v>2002</v>
      </c>
      <c r="N189" s="40">
        <v>2</v>
      </c>
      <c r="O189" s="40" t="s">
        <v>45</v>
      </c>
      <c r="P189" s="40" t="s">
        <v>109</v>
      </c>
      <c r="Q189" s="40" t="s">
        <v>131</v>
      </c>
      <c r="R189" s="41">
        <v>441.29</v>
      </c>
    </row>
    <row r="190" spans="2:18" ht="12.75">
      <c r="B190" s="27">
        <v>2002</v>
      </c>
      <c r="C190" s="27">
        <v>7</v>
      </c>
      <c r="D190" s="27" t="s">
        <v>74</v>
      </c>
      <c r="E190" s="27" t="s">
        <v>109</v>
      </c>
      <c r="F190" s="27" t="s">
        <v>189</v>
      </c>
      <c r="G190" s="28">
        <v>2698.23</v>
      </c>
      <c r="H190" s="27"/>
      <c r="I190" s="27"/>
      <c r="J190" s="27"/>
      <c r="M190" s="40">
        <v>2002</v>
      </c>
      <c r="N190" s="40">
        <v>4</v>
      </c>
      <c r="O190" s="40" t="s">
        <v>54</v>
      </c>
      <c r="P190" s="40" t="s">
        <v>109</v>
      </c>
      <c r="Q190" s="40" t="s">
        <v>161</v>
      </c>
      <c r="R190" s="41">
        <v>129.81</v>
      </c>
    </row>
    <row r="191" spans="2:18" ht="12.75">
      <c r="B191" s="27">
        <v>2002</v>
      </c>
      <c r="C191" s="27">
        <v>7</v>
      </c>
      <c r="D191" s="27" t="s">
        <v>74</v>
      </c>
      <c r="E191" s="27" t="s">
        <v>109</v>
      </c>
      <c r="F191" s="27" t="s">
        <v>190</v>
      </c>
      <c r="G191" s="28">
        <v>559.37</v>
      </c>
      <c r="H191" s="27"/>
      <c r="I191" s="27"/>
      <c r="J191" s="27"/>
      <c r="M191" s="40">
        <v>2002</v>
      </c>
      <c r="N191" s="40">
        <v>5</v>
      </c>
      <c r="O191" s="40" t="s">
        <v>62</v>
      </c>
      <c r="P191" s="40" t="s">
        <v>109</v>
      </c>
      <c r="Q191" s="40" t="s">
        <v>175</v>
      </c>
      <c r="R191" s="41">
        <v>2.78</v>
      </c>
    </row>
    <row r="192" spans="2:18" ht="12.75">
      <c r="B192" s="27">
        <v>2002</v>
      </c>
      <c r="C192" s="27">
        <v>7</v>
      </c>
      <c r="D192" s="27" t="s">
        <v>74</v>
      </c>
      <c r="E192" s="27" t="s">
        <v>109</v>
      </c>
      <c r="F192" s="27" t="s">
        <v>191</v>
      </c>
      <c r="G192" s="28">
        <v>255.44</v>
      </c>
      <c r="H192" s="27"/>
      <c r="I192" s="27"/>
      <c r="J192" s="27"/>
      <c r="M192" s="40">
        <v>2002</v>
      </c>
      <c r="N192" s="40">
        <v>7</v>
      </c>
      <c r="O192" s="40" t="s">
        <v>74</v>
      </c>
      <c r="P192" s="40" t="s">
        <v>109</v>
      </c>
      <c r="Q192" s="40" t="s">
        <v>195</v>
      </c>
      <c r="R192" s="41">
        <v>166.85</v>
      </c>
    </row>
    <row r="193" spans="2:18" ht="12.75">
      <c r="B193" s="27">
        <v>2002</v>
      </c>
      <c r="C193" s="27">
        <v>7</v>
      </c>
      <c r="D193" s="27" t="s">
        <v>74</v>
      </c>
      <c r="E193" s="27" t="s">
        <v>109</v>
      </c>
      <c r="F193" s="27" t="s">
        <v>192</v>
      </c>
      <c r="G193" s="28">
        <v>258.98</v>
      </c>
      <c r="H193" s="27"/>
      <c r="I193" s="27"/>
      <c r="J193" s="27"/>
      <c r="M193" s="40">
        <v>2002</v>
      </c>
      <c r="N193" s="40">
        <v>1</v>
      </c>
      <c r="O193" s="40" t="s">
        <v>39</v>
      </c>
      <c r="P193" s="40" t="s">
        <v>109</v>
      </c>
      <c r="Q193" s="40" t="s">
        <v>115</v>
      </c>
      <c r="R193" s="41">
        <v>0</v>
      </c>
    </row>
    <row r="194" spans="2:18" ht="12.75">
      <c r="B194" s="27">
        <v>2002</v>
      </c>
      <c r="C194" s="27">
        <v>7</v>
      </c>
      <c r="D194" s="27" t="s">
        <v>74</v>
      </c>
      <c r="E194" s="27" t="s">
        <v>109</v>
      </c>
      <c r="F194" s="27" t="s">
        <v>193</v>
      </c>
      <c r="G194" s="28">
        <v>337</v>
      </c>
      <c r="H194" s="27"/>
      <c r="I194" s="27"/>
      <c r="J194" s="27"/>
      <c r="M194" s="40">
        <v>2002</v>
      </c>
      <c r="N194" s="40">
        <v>7</v>
      </c>
      <c r="O194" s="40" t="s">
        <v>74</v>
      </c>
      <c r="P194" s="40" t="s">
        <v>109</v>
      </c>
      <c r="Q194" s="40" t="s">
        <v>196</v>
      </c>
      <c r="R194" s="41">
        <v>408.22</v>
      </c>
    </row>
    <row r="195" spans="2:18" ht="12.75">
      <c r="B195" s="27">
        <v>2002</v>
      </c>
      <c r="C195" s="27">
        <v>7</v>
      </c>
      <c r="D195" s="27" t="s">
        <v>74</v>
      </c>
      <c r="E195" s="27" t="s">
        <v>109</v>
      </c>
      <c r="F195" s="27" t="s">
        <v>194</v>
      </c>
      <c r="G195" s="28">
        <v>364.79</v>
      </c>
      <c r="H195" s="27"/>
      <c r="I195" s="27"/>
      <c r="J195" s="27"/>
      <c r="M195" s="40">
        <v>2002</v>
      </c>
      <c r="N195" s="40">
        <v>10</v>
      </c>
      <c r="O195" s="40" t="s">
        <v>87</v>
      </c>
      <c r="P195" s="40" t="s">
        <v>109</v>
      </c>
      <c r="Q195" s="40" t="s">
        <v>223</v>
      </c>
      <c r="R195" s="41">
        <v>163.76</v>
      </c>
    </row>
    <row r="196" spans="2:18" ht="12.75">
      <c r="B196" s="27">
        <v>2002</v>
      </c>
      <c r="C196" s="27">
        <v>7</v>
      </c>
      <c r="D196" s="27" t="s">
        <v>74</v>
      </c>
      <c r="E196" s="27" t="s">
        <v>109</v>
      </c>
      <c r="F196" s="27" t="s">
        <v>195</v>
      </c>
      <c r="G196" s="28">
        <v>166.85</v>
      </c>
      <c r="H196" s="27"/>
      <c r="I196" s="27"/>
      <c r="J196" s="27"/>
      <c r="M196" s="27">
        <v>2002</v>
      </c>
      <c r="N196" s="27">
        <v>1</v>
      </c>
      <c r="O196" s="27" t="s">
        <v>39</v>
      </c>
      <c r="P196" s="27" t="s">
        <v>41</v>
      </c>
      <c r="Q196" s="27" t="s">
        <v>44</v>
      </c>
      <c r="R196" s="28">
        <v>0</v>
      </c>
    </row>
    <row r="197" spans="2:18" ht="13.5" thickBot="1">
      <c r="B197" s="40">
        <v>2002</v>
      </c>
      <c r="C197" s="40">
        <v>7</v>
      </c>
      <c r="D197" s="40" t="s">
        <v>74</v>
      </c>
      <c r="E197" s="40" t="s">
        <v>109</v>
      </c>
      <c r="F197" s="40" t="s">
        <v>196</v>
      </c>
      <c r="G197" s="41">
        <v>408.22</v>
      </c>
      <c r="M197" s="27">
        <v>2002</v>
      </c>
      <c r="N197" s="27">
        <v>5</v>
      </c>
      <c r="O197" s="27" t="s">
        <v>62</v>
      </c>
      <c r="P197" s="27" t="s">
        <v>41</v>
      </c>
      <c r="Q197" s="27" t="s">
        <v>67</v>
      </c>
      <c r="R197" s="28">
        <v>1116.73</v>
      </c>
    </row>
    <row r="198" spans="2:18" ht="13.5" thickBot="1">
      <c r="B198" s="120"/>
      <c r="C198" s="118"/>
      <c r="D198" s="118" t="s">
        <v>74</v>
      </c>
      <c r="E198" s="118" t="s">
        <v>272</v>
      </c>
      <c r="F198" s="118"/>
      <c r="G198" s="121"/>
      <c r="H198" s="122">
        <f>SUM(G185:G197)</f>
        <v>5722.950000000001</v>
      </c>
      <c r="I198" s="122">
        <v>3998.38</v>
      </c>
      <c r="J198" s="123">
        <v>13</v>
      </c>
      <c r="M198" s="27">
        <v>2002</v>
      </c>
      <c r="N198" s="27">
        <v>9</v>
      </c>
      <c r="O198" s="27" t="s">
        <v>86</v>
      </c>
      <c r="P198" s="27" t="s">
        <v>41</v>
      </c>
      <c r="Q198" s="27" t="s">
        <v>98</v>
      </c>
      <c r="R198" s="28">
        <v>675.62</v>
      </c>
    </row>
    <row r="199" spans="2:18" ht="12.75">
      <c r="B199" s="27">
        <v>2002</v>
      </c>
      <c r="C199" s="27">
        <v>8</v>
      </c>
      <c r="D199" s="27" t="s">
        <v>80</v>
      </c>
      <c r="E199" s="27" t="s">
        <v>109</v>
      </c>
      <c r="F199" s="27" t="s">
        <v>197</v>
      </c>
      <c r="G199" s="28">
        <v>1464.31</v>
      </c>
      <c r="H199" s="27"/>
      <c r="I199" s="27"/>
      <c r="J199" s="27"/>
      <c r="M199" s="40">
        <v>2002</v>
      </c>
      <c r="N199" s="40">
        <v>3</v>
      </c>
      <c r="O199" s="40" t="s">
        <v>50</v>
      </c>
      <c r="P199" s="40" t="s">
        <v>109</v>
      </c>
      <c r="Q199" s="40" t="s">
        <v>145</v>
      </c>
      <c r="R199" s="41">
        <v>1161.06</v>
      </c>
    </row>
    <row r="200" spans="2:18" ht="12.75">
      <c r="B200" s="27">
        <v>2002</v>
      </c>
      <c r="C200" s="27">
        <v>8</v>
      </c>
      <c r="D200" s="27" t="s">
        <v>80</v>
      </c>
      <c r="E200" s="27" t="s">
        <v>109</v>
      </c>
      <c r="F200" s="27" t="s">
        <v>198</v>
      </c>
      <c r="G200" s="28">
        <v>210.82</v>
      </c>
      <c r="H200" s="27"/>
      <c r="I200" s="27"/>
      <c r="J200" s="27"/>
      <c r="M200" s="40">
        <v>2001</v>
      </c>
      <c r="N200" s="40">
        <v>10</v>
      </c>
      <c r="O200" s="40" t="s">
        <v>87</v>
      </c>
      <c r="P200" s="40" t="s">
        <v>109</v>
      </c>
      <c r="Q200" s="40" t="s">
        <v>256</v>
      </c>
      <c r="R200" s="41">
        <v>667.73</v>
      </c>
    </row>
    <row r="201" spans="2:18" ht="12.75">
      <c r="B201" s="27">
        <v>2002</v>
      </c>
      <c r="C201" s="27">
        <v>8</v>
      </c>
      <c r="D201" s="27" t="s">
        <v>80</v>
      </c>
      <c r="E201" s="27" t="s">
        <v>109</v>
      </c>
      <c r="F201" s="27" t="s">
        <v>199</v>
      </c>
      <c r="G201" s="28">
        <v>1136.22</v>
      </c>
      <c r="H201" s="27"/>
      <c r="I201" s="27"/>
      <c r="J201" s="27"/>
      <c r="M201" s="27">
        <v>2002</v>
      </c>
      <c r="N201" s="27">
        <v>11</v>
      </c>
      <c r="O201" s="27" t="s">
        <v>88</v>
      </c>
      <c r="P201" s="27" t="s">
        <v>109</v>
      </c>
      <c r="Q201" s="27" t="s">
        <v>236</v>
      </c>
      <c r="R201" s="28">
        <v>144.06</v>
      </c>
    </row>
    <row r="202" spans="2:18" ht="12.75">
      <c r="B202" s="27">
        <v>2002</v>
      </c>
      <c r="C202" s="27">
        <v>8</v>
      </c>
      <c r="D202" s="27" t="s">
        <v>80</v>
      </c>
      <c r="E202" s="27" t="s">
        <v>109</v>
      </c>
      <c r="F202" s="27" t="s">
        <v>200</v>
      </c>
      <c r="G202" s="28">
        <v>1927.68</v>
      </c>
      <c r="H202" s="27"/>
      <c r="I202" s="27"/>
      <c r="J202" s="27"/>
      <c r="M202" s="27">
        <v>2002</v>
      </c>
      <c r="N202" s="27">
        <v>9</v>
      </c>
      <c r="O202" s="27" t="s">
        <v>86</v>
      </c>
      <c r="P202" s="27" t="s">
        <v>41</v>
      </c>
      <c r="Q202" s="27" t="s">
        <v>99</v>
      </c>
      <c r="R202" s="28">
        <v>0.12</v>
      </c>
    </row>
    <row r="203" spans="2:18" ht="12.75">
      <c r="B203" s="27">
        <v>2002</v>
      </c>
      <c r="C203" s="27">
        <v>8</v>
      </c>
      <c r="D203" s="27" t="s">
        <v>80</v>
      </c>
      <c r="E203" s="27" t="s">
        <v>109</v>
      </c>
      <c r="F203" s="27" t="s">
        <v>201</v>
      </c>
      <c r="G203" s="28">
        <v>747.15</v>
      </c>
      <c r="H203" s="27"/>
      <c r="I203" s="27"/>
      <c r="J203" s="27"/>
      <c r="M203" s="27">
        <v>2002</v>
      </c>
      <c r="N203" s="27">
        <v>6</v>
      </c>
      <c r="O203" s="27" t="s">
        <v>73</v>
      </c>
      <c r="P203" s="27" t="s">
        <v>41</v>
      </c>
      <c r="Q203" s="27" t="s">
        <v>71</v>
      </c>
      <c r="R203" s="28">
        <v>1115.9</v>
      </c>
    </row>
    <row r="204" spans="2:18" ht="12.75">
      <c r="B204" s="27">
        <v>2002</v>
      </c>
      <c r="C204" s="27">
        <v>8</v>
      </c>
      <c r="D204" s="27" t="s">
        <v>80</v>
      </c>
      <c r="E204" s="27" t="s">
        <v>109</v>
      </c>
      <c r="F204" s="27" t="s">
        <v>202</v>
      </c>
      <c r="G204" s="28">
        <v>27.41</v>
      </c>
      <c r="H204" s="27"/>
      <c r="I204" s="27"/>
      <c r="J204" s="27"/>
      <c r="M204" s="27">
        <v>2002</v>
      </c>
      <c r="N204" s="27">
        <v>1</v>
      </c>
      <c r="O204" s="27" t="s">
        <v>39</v>
      </c>
      <c r="P204" s="27" t="s">
        <v>109</v>
      </c>
      <c r="Q204" s="27" t="s">
        <v>116</v>
      </c>
      <c r="R204" s="28">
        <v>33.69</v>
      </c>
    </row>
    <row r="205" spans="2:18" ht="12.75">
      <c r="B205" s="27">
        <v>2002</v>
      </c>
      <c r="C205" s="27">
        <v>8</v>
      </c>
      <c r="D205" s="27" t="s">
        <v>80</v>
      </c>
      <c r="E205" s="27" t="s">
        <v>109</v>
      </c>
      <c r="F205" s="27" t="s">
        <v>203</v>
      </c>
      <c r="G205" s="28">
        <v>660.81</v>
      </c>
      <c r="H205" s="27"/>
      <c r="I205" s="27"/>
      <c r="J205" s="27"/>
      <c r="M205" s="27">
        <v>2002</v>
      </c>
      <c r="N205" s="27">
        <v>3</v>
      </c>
      <c r="O205" s="27" t="s">
        <v>50</v>
      </c>
      <c r="P205" s="27" t="s">
        <v>109</v>
      </c>
      <c r="Q205" s="27" t="s">
        <v>146</v>
      </c>
      <c r="R205" s="28">
        <v>83.34</v>
      </c>
    </row>
    <row r="206" spans="2:18" ht="12.75">
      <c r="B206" s="27">
        <v>2002</v>
      </c>
      <c r="C206" s="27">
        <v>8</v>
      </c>
      <c r="D206" s="27" t="s">
        <v>80</v>
      </c>
      <c r="E206" s="27" t="s">
        <v>109</v>
      </c>
      <c r="F206" s="27" t="s">
        <v>204</v>
      </c>
      <c r="G206" s="28">
        <v>571.01</v>
      </c>
      <c r="H206" s="27"/>
      <c r="I206" s="27"/>
      <c r="J206" s="27"/>
      <c r="M206" s="27">
        <v>2002</v>
      </c>
      <c r="N206" s="27">
        <v>6</v>
      </c>
      <c r="O206" s="27" t="s">
        <v>73</v>
      </c>
      <c r="P206" s="27" t="s">
        <v>41</v>
      </c>
      <c r="Q206" s="27" t="s">
        <v>72</v>
      </c>
      <c r="R206" s="28">
        <v>0</v>
      </c>
    </row>
    <row r="207" spans="2:18" ht="12.75">
      <c r="B207" s="27">
        <v>2002</v>
      </c>
      <c r="C207" s="27">
        <v>8</v>
      </c>
      <c r="D207" s="27" t="s">
        <v>80</v>
      </c>
      <c r="E207" s="27" t="s">
        <v>109</v>
      </c>
      <c r="F207" s="27" t="s">
        <v>205</v>
      </c>
      <c r="G207" s="28">
        <v>206.87</v>
      </c>
      <c r="H207" s="27"/>
      <c r="I207" s="27"/>
      <c r="J207" s="27"/>
      <c r="M207" s="27">
        <v>2002</v>
      </c>
      <c r="N207" s="27">
        <v>2</v>
      </c>
      <c r="O207" s="27" t="s">
        <v>45</v>
      </c>
      <c r="P207" s="27" t="s">
        <v>109</v>
      </c>
      <c r="Q207" s="27" t="s">
        <v>132</v>
      </c>
      <c r="R207" s="28">
        <v>35.71</v>
      </c>
    </row>
    <row r="208" spans="2:18" ht="12.75">
      <c r="B208" s="27">
        <v>2002</v>
      </c>
      <c r="C208" s="27">
        <v>8</v>
      </c>
      <c r="D208" s="27" t="s">
        <v>80</v>
      </c>
      <c r="E208" s="27" t="s">
        <v>109</v>
      </c>
      <c r="F208" s="27" t="s">
        <v>206</v>
      </c>
      <c r="G208" s="28">
        <v>275.43</v>
      </c>
      <c r="H208" s="27"/>
      <c r="I208" s="27"/>
      <c r="J208" s="27"/>
      <c r="M208" s="27">
        <v>2002</v>
      </c>
      <c r="N208" s="27">
        <v>4</v>
      </c>
      <c r="O208" s="27" t="s">
        <v>54</v>
      </c>
      <c r="P208" s="27" t="s">
        <v>109</v>
      </c>
      <c r="Q208" s="27" t="s">
        <v>162</v>
      </c>
      <c r="R208" s="28">
        <v>342.41</v>
      </c>
    </row>
    <row r="209" spans="2:18" ht="13.5" thickBot="1">
      <c r="B209" s="40">
        <v>2002</v>
      </c>
      <c r="C209" s="40">
        <v>8</v>
      </c>
      <c r="D209" s="40" t="s">
        <v>80</v>
      </c>
      <c r="E209" s="40" t="s">
        <v>109</v>
      </c>
      <c r="F209" s="40" t="s">
        <v>207</v>
      </c>
      <c r="G209" s="41">
        <v>748.49</v>
      </c>
      <c r="M209" s="44"/>
      <c r="N209" s="44"/>
      <c r="O209" s="44"/>
      <c r="P209" s="44"/>
      <c r="Q209" s="44"/>
      <c r="R209" s="45"/>
    </row>
    <row r="210" spans="2:18" ht="13.5" thickBot="1">
      <c r="B210" s="120"/>
      <c r="C210" s="118"/>
      <c r="D210" s="118" t="s">
        <v>80</v>
      </c>
      <c r="E210" s="118" t="s">
        <v>272</v>
      </c>
      <c r="F210" s="118"/>
      <c r="G210" s="121"/>
      <c r="H210" s="122">
        <f>SUM(G199:G209)</f>
        <v>7976.2</v>
      </c>
      <c r="I210" s="122">
        <v>2900.98</v>
      </c>
      <c r="J210" s="123">
        <v>11</v>
      </c>
      <c r="M210" s="44"/>
      <c r="N210" s="44"/>
      <c r="O210" s="44"/>
      <c r="P210" s="44"/>
      <c r="Q210" s="44"/>
      <c r="R210" s="45">
        <f>SUM(R5:R209)</f>
        <v>103744.12099999991</v>
      </c>
    </row>
    <row r="211" spans="2:10" ht="12.75">
      <c r="B211" s="27">
        <v>2002</v>
      </c>
      <c r="C211" s="27">
        <v>9</v>
      </c>
      <c r="D211" s="27" t="s">
        <v>86</v>
      </c>
      <c r="E211" s="27" t="s">
        <v>109</v>
      </c>
      <c r="F211" s="27" t="s">
        <v>208</v>
      </c>
      <c r="G211" s="28">
        <v>10.02</v>
      </c>
      <c r="H211" s="27"/>
      <c r="I211" s="27"/>
      <c r="J211" s="27"/>
    </row>
    <row r="212" spans="2:10" ht="12.75">
      <c r="B212" s="27">
        <v>2002</v>
      </c>
      <c r="C212" s="27">
        <v>9</v>
      </c>
      <c r="D212" s="27" t="s">
        <v>86</v>
      </c>
      <c r="E212" s="27" t="s">
        <v>109</v>
      </c>
      <c r="F212" s="27" t="s">
        <v>209</v>
      </c>
      <c r="G212" s="28">
        <v>307.19</v>
      </c>
      <c r="H212" s="27"/>
      <c r="I212" s="27"/>
      <c r="J212" s="27"/>
    </row>
    <row r="213" spans="2:10" ht="12.75">
      <c r="B213" s="27">
        <v>2002</v>
      </c>
      <c r="C213" s="27">
        <v>9</v>
      </c>
      <c r="D213" s="27" t="s">
        <v>86</v>
      </c>
      <c r="E213" s="27" t="s">
        <v>109</v>
      </c>
      <c r="F213" s="27" t="s">
        <v>210</v>
      </c>
      <c r="G213" s="28">
        <v>343.95</v>
      </c>
      <c r="H213" s="27"/>
      <c r="I213" s="27"/>
      <c r="J213" s="27"/>
    </row>
    <row r="214" spans="2:10" ht="12.75">
      <c r="B214" s="27">
        <v>2002</v>
      </c>
      <c r="C214" s="27">
        <v>9</v>
      </c>
      <c r="D214" s="27" t="s">
        <v>86</v>
      </c>
      <c r="E214" s="27" t="s">
        <v>109</v>
      </c>
      <c r="F214" s="27" t="s">
        <v>211</v>
      </c>
      <c r="G214" s="28">
        <v>102.63</v>
      </c>
      <c r="H214" s="27"/>
      <c r="I214" s="27"/>
      <c r="J214" s="27"/>
    </row>
    <row r="215" spans="2:10" ht="12.75">
      <c r="B215" s="27">
        <v>2002</v>
      </c>
      <c r="C215" s="27">
        <v>9</v>
      </c>
      <c r="D215" s="27" t="s">
        <v>86</v>
      </c>
      <c r="E215" s="27" t="s">
        <v>109</v>
      </c>
      <c r="F215" s="27" t="s">
        <v>212</v>
      </c>
      <c r="G215" s="28">
        <v>192.02</v>
      </c>
      <c r="H215" s="27"/>
      <c r="I215" s="27"/>
      <c r="J215" s="27"/>
    </row>
    <row r="216" spans="2:7" ht="13.5" thickBot="1">
      <c r="B216" s="40">
        <v>2002</v>
      </c>
      <c r="C216" s="40">
        <v>9</v>
      </c>
      <c r="D216" s="40" t="s">
        <v>86</v>
      </c>
      <c r="E216" s="40" t="s">
        <v>109</v>
      </c>
      <c r="F216" s="40" t="s">
        <v>213</v>
      </c>
      <c r="G216" s="41">
        <v>121.51</v>
      </c>
    </row>
    <row r="217" spans="2:18" ht="13.5" thickBot="1">
      <c r="B217" s="120"/>
      <c r="C217" s="118"/>
      <c r="D217" s="118" t="s">
        <v>86</v>
      </c>
      <c r="E217" s="118" t="s">
        <v>272</v>
      </c>
      <c r="F217" s="118"/>
      <c r="G217" s="121"/>
      <c r="H217" s="122">
        <f>SUM(G211:G216)</f>
        <v>1077.32</v>
      </c>
      <c r="I217" s="122">
        <v>1518.35</v>
      </c>
      <c r="J217" s="123">
        <v>6</v>
      </c>
      <c r="M217" s="27"/>
      <c r="N217" s="27"/>
      <c r="O217" s="27"/>
      <c r="P217" s="27"/>
      <c r="Q217" s="27"/>
      <c r="R217" s="28"/>
    </row>
    <row r="218" spans="2:10" ht="12.75">
      <c r="B218" s="27">
        <v>2002</v>
      </c>
      <c r="C218" s="27">
        <v>10</v>
      </c>
      <c r="D218" s="27" t="s">
        <v>87</v>
      </c>
      <c r="E218" s="27" t="s">
        <v>109</v>
      </c>
      <c r="F218" s="27" t="s">
        <v>214</v>
      </c>
      <c r="G218" s="28">
        <v>555.33</v>
      </c>
      <c r="H218" s="27"/>
      <c r="I218" s="27"/>
      <c r="J218" s="27"/>
    </row>
    <row r="219" spans="2:10" ht="12.75">
      <c r="B219" s="27">
        <v>2002</v>
      </c>
      <c r="C219" s="27">
        <v>10</v>
      </c>
      <c r="D219" s="27" t="s">
        <v>87</v>
      </c>
      <c r="E219" s="27" t="s">
        <v>109</v>
      </c>
      <c r="F219" s="27" t="s">
        <v>215</v>
      </c>
      <c r="G219" s="28">
        <v>3453.2</v>
      </c>
      <c r="H219" s="27"/>
      <c r="I219" s="27"/>
      <c r="J219" s="27"/>
    </row>
    <row r="220" spans="2:10" ht="12.75">
      <c r="B220" s="27">
        <v>2002</v>
      </c>
      <c r="C220" s="27">
        <v>10</v>
      </c>
      <c r="D220" s="27" t="s">
        <v>87</v>
      </c>
      <c r="E220" s="27" t="s">
        <v>109</v>
      </c>
      <c r="F220" s="27" t="s">
        <v>224</v>
      </c>
      <c r="G220" s="28">
        <v>1204.47</v>
      </c>
      <c r="H220" s="27"/>
      <c r="I220" s="27"/>
      <c r="J220" s="27"/>
    </row>
    <row r="221" spans="2:10" ht="12.75">
      <c r="B221" s="27">
        <v>2002</v>
      </c>
      <c r="C221" s="27">
        <v>10</v>
      </c>
      <c r="D221" s="27" t="s">
        <v>87</v>
      </c>
      <c r="E221" s="27" t="s">
        <v>109</v>
      </c>
      <c r="F221" s="27" t="s">
        <v>216</v>
      </c>
      <c r="G221" s="28">
        <v>1130.49</v>
      </c>
      <c r="H221" s="27"/>
      <c r="I221" s="27"/>
      <c r="J221" s="27"/>
    </row>
    <row r="222" spans="2:10" ht="12.75">
      <c r="B222" s="27">
        <v>2002</v>
      </c>
      <c r="C222" s="27">
        <v>10</v>
      </c>
      <c r="D222" s="27" t="s">
        <v>87</v>
      </c>
      <c r="E222" s="27" t="s">
        <v>109</v>
      </c>
      <c r="F222" s="27" t="s">
        <v>217</v>
      </c>
      <c r="G222" s="28">
        <v>989.78</v>
      </c>
      <c r="H222" s="27"/>
      <c r="I222" s="27"/>
      <c r="J222" s="27"/>
    </row>
    <row r="223" spans="2:10" ht="12.75">
      <c r="B223" s="27">
        <v>2002</v>
      </c>
      <c r="C223" s="27">
        <v>10</v>
      </c>
      <c r="D223" s="27" t="s">
        <v>87</v>
      </c>
      <c r="E223" s="27" t="s">
        <v>109</v>
      </c>
      <c r="F223" s="27" t="s">
        <v>218</v>
      </c>
      <c r="G223" s="28">
        <v>319.53</v>
      </c>
      <c r="H223" s="27"/>
      <c r="I223" s="27"/>
      <c r="J223" s="27"/>
    </row>
    <row r="224" spans="2:10" ht="12.75">
      <c r="B224" s="27">
        <v>2002</v>
      </c>
      <c r="C224" s="27">
        <v>10</v>
      </c>
      <c r="D224" s="27" t="s">
        <v>87</v>
      </c>
      <c r="E224" s="27" t="s">
        <v>109</v>
      </c>
      <c r="F224" s="27" t="s">
        <v>219</v>
      </c>
      <c r="G224" s="28">
        <v>114.67</v>
      </c>
      <c r="H224" s="27"/>
      <c r="I224" s="27"/>
      <c r="J224" s="27"/>
    </row>
    <row r="225" spans="2:10" ht="12.75">
      <c r="B225" s="27">
        <v>2002</v>
      </c>
      <c r="C225" s="27">
        <v>10</v>
      </c>
      <c r="D225" s="27" t="s">
        <v>87</v>
      </c>
      <c r="E225" s="27" t="s">
        <v>109</v>
      </c>
      <c r="F225" s="27" t="s">
        <v>220</v>
      </c>
      <c r="G225" s="28">
        <v>528.39</v>
      </c>
      <c r="H225" s="27"/>
      <c r="I225" s="27"/>
      <c r="J225" s="27"/>
    </row>
    <row r="226" spans="2:10" ht="12.75">
      <c r="B226" s="27">
        <v>2002</v>
      </c>
      <c r="C226" s="27">
        <v>10</v>
      </c>
      <c r="D226" s="27" t="s">
        <v>87</v>
      </c>
      <c r="E226" s="27" t="s">
        <v>109</v>
      </c>
      <c r="F226" s="27" t="s">
        <v>221</v>
      </c>
      <c r="G226" s="28">
        <v>122.23</v>
      </c>
      <c r="H226" s="27"/>
      <c r="I226" s="27"/>
      <c r="J226" s="27"/>
    </row>
    <row r="227" spans="2:10" ht="12.75">
      <c r="B227" s="27">
        <v>2002</v>
      </c>
      <c r="C227" s="27">
        <v>10</v>
      </c>
      <c r="D227" s="27" t="s">
        <v>87</v>
      </c>
      <c r="E227" s="27" t="s">
        <v>109</v>
      </c>
      <c r="F227" s="27" t="s">
        <v>222</v>
      </c>
      <c r="G227" s="28">
        <v>649.76</v>
      </c>
      <c r="H227" s="27"/>
      <c r="I227" s="27"/>
      <c r="J227" s="27"/>
    </row>
    <row r="228" spans="2:7" ht="13.5" thickBot="1">
      <c r="B228" s="40">
        <v>2002</v>
      </c>
      <c r="C228" s="40">
        <v>10</v>
      </c>
      <c r="D228" s="40" t="s">
        <v>87</v>
      </c>
      <c r="E228" s="40" t="s">
        <v>109</v>
      </c>
      <c r="F228" s="40" t="s">
        <v>223</v>
      </c>
      <c r="G228" s="41">
        <v>163.76</v>
      </c>
    </row>
    <row r="229" spans="2:10" ht="13.5" thickBot="1">
      <c r="B229" s="120"/>
      <c r="C229" s="118"/>
      <c r="D229" s="118" t="s">
        <v>87</v>
      </c>
      <c r="E229" s="118" t="s">
        <v>272</v>
      </c>
      <c r="F229" s="118"/>
      <c r="G229" s="121"/>
      <c r="H229" s="122">
        <f>SUM(G218:G228)</f>
        <v>9231.609999999999</v>
      </c>
      <c r="I229" s="122">
        <v>3411.21</v>
      </c>
      <c r="J229" s="123">
        <v>11</v>
      </c>
    </row>
    <row r="230" spans="2:10" ht="12.75">
      <c r="B230" s="27">
        <v>2002</v>
      </c>
      <c r="C230" s="27">
        <v>11</v>
      </c>
      <c r="D230" s="27" t="s">
        <v>88</v>
      </c>
      <c r="E230" s="27" t="s">
        <v>109</v>
      </c>
      <c r="F230" s="27" t="s">
        <v>225</v>
      </c>
      <c r="G230" s="28">
        <v>544.22</v>
      </c>
      <c r="H230" s="37"/>
      <c r="I230" s="37"/>
      <c r="J230" s="27"/>
    </row>
    <row r="231" spans="2:10" ht="12.75">
      <c r="B231" s="27">
        <v>2002</v>
      </c>
      <c r="C231" s="27">
        <v>11</v>
      </c>
      <c r="D231" s="27" t="s">
        <v>88</v>
      </c>
      <c r="E231" s="27" t="s">
        <v>109</v>
      </c>
      <c r="F231" s="27" t="s">
        <v>226</v>
      </c>
      <c r="G231" s="28">
        <v>2086.11</v>
      </c>
      <c r="H231" s="37"/>
      <c r="I231" s="37"/>
      <c r="J231" s="27"/>
    </row>
    <row r="232" spans="2:10" ht="12.75">
      <c r="B232" s="27">
        <v>2002</v>
      </c>
      <c r="C232" s="27">
        <v>11</v>
      </c>
      <c r="D232" s="27" t="s">
        <v>88</v>
      </c>
      <c r="E232" s="27" t="s">
        <v>109</v>
      </c>
      <c r="F232" s="27" t="s">
        <v>227</v>
      </c>
      <c r="G232" s="28">
        <v>168.05</v>
      </c>
      <c r="H232" s="37"/>
      <c r="I232" s="37"/>
      <c r="J232" s="27"/>
    </row>
    <row r="233" spans="2:10" ht="12.75">
      <c r="B233" s="33">
        <v>2002</v>
      </c>
      <c r="C233" s="33">
        <v>11</v>
      </c>
      <c r="D233" s="33" t="s">
        <v>88</v>
      </c>
      <c r="E233" s="33" t="s">
        <v>109</v>
      </c>
      <c r="F233" s="33" t="s">
        <v>140</v>
      </c>
      <c r="G233" s="34">
        <v>303.5</v>
      </c>
      <c r="H233" s="38"/>
      <c r="I233" s="38"/>
      <c r="J233" s="33"/>
    </row>
    <row r="234" spans="2:10" ht="12.75">
      <c r="B234" s="27">
        <v>2002</v>
      </c>
      <c r="C234" s="27">
        <v>11</v>
      </c>
      <c r="D234" s="27" t="s">
        <v>88</v>
      </c>
      <c r="E234" s="27" t="s">
        <v>109</v>
      </c>
      <c r="F234" s="27" t="s">
        <v>228</v>
      </c>
      <c r="G234" s="28">
        <v>67.83</v>
      </c>
      <c r="H234" s="37"/>
      <c r="I234" s="37"/>
      <c r="J234" s="27"/>
    </row>
    <row r="235" spans="2:10" ht="12.75">
      <c r="B235" s="27">
        <v>2002</v>
      </c>
      <c r="C235" s="27">
        <v>11</v>
      </c>
      <c r="D235" s="27" t="s">
        <v>88</v>
      </c>
      <c r="E235" s="27" t="s">
        <v>109</v>
      </c>
      <c r="F235" s="27" t="s">
        <v>229</v>
      </c>
      <c r="G235" s="28">
        <v>5721.66</v>
      </c>
      <c r="H235" s="37"/>
      <c r="I235" s="37"/>
      <c r="J235" s="27"/>
    </row>
    <row r="236" spans="2:10" ht="12.75">
      <c r="B236" s="27">
        <v>2002</v>
      </c>
      <c r="C236" s="27">
        <v>11</v>
      </c>
      <c r="D236" s="27" t="s">
        <v>88</v>
      </c>
      <c r="E236" s="27" t="s">
        <v>109</v>
      </c>
      <c r="F236" s="27" t="s">
        <v>230</v>
      </c>
      <c r="G236" s="28">
        <v>174.43</v>
      </c>
      <c r="H236" s="37"/>
      <c r="I236" s="37"/>
      <c r="J236" s="27"/>
    </row>
    <row r="237" spans="2:7" ht="13.5" thickBot="1">
      <c r="B237" s="40">
        <v>2002</v>
      </c>
      <c r="C237" s="40">
        <v>11</v>
      </c>
      <c r="D237" s="40" t="s">
        <v>88</v>
      </c>
      <c r="E237" s="40" t="s">
        <v>109</v>
      </c>
      <c r="F237" s="40" t="s">
        <v>236</v>
      </c>
      <c r="G237" s="41">
        <v>144.06</v>
      </c>
    </row>
    <row r="238" spans="2:10" ht="13.5" thickBot="1">
      <c r="B238" s="120"/>
      <c r="C238" s="118"/>
      <c r="D238" s="118" t="s">
        <v>88</v>
      </c>
      <c r="E238" s="118" t="s">
        <v>272</v>
      </c>
      <c r="F238" s="118"/>
      <c r="G238" s="121"/>
      <c r="H238" s="124">
        <f>SUM(G230:G237)</f>
        <v>9209.859999999999</v>
      </c>
      <c r="I238" s="124">
        <v>2038</v>
      </c>
      <c r="J238" s="123">
        <v>8</v>
      </c>
    </row>
    <row r="239" spans="2:10" ht="12.75">
      <c r="B239" s="27">
        <v>2002</v>
      </c>
      <c r="C239" s="27">
        <v>12</v>
      </c>
      <c r="D239" s="27" t="s">
        <v>89</v>
      </c>
      <c r="E239" s="27" t="s">
        <v>109</v>
      </c>
      <c r="F239" s="27" t="s">
        <v>231</v>
      </c>
      <c r="G239" s="28">
        <v>152.92</v>
      </c>
      <c r="H239" s="27"/>
      <c r="I239" s="27"/>
      <c r="J239" s="27"/>
    </row>
    <row r="240" spans="2:10" ht="12.75">
      <c r="B240" s="27">
        <v>2002</v>
      </c>
      <c r="C240" s="27">
        <v>12</v>
      </c>
      <c r="D240" s="27" t="s">
        <v>89</v>
      </c>
      <c r="E240" s="27" t="s">
        <v>109</v>
      </c>
      <c r="F240" s="27" t="s">
        <v>232</v>
      </c>
      <c r="G240" s="28">
        <v>183.79</v>
      </c>
      <c r="H240" s="27"/>
      <c r="I240" s="27"/>
      <c r="J240" s="27"/>
    </row>
    <row r="241" spans="2:7" ht="13.5" thickBot="1">
      <c r="B241" s="40">
        <v>2002</v>
      </c>
      <c r="C241" s="40">
        <v>12</v>
      </c>
      <c r="D241" s="40" t="s">
        <v>89</v>
      </c>
      <c r="E241" s="40" t="s">
        <v>109</v>
      </c>
      <c r="F241" s="40" t="s">
        <v>233</v>
      </c>
      <c r="G241" s="41">
        <v>107.02</v>
      </c>
    </row>
    <row r="242" spans="2:11" ht="13.5" thickBot="1">
      <c r="B242" s="120"/>
      <c r="C242" s="118"/>
      <c r="D242" s="118" t="s">
        <v>89</v>
      </c>
      <c r="E242" s="118" t="s">
        <v>272</v>
      </c>
      <c r="F242" s="118"/>
      <c r="G242" s="121"/>
      <c r="H242" s="122">
        <f>SUM(G239:G241)</f>
        <v>443.72999999999996</v>
      </c>
      <c r="I242" s="122">
        <v>116.5</v>
      </c>
      <c r="J242" s="123">
        <v>3</v>
      </c>
      <c r="K242">
        <f>SUM(J103:J242)</f>
        <v>128</v>
      </c>
    </row>
    <row r="243" spans="2:10" ht="12.75">
      <c r="B243" s="27">
        <v>2003</v>
      </c>
      <c r="C243" s="27">
        <v>1</v>
      </c>
      <c r="D243" s="27" t="s">
        <v>39</v>
      </c>
      <c r="E243" s="27" t="s">
        <v>109</v>
      </c>
      <c r="F243" s="27" t="s">
        <v>243</v>
      </c>
      <c r="G243" s="28">
        <v>216.06</v>
      </c>
      <c r="H243" s="26"/>
      <c r="I243" s="26"/>
      <c r="J243" s="26"/>
    </row>
    <row r="244" spans="2:18" ht="12.75">
      <c r="B244" s="27">
        <v>2003</v>
      </c>
      <c r="C244" s="27">
        <v>1</v>
      </c>
      <c r="D244" s="27" t="s">
        <v>39</v>
      </c>
      <c r="E244" s="27" t="s">
        <v>109</v>
      </c>
      <c r="F244" s="27" t="s">
        <v>244</v>
      </c>
      <c r="G244" s="28">
        <v>364.43</v>
      </c>
      <c r="H244" s="26"/>
      <c r="I244" s="26"/>
      <c r="J244" s="26"/>
      <c r="M244" s="44"/>
      <c r="N244" s="44"/>
      <c r="O244" s="44"/>
      <c r="P244" s="44"/>
      <c r="Q244" s="44"/>
      <c r="R244" s="45"/>
    </row>
    <row r="245" spans="2:18" ht="13.5" thickBot="1">
      <c r="B245" s="40">
        <v>2003</v>
      </c>
      <c r="C245" s="40">
        <v>1</v>
      </c>
      <c r="D245" s="40" t="s">
        <v>39</v>
      </c>
      <c r="E245" s="40" t="s">
        <v>109</v>
      </c>
      <c r="F245" s="40" t="s">
        <v>245</v>
      </c>
      <c r="G245" s="41">
        <v>227.93</v>
      </c>
      <c r="M245" s="44"/>
      <c r="N245" s="44"/>
      <c r="O245" s="44"/>
      <c r="P245" s="44"/>
      <c r="Q245" s="44"/>
      <c r="R245" s="45"/>
    </row>
    <row r="246" spans="2:18" ht="13.5" thickBot="1">
      <c r="B246" s="120"/>
      <c r="C246" s="118"/>
      <c r="D246" s="118" t="s">
        <v>39</v>
      </c>
      <c r="E246" s="118" t="s">
        <v>272</v>
      </c>
      <c r="F246" s="118"/>
      <c r="G246" s="121"/>
      <c r="H246" s="122">
        <f>SUM(G243:G245)</f>
        <v>808.4200000000001</v>
      </c>
      <c r="I246" s="122">
        <v>247</v>
      </c>
      <c r="J246" s="123">
        <v>3</v>
      </c>
      <c r="M246" s="44"/>
      <c r="N246" s="44"/>
      <c r="O246" s="44"/>
      <c r="P246" s="44"/>
      <c r="Q246" s="44"/>
      <c r="R246" s="45"/>
    </row>
    <row r="247" spans="2:18" ht="12.75">
      <c r="B247" s="27">
        <v>2003</v>
      </c>
      <c r="C247" s="27">
        <v>2</v>
      </c>
      <c r="D247" s="27" t="s">
        <v>45</v>
      </c>
      <c r="E247" s="27" t="s">
        <v>109</v>
      </c>
      <c r="F247" s="27" t="s">
        <v>246</v>
      </c>
      <c r="G247" s="28">
        <v>379.37</v>
      </c>
      <c r="H247" s="26"/>
      <c r="I247" s="26"/>
      <c r="J247" s="26"/>
      <c r="M247" s="44"/>
      <c r="N247" s="44"/>
      <c r="O247" s="44"/>
      <c r="P247" s="44"/>
      <c r="Q247" s="44"/>
      <c r="R247" s="45"/>
    </row>
    <row r="248" spans="2:18" ht="12.75">
      <c r="B248" s="27">
        <v>2003</v>
      </c>
      <c r="C248" s="27">
        <v>2</v>
      </c>
      <c r="D248" s="27" t="s">
        <v>45</v>
      </c>
      <c r="E248" s="27" t="s">
        <v>109</v>
      </c>
      <c r="F248" s="27" t="s">
        <v>247</v>
      </c>
      <c r="G248" s="28">
        <v>435.46</v>
      </c>
      <c r="H248" s="26"/>
      <c r="I248" s="26"/>
      <c r="J248" s="26"/>
      <c r="M248" s="44"/>
      <c r="N248" s="44"/>
      <c r="O248" s="44"/>
      <c r="P248" s="44"/>
      <c r="Q248" s="44"/>
      <c r="R248" s="45"/>
    </row>
    <row r="249" spans="2:18" ht="12.75">
      <c r="B249" s="27">
        <v>2003</v>
      </c>
      <c r="C249" s="27">
        <v>2</v>
      </c>
      <c r="D249" s="27" t="s">
        <v>45</v>
      </c>
      <c r="E249" s="27" t="s">
        <v>109</v>
      </c>
      <c r="F249" s="27" t="s">
        <v>248</v>
      </c>
      <c r="G249" s="28">
        <v>133.86</v>
      </c>
      <c r="H249" s="26"/>
      <c r="I249" s="26"/>
      <c r="J249" s="26"/>
      <c r="M249" s="44"/>
      <c r="N249" s="44"/>
      <c r="O249" s="44"/>
      <c r="P249" s="44"/>
      <c r="Q249" s="44"/>
      <c r="R249" s="45"/>
    </row>
    <row r="250" spans="2:18" ht="12.75">
      <c r="B250" s="27">
        <v>2003</v>
      </c>
      <c r="C250" s="27">
        <v>2</v>
      </c>
      <c r="D250" s="27" t="s">
        <v>45</v>
      </c>
      <c r="E250" s="27" t="s">
        <v>109</v>
      </c>
      <c r="F250" s="27" t="s">
        <v>249</v>
      </c>
      <c r="G250" s="28">
        <v>357.53</v>
      </c>
      <c r="H250" s="26"/>
      <c r="I250" s="26"/>
      <c r="J250" s="26"/>
      <c r="M250" s="44"/>
      <c r="N250" s="44"/>
      <c r="O250" s="44"/>
      <c r="P250" s="44"/>
      <c r="Q250" s="44"/>
      <c r="R250" s="45"/>
    </row>
    <row r="251" spans="2:18" ht="12.75">
      <c r="B251" s="27">
        <v>2003</v>
      </c>
      <c r="C251" s="27">
        <v>2</v>
      </c>
      <c r="D251" s="27" t="s">
        <v>45</v>
      </c>
      <c r="E251" s="27" t="s">
        <v>109</v>
      </c>
      <c r="F251" s="27" t="s">
        <v>250</v>
      </c>
      <c r="G251" s="28">
        <v>508.68</v>
      </c>
      <c r="H251" s="26"/>
      <c r="I251" s="26"/>
      <c r="J251" s="26"/>
      <c r="M251" s="44"/>
      <c r="N251" s="44"/>
      <c r="O251" s="44"/>
      <c r="P251" s="44"/>
      <c r="Q251" s="44"/>
      <c r="R251" s="45"/>
    </row>
    <row r="252" spans="2:18" ht="13.5" thickBot="1">
      <c r="B252" s="40">
        <v>2003</v>
      </c>
      <c r="C252" s="40">
        <v>2</v>
      </c>
      <c r="D252" s="40" t="s">
        <v>45</v>
      </c>
      <c r="E252" s="40" t="s">
        <v>109</v>
      </c>
      <c r="F252" s="40" t="s">
        <v>251</v>
      </c>
      <c r="G252" s="41">
        <v>322.3</v>
      </c>
      <c r="M252" s="44"/>
      <c r="N252" s="44"/>
      <c r="O252" s="44"/>
      <c r="P252" s="44"/>
      <c r="Q252" s="44"/>
      <c r="R252" s="45"/>
    </row>
    <row r="253" spans="2:18" ht="13.5" thickBot="1">
      <c r="B253" s="120"/>
      <c r="C253" s="118"/>
      <c r="D253" s="118" t="s">
        <v>45</v>
      </c>
      <c r="E253" s="118" t="s">
        <v>272</v>
      </c>
      <c r="F253" s="118"/>
      <c r="G253" s="121"/>
      <c r="H253" s="122">
        <f>SUM(G247:G252)</f>
        <v>2137.2</v>
      </c>
      <c r="I253" s="122">
        <v>774</v>
      </c>
      <c r="J253" s="123">
        <v>6</v>
      </c>
      <c r="M253" s="44"/>
      <c r="N253" s="44"/>
      <c r="O253" s="44"/>
      <c r="P253" s="44"/>
      <c r="Q253" s="44"/>
      <c r="R253" s="45"/>
    </row>
    <row r="254" spans="2:7" ht="13.5" thickBot="1">
      <c r="B254" s="54">
        <v>2003</v>
      </c>
      <c r="C254" s="54">
        <v>3</v>
      </c>
      <c r="D254" s="54" t="s">
        <v>50</v>
      </c>
      <c r="E254" s="54" t="s">
        <v>109</v>
      </c>
      <c r="F254" s="54" t="s">
        <v>252</v>
      </c>
      <c r="G254" s="55">
        <v>8.36</v>
      </c>
    </row>
    <row r="255" spans="2:11" ht="13.5" thickBot="1">
      <c r="B255" s="120"/>
      <c r="C255" s="118"/>
      <c r="D255" s="118" t="s">
        <v>50</v>
      </c>
      <c r="E255" s="118" t="s">
        <v>272</v>
      </c>
      <c r="F255" s="118"/>
      <c r="G255" s="121"/>
      <c r="H255" s="122">
        <f>SUM(G254)</f>
        <v>8.36</v>
      </c>
      <c r="I255" s="122">
        <v>239</v>
      </c>
      <c r="J255" s="123">
        <v>1</v>
      </c>
      <c r="K255">
        <f>SUM(J243:J255)</f>
        <v>10</v>
      </c>
    </row>
    <row r="256" spans="2:18" ht="12.75">
      <c r="B256" s="1"/>
      <c r="C256" s="1"/>
      <c r="D256" s="1"/>
      <c r="E256" s="1"/>
      <c r="F256" s="1"/>
      <c r="G256" s="2"/>
      <c r="H256" s="25"/>
      <c r="I256" s="25"/>
      <c r="J256" s="1"/>
      <c r="M256" s="1"/>
      <c r="N256" s="1"/>
      <c r="P256" s="1"/>
      <c r="Q256" s="1"/>
      <c r="R256" s="1"/>
    </row>
    <row r="257" spans="2:18" ht="12.75">
      <c r="B257" s="1"/>
      <c r="C257" s="1"/>
      <c r="D257" s="1"/>
      <c r="E257" s="1"/>
      <c r="F257" s="1"/>
      <c r="G257" s="2"/>
      <c r="H257" s="25"/>
      <c r="I257" s="25"/>
      <c r="J257" s="1"/>
      <c r="M257" s="1"/>
      <c r="N257" s="1"/>
      <c r="P257" s="1"/>
      <c r="Q257" s="1"/>
      <c r="R257" s="1"/>
    </row>
    <row r="258" spans="5:18" ht="12.75">
      <c r="E258" s="12" t="s">
        <v>234</v>
      </c>
      <c r="F258" s="12"/>
      <c r="G258" s="12"/>
      <c r="H258" s="22">
        <f>SUM(H94:H255)</f>
        <v>75279.78999999998</v>
      </c>
      <c r="I258" s="22">
        <f>SUM(I94:I255)</f>
        <v>63859.39</v>
      </c>
      <c r="J258" s="23">
        <f>SUM(J94:J255)</f>
        <v>143</v>
      </c>
      <c r="M258" s="1"/>
      <c r="N258" s="1"/>
      <c r="O258" s="1"/>
      <c r="P258" s="1"/>
      <c r="Q258" s="1"/>
      <c r="R258" s="1"/>
    </row>
    <row r="259" spans="5:18" ht="12.75">
      <c r="E259" s="13"/>
      <c r="F259" s="9" t="s">
        <v>260</v>
      </c>
      <c r="G259" s="9"/>
      <c r="H259" s="9"/>
      <c r="I259" s="9"/>
      <c r="J259" s="59">
        <v>1</v>
      </c>
      <c r="M259" s="1"/>
      <c r="N259" s="1"/>
      <c r="O259" s="1"/>
      <c r="P259" s="1"/>
      <c r="Q259" s="1"/>
      <c r="R259" s="1"/>
    </row>
    <row r="260" spans="5:18" ht="12.75">
      <c r="E260" s="20" t="s">
        <v>264</v>
      </c>
      <c r="F260" s="13"/>
      <c r="G260" s="13"/>
      <c r="H260" s="13"/>
      <c r="I260" s="13"/>
      <c r="J260" s="56">
        <f>J258-J259</f>
        <v>142</v>
      </c>
      <c r="M260" s="1"/>
      <c r="N260" s="1"/>
      <c r="O260" s="1"/>
      <c r="P260" s="1"/>
      <c r="Q260" s="1"/>
      <c r="R260" s="1"/>
    </row>
    <row r="261" spans="13:18" ht="12.75">
      <c r="M261" s="1"/>
      <c r="N261" s="1"/>
      <c r="O261" s="1"/>
      <c r="P261" s="1"/>
      <c r="Q261" s="1"/>
      <c r="R261" s="1"/>
    </row>
    <row r="262" spans="13:18" ht="12.75">
      <c r="M262" s="1"/>
      <c r="N262" s="1"/>
      <c r="O262" s="1"/>
      <c r="P262" s="1"/>
      <c r="Q262" s="1"/>
      <c r="R262" s="1"/>
    </row>
    <row r="263" spans="5:18" ht="12.75">
      <c r="E263" s="12" t="s">
        <v>235</v>
      </c>
      <c r="F263" s="12"/>
      <c r="G263" s="12"/>
      <c r="H263" s="4">
        <f>H88+H258</f>
        <v>103744.12099999997</v>
      </c>
      <c r="I263" s="4">
        <f>I88+I258</f>
        <v>85687.08</v>
      </c>
      <c r="J263" s="14">
        <f>J90+J260</f>
        <v>202</v>
      </c>
      <c r="M263" s="1"/>
      <c r="N263" s="1"/>
      <c r="O263" s="1"/>
      <c r="P263" s="1"/>
      <c r="Q263" s="1"/>
      <c r="R263" s="1"/>
    </row>
    <row r="264" spans="5:18" ht="12.75">
      <c r="E264" s="13"/>
      <c r="F264" s="18" t="s">
        <v>261</v>
      </c>
      <c r="G264" s="18"/>
      <c r="H264" s="18"/>
      <c r="I264" s="18"/>
      <c r="J264" s="18">
        <v>3</v>
      </c>
      <c r="M264" s="1"/>
      <c r="N264" s="1"/>
      <c r="O264" s="1"/>
      <c r="P264" s="1"/>
      <c r="Q264" s="1"/>
      <c r="R264" s="1"/>
    </row>
    <row r="265" spans="5:18" ht="12.75">
      <c r="E265" s="13"/>
      <c r="F265" s="18" t="s">
        <v>262</v>
      </c>
      <c r="G265" s="18"/>
      <c r="H265" s="18"/>
      <c r="I265" s="18"/>
      <c r="J265" s="18">
        <v>1</v>
      </c>
      <c r="M265" s="1"/>
      <c r="N265" s="1"/>
      <c r="O265" s="1"/>
      <c r="P265" s="1"/>
      <c r="Q265" s="1"/>
      <c r="R265" s="1"/>
    </row>
    <row r="266" spans="5:18" ht="12.75">
      <c r="E266" s="20" t="s">
        <v>263</v>
      </c>
      <c r="F266" s="20"/>
      <c r="G266" s="13"/>
      <c r="H266" s="13"/>
      <c r="I266" s="13"/>
      <c r="J266" s="56">
        <f>J263-J264-J265</f>
        <v>198</v>
      </c>
      <c r="M266" s="1"/>
      <c r="N266" s="1"/>
      <c r="O266" s="1"/>
      <c r="P266" s="1"/>
      <c r="Q266" s="1"/>
      <c r="R266" s="1"/>
    </row>
    <row r="267" spans="13:18" ht="12.75">
      <c r="M267" s="1"/>
      <c r="N267" s="1"/>
      <c r="O267" s="1"/>
      <c r="P267" s="1"/>
      <c r="Q267" s="1"/>
      <c r="R267" s="1"/>
    </row>
    <row r="268" spans="13:18" ht="12.75">
      <c r="M268" s="1"/>
      <c r="N268" s="1"/>
      <c r="O268" s="1"/>
      <c r="P268" s="1"/>
      <c r="Q268" s="1"/>
      <c r="R268" s="1"/>
    </row>
    <row r="269" spans="13:18" ht="12.75">
      <c r="M269" s="1"/>
      <c r="N269" s="1"/>
      <c r="O269" s="1"/>
      <c r="P269" s="1"/>
      <c r="Q269" s="1"/>
      <c r="R269" s="1"/>
    </row>
    <row r="270" spans="13:18" ht="12.75">
      <c r="M270" s="1"/>
      <c r="N270" s="1"/>
      <c r="O270" s="1"/>
      <c r="P270" s="1"/>
      <c r="Q270" s="1"/>
      <c r="R270" s="1"/>
    </row>
    <row r="271" spans="13:18" ht="12.75">
      <c r="M271" s="1"/>
      <c r="N271" s="1"/>
      <c r="O271" s="1"/>
      <c r="P271" s="1"/>
      <c r="Q271" s="1"/>
      <c r="R271" s="1"/>
    </row>
    <row r="272" spans="13:18" ht="12.75">
      <c r="M272" s="1"/>
      <c r="N272" s="1"/>
      <c r="O272" s="1"/>
      <c r="P272" s="1"/>
      <c r="Q272" s="1"/>
      <c r="R272" s="1"/>
    </row>
    <row r="273" spans="13:18" ht="12.75">
      <c r="M273" s="1"/>
      <c r="N273" s="1"/>
      <c r="O273" s="1"/>
      <c r="P273" s="1"/>
      <c r="Q273" s="1"/>
      <c r="R273" s="1"/>
    </row>
    <row r="274" spans="13:18" ht="12.75">
      <c r="M274" s="1"/>
      <c r="N274" s="1"/>
      <c r="O274" s="1"/>
      <c r="P274" s="1"/>
      <c r="Q274" s="1"/>
      <c r="R274" s="1"/>
    </row>
    <row r="275" spans="13:18" ht="12.75">
      <c r="M275" s="1"/>
      <c r="N275" s="1"/>
      <c r="O275" s="1"/>
      <c r="P275" s="1"/>
      <c r="Q275" s="1"/>
      <c r="R275" s="1"/>
    </row>
    <row r="276" spans="13:18" ht="12.75">
      <c r="M276" s="1"/>
      <c r="N276" s="1"/>
      <c r="O276" s="1"/>
      <c r="P276" s="1"/>
      <c r="Q276" s="1"/>
      <c r="R276" s="1"/>
    </row>
    <row r="277" spans="13:18" ht="12.75">
      <c r="M277" s="1"/>
      <c r="N277" s="1"/>
      <c r="O277" s="1"/>
      <c r="P277" s="1"/>
      <c r="Q277" s="1"/>
      <c r="R277" s="1"/>
    </row>
    <row r="278" spans="13:18" ht="12.75">
      <c r="M278" s="1"/>
      <c r="N278" s="1"/>
      <c r="O278" s="1"/>
      <c r="P278" s="1"/>
      <c r="Q278" s="1"/>
      <c r="R278" s="1"/>
    </row>
    <row r="279" spans="13:18" ht="12.75">
      <c r="M279" s="1"/>
      <c r="N279" s="1"/>
      <c r="O279" s="1"/>
      <c r="P279" s="1"/>
      <c r="Q279" s="1"/>
      <c r="R279" s="1"/>
    </row>
    <row r="280" spans="13:18" ht="12.75">
      <c r="M280" s="1"/>
      <c r="N280" s="1"/>
      <c r="O280" s="1"/>
      <c r="P280" s="1"/>
      <c r="Q280" s="1"/>
      <c r="R280" s="1"/>
    </row>
    <row r="281" spans="13:18" ht="12.75">
      <c r="M281" s="1"/>
      <c r="N281" s="1"/>
      <c r="O281" s="1"/>
      <c r="P281" s="1"/>
      <c r="Q281" s="1"/>
      <c r="R281" s="1"/>
    </row>
  </sheetData>
  <printOptions/>
  <pageMargins left="0.75" right="0.75" top="1" bottom="1" header="0.5" footer="0.5"/>
  <pageSetup horizontalDpi="600" verticalDpi="600" orientation="portrait" scale="70" r:id="rId1"/>
  <rowBreaks count="1" manualBreakCount="1">
    <brk id="90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Puget Sound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Denise Schroeder</dc:creator>
  <cp:keywords/>
  <dc:description/>
  <cp:lastModifiedBy>Phillip Popoff</cp:lastModifiedBy>
  <cp:lastPrinted>2003-07-02T21:58:59Z</cp:lastPrinted>
  <dcterms:created xsi:type="dcterms:W3CDTF">2003-04-15T21:57:53Z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Compliance</vt:lpwstr>
  </property>
  <property fmtid="{D5CDD505-2E9C-101B-9397-08002B2CF9AE}" pid="3" name="IsHighlyConfidential">
    <vt:lpwstr>0</vt:lpwstr>
  </property>
  <property fmtid="{D5CDD505-2E9C-101B-9397-08002B2CF9AE}" pid="4" name="DocketNumber">
    <vt:lpwstr>011353</vt:lpwstr>
  </property>
  <property fmtid="{D5CDD505-2E9C-101B-9397-08002B2CF9AE}" pid="5" name="IsConfidential">
    <vt:lpwstr>0</vt:lpwstr>
  </property>
  <property fmtid="{D5CDD505-2E9C-101B-9397-08002B2CF9AE}" pid="6" name="Date1">
    <vt:lpwstr>2003-07-03T00:00:00Z</vt:lpwstr>
  </property>
  <property fmtid="{D5CDD505-2E9C-101B-9397-08002B2CF9AE}" pid="7" name="CaseType">
    <vt:lpwstr>Staff Investigation</vt:lpwstr>
  </property>
  <property fmtid="{D5CDD505-2E9C-101B-9397-08002B2CF9AE}" pid="8" name="OpenedDate">
    <vt:lpwstr>2001-09-28T00:00:00Z</vt:lpwstr>
  </property>
  <property fmtid="{D5CDD505-2E9C-101B-9397-08002B2CF9AE}" pid="9" name="Prefix">
    <vt:lpwstr>UE</vt:lpwstr>
  </property>
  <property fmtid="{D5CDD505-2E9C-101B-9397-08002B2CF9AE}" pid="10" name="CaseCompanyNames">
    <vt:lpwstr/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