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ys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6" yWindow="648" windowWidth="20220" windowHeight="6288" activeTab="2"/>
  </bookViews>
  <sheets>
    <sheet name="Topline" sheetId="1" r:id="rId1"/>
    <sheet name="Push Notifications" sheetId="2" r:id="rId2"/>
    <sheet name="Communication Preferences" sheetId="5" r:id="rId3"/>
  </sheets>
  <calcPr calcId="145621"/>
</workbook>
</file>

<file path=xl/calcChain.xml><?xml version="1.0" encoding="utf-8"?>
<calcChain xmlns="http://schemas.openxmlformats.org/spreadsheetml/2006/main">
  <c r="K32" i="5" l="1"/>
  <c r="G32" i="5"/>
  <c r="C32" i="5"/>
  <c r="L25" i="5"/>
  <c r="K25" i="5"/>
  <c r="J25" i="5"/>
  <c r="I25" i="5"/>
  <c r="H25" i="5"/>
  <c r="G25" i="5"/>
  <c r="F25" i="5"/>
  <c r="E25" i="5"/>
  <c r="D25" i="5"/>
  <c r="C25" i="5"/>
  <c r="B25" i="5"/>
  <c r="L24" i="5"/>
  <c r="L32" i="5" s="1"/>
  <c r="K24" i="5"/>
  <c r="J24" i="5"/>
  <c r="J32" i="5" s="1"/>
  <c r="I24" i="5"/>
  <c r="I32" i="5" s="1"/>
  <c r="H24" i="5"/>
  <c r="H32" i="5" s="1"/>
  <c r="G24" i="5"/>
  <c r="F24" i="5"/>
  <c r="F32" i="5" s="1"/>
  <c r="E24" i="5"/>
  <c r="E32" i="5" s="1"/>
  <c r="D24" i="5"/>
  <c r="D32" i="5" s="1"/>
  <c r="C24" i="5"/>
  <c r="B24" i="5"/>
  <c r="B32" i="5" s="1"/>
  <c r="L23" i="5"/>
  <c r="K23" i="5"/>
  <c r="J23" i="5"/>
  <c r="I23" i="5"/>
  <c r="H23" i="5"/>
  <c r="G23" i="5"/>
  <c r="F23" i="5"/>
  <c r="E23" i="5"/>
  <c r="D23" i="5"/>
  <c r="C23" i="5"/>
  <c r="B23" i="5"/>
  <c r="L22" i="5"/>
  <c r="K22" i="5"/>
  <c r="J22" i="5"/>
  <c r="I22" i="5"/>
  <c r="H22" i="5"/>
  <c r="G22" i="5"/>
  <c r="F22" i="5"/>
  <c r="E22" i="5"/>
  <c r="D22" i="5"/>
  <c r="C22" i="5"/>
  <c r="B22" i="5"/>
  <c r="L21" i="5"/>
  <c r="L31" i="5" s="1"/>
  <c r="K21" i="5"/>
  <c r="K31" i="5" s="1"/>
  <c r="J21" i="5"/>
  <c r="J31" i="5" s="1"/>
  <c r="I21" i="5"/>
  <c r="I31" i="5" s="1"/>
  <c r="H21" i="5"/>
  <c r="H31" i="5" s="1"/>
  <c r="G21" i="5"/>
  <c r="G31" i="5" s="1"/>
  <c r="F21" i="5"/>
  <c r="F31" i="5" s="1"/>
  <c r="E21" i="5"/>
  <c r="E31" i="5" s="1"/>
  <c r="D21" i="5"/>
  <c r="D31" i="5" s="1"/>
  <c r="C21" i="5"/>
  <c r="C31" i="5" s="1"/>
  <c r="B21" i="5"/>
  <c r="B31" i="5" s="1"/>
  <c r="L20" i="5"/>
  <c r="L30" i="5" s="1"/>
  <c r="K20" i="5"/>
  <c r="K30" i="5" s="1"/>
  <c r="J20" i="5"/>
  <c r="J30" i="5" s="1"/>
  <c r="I20" i="5"/>
  <c r="I30" i="5" s="1"/>
  <c r="H20" i="5"/>
  <c r="H30" i="5" s="1"/>
  <c r="G20" i="5"/>
  <c r="G30" i="5" s="1"/>
  <c r="F20" i="5"/>
  <c r="F30" i="5" s="1"/>
  <c r="E20" i="5"/>
  <c r="E30" i="5" s="1"/>
  <c r="D20" i="5"/>
  <c r="D30" i="5" s="1"/>
  <c r="C20" i="5"/>
  <c r="C30" i="5" s="1"/>
  <c r="B20" i="5"/>
  <c r="B30" i="5" s="1"/>
  <c r="L19" i="5"/>
  <c r="L29" i="5" s="1"/>
  <c r="K19" i="5"/>
  <c r="K29" i="5" s="1"/>
  <c r="J19" i="5"/>
  <c r="J29" i="5" s="1"/>
  <c r="I19" i="5"/>
  <c r="I29" i="5" s="1"/>
  <c r="H19" i="5"/>
  <c r="H29" i="5" s="1"/>
  <c r="G19" i="5"/>
  <c r="G29" i="5" s="1"/>
  <c r="F19" i="5"/>
  <c r="F29" i="5" s="1"/>
  <c r="E19" i="5"/>
  <c r="E29" i="5" s="1"/>
  <c r="D19" i="5"/>
  <c r="D29" i="5" s="1"/>
  <c r="C19" i="5"/>
  <c r="C29" i="5" s="1"/>
  <c r="B19" i="5"/>
  <c r="B29" i="5" s="1"/>
  <c r="L18" i="5"/>
  <c r="L28" i="5" s="1"/>
  <c r="K18" i="5"/>
  <c r="J18" i="5"/>
  <c r="I18" i="5"/>
  <c r="H18" i="5"/>
  <c r="H28" i="5" s="1"/>
  <c r="G18" i="5"/>
  <c r="F18" i="5"/>
  <c r="E18" i="5"/>
  <c r="D18" i="5"/>
  <c r="D28" i="5" s="1"/>
  <c r="C18" i="5"/>
  <c r="B18" i="5"/>
  <c r="L17" i="5"/>
  <c r="K17" i="5"/>
  <c r="K28" i="5" s="1"/>
  <c r="J17" i="5"/>
  <c r="J28" i="5" s="1"/>
  <c r="I17" i="5"/>
  <c r="I28" i="5" s="1"/>
  <c r="H17" i="5"/>
  <c r="G17" i="5"/>
  <c r="G28" i="5" s="1"/>
  <c r="F17" i="5"/>
  <c r="F28" i="5" s="1"/>
  <c r="E17" i="5"/>
  <c r="E28" i="5" s="1"/>
  <c r="D17" i="5"/>
  <c r="C17" i="5"/>
  <c r="C28" i="5" s="1"/>
  <c r="B17" i="5"/>
  <c r="B28" i="5" s="1"/>
  <c r="AC14" i="5"/>
  <c r="Z14" i="5"/>
  <c r="W14" i="5"/>
  <c r="T14" i="5"/>
  <c r="Q14" i="5"/>
  <c r="N14" i="5"/>
  <c r="AC13" i="5"/>
  <c r="AC32" i="5" s="1"/>
  <c r="AA13" i="5"/>
  <c r="AA32" i="5" s="1"/>
  <c r="Z13" i="5"/>
  <c r="Z32" i="5" s="1"/>
  <c r="W13" i="5"/>
  <c r="X13" i="5" s="1"/>
  <c r="X32" i="5" s="1"/>
  <c r="U13" i="5"/>
  <c r="U32" i="5" s="1"/>
  <c r="T13" i="5"/>
  <c r="T32" i="5" s="1"/>
  <c r="Q13" i="5"/>
  <c r="Q32" i="5" s="1"/>
  <c r="O13" i="5"/>
  <c r="O32" i="5" s="1"/>
  <c r="N13" i="5"/>
  <c r="N32" i="5" s="1"/>
  <c r="AC12" i="5"/>
  <c r="AD12" i="5" s="1"/>
  <c r="AA12" i="5"/>
  <c r="Z12" i="5"/>
  <c r="W12" i="5"/>
  <c r="X12" i="5" s="1"/>
  <c r="U12" i="5"/>
  <c r="T12" i="5"/>
  <c r="Q12" i="5"/>
  <c r="R12" i="5" s="1"/>
  <c r="O12" i="5"/>
  <c r="N12" i="5"/>
  <c r="AC11" i="5"/>
  <c r="AD11" i="5" s="1"/>
  <c r="AA11" i="5"/>
  <c r="Z11" i="5"/>
  <c r="W11" i="5"/>
  <c r="X11" i="5" s="1"/>
  <c r="U11" i="5"/>
  <c r="T11" i="5"/>
  <c r="Q11" i="5"/>
  <c r="R11" i="5" s="1"/>
  <c r="O11" i="5"/>
  <c r="N11" i="5"/>
  <c r="AC10" i="5"/>
  <c r="AC31" i="5" s="1"/>
  <c r="AA10" i="5"/>
  <c r="AA31" i="5" s="1"/>
  <c r="Z10" i="5"/>
  <c r="Z31" i="5" s="1"/>
  <c r="W10" i="5"/>
  <c r="W31" i="5" s="1"/>
  <c r="U10" i="5"/>
  <c r="U31" i="5" s="1"/>
  <c r="T10" i="5"/>
  <c r="T31" i="5" s="1"/>
  <c r="Q10" i="5"/>
  <c r="Q31" i="5" s="1"/>
  <c r="O10" i="5"/>
  <c r="O31" i="5" s="1"/>
  <c r="N10" i="5"/>
  <c r="N31" i="5" s="1"/>
  <c r="AC9" i="5"/>
  <c r="AC30" i="5" s="1"/>
  <c r="AA9" i="5"/>
  <c r="AA30" i="5" s="1"/>
  <c r="Z9" i="5"/>
  <c r="Z30" i="5" s="1"/>
  <c r="W9" i="5"/>
  <c r="X9" i="5" s="1"/>
  <c r="X30" i="5" s="1"/>
  <c r="U9" i="5"/>
  <c r="U30" i="5" s="1"/>
  <c r="T9" i="5"/>
  <c r="T30" i="5" s="1"/>
  <c r="Q9" i="5"/>
  <c r="Q30" i="5" s="1"/>
  <c r="O9" i="5"/>
  <c r="O30" i="5" s="1"/>
  <c r="N9" i="5"/>
  <c r="N30" i="5" s="1"/>
  <c r="AC8" i="5"/>
  <c r="AD8" i="5" s="1"/>
  <c r="AD29" i="5" s="1"/>
  <c r="AA8" i="5"/>
  <c r="AA29" i="5" s="1"/>
  <c r="Z8" i="5"/>
  <c r="Z29" i="5" s="1"/>
  <c r="W8" i="5"/>
  <c r="W29" i="5" s="1"/>
  <c r="U8" i="5"/>
  <c r="U29" i="5" s="1"/>
  <c r="T8" i="5"/>
  <c r="T29" i="5" s="1"/>
  <c r="Q8" i="5"/>
  <c r="Q29" i="5" s="1"/>
  <c r="O8" i="5"/>
  <c r="O29" i="5" s="1"/>
  <c r="N8" i="5"/>
  <c r="N29" i="5" s="1"/>
  <c r="AC7" i="5"/>
  <c r="AD7" i="5" s="1"/>
  <c r="AA7" i="5"/>
  <c r="Z7" i="5"/>
  <c r="W7" i="5"/>
  <c r="X7" i="5" s="1"/>
  <c r="U7" i="5"/>
  <c r="T7" i="5"/>
  <c r="Q7" i="5"/>
  <c r="R7" i="5" s="1"/>
  <c r="O7" i="5"/>
  <c r="N7" i="5"/>
  <c r="AC6" i="5"/>
  <c r="AC28" i="5" s="1"/>
  <c r="AA6" i="5"/>
  <c r="AA28" i="5" s="1"/>
  <c r="Z6" i="5"/>
  <c r="Z28" i="5" s="1"/>
  <c r="W6" i="5"/>
  <c r="W28" i="5" s="1"/>
  <c r="U6" i="5"/>
  <c r="U28" i="5" s="1"/>
  <c r="T6" i="5"/>
  <c r="T28" i="5" s="1"/>
  <c r="Q6" i="5"/>
  <c r="R6" i="5" s="1"/>
  <c r="R28" i="5" s="1"/>
  <c r="O6" i="5"/>
  <c r="O28" i="5" s="1"/>
  <c r="N6" i="5"/>
  <c r="N28" i="5" s="1"/>
  <c r="J18" i="2"/>
  <c r="F18" i="2"/>
  <c r="B18" i="2"/>
  <c r="K17" i="2"/>
  <c r="J17" i="2"/>
  <c r="I17" i="2"/>
  <c r="H17" i="2"/>
  <c r="G17" i="2"/>
  <c r="F17" i="2"/>
  <c r="E17" i="2"/>
  <c r="D17" i="2"/>
  <c r="C17" i="2"/>
  <c r="B17" i="2"/>
  <c r="M17" i="2" s="1"/>
  <c r="K16" i="2"/>
  <c r="J16" i="2"/>
  <c r="I16" i="2"/>
  <c r="H16" i="2"/>
  <c r="G16" i="2"/>
  <c r="F16" i="2"/>
  <c r="E16" i="2"/>
  <c r="D16" i="2"/>
  <c r="M16" i="2" s="1"/>
  <c r="C16" i="2"/>
  <c r="B16" i="2"/>
  <c r="K15" i="2"/>
  <c r="K18" i="2" s="1"/>
  <c r="J15" i="2"/>
  <c r="I15" i="2"/>
  <c r="I18" i="2" s="1"/>
  <c r="H15" i="2"/>
  <c r="H18" i="2" s="1"/>
  <c r="G15" i="2"/>
  <c r="G18" i="2" s="1"/>
  <c r="F15" i="2"/>
  <c r="E15" i="2"/>
  <c r="E18" i="2" s="1"/>
  <c r="D15" i="2"/>
  <c r="D18" i="2" s="1"/>
  <c r="C15" i="2"/>
  <c r="M15" i="2" s="1"/>
  <c r="B15" i="2"/>
  <c r="M10" i="2"/>
  <c r="M9" i="2"/>
  <c r="M8" i="2"/>
  <c r="M7" i="2"/>
  <c r="S42" i="1"/>
  <c r="M18" i="2" l="1"/>
  <c r="C18" i="2"/>
  <c r="X6" i="5"/>
  <c r="X28" i="5" s="1"/>
  <c r="AD6" i="5"/>
  <c r="AD28" i="5" s="1"/>
  <c r="R8" i="5"/>
  <c r="R29" i="5" s="1"/>
  <c r="X8" i="5"/>
  <c r="X29" i="5" s="1"/>
  <c r="R9" i="5"/>
  <c r="R30" i="5" s="1"/>
  <c r="AD9" i="5"/>
  <c r="AD30" i="5" s="1"/>
  <c r="R10" i="5"/>
  <c r="R31" i="5" s="1"/>
  <c r="AD10" i="5"/>
  <c r="AD31" i="5" s="1"/>
  <c r="R13" i="5"/>
  <c r="R32" i="5" s="1"/>
  <c r="AD13" i="5"/>
  <c r="AD32" i="5" s="1"/>
  <c r="W30" i="5"/>
  <c r="AC29" i="5"/>
  <c r="Q28" i="5"/>
  <c r="W32" i="5"/>
  <c r="X10" i="5"/>
  <c r="X31" i="5" s="1"/>
</calcChain>
</file>

<file path=xl/sharedStrings.xml><?xml version="1.0" encoding="utf-8"?>
<sst xmlns="http://schemas.openxmlformats.org/spreadsheetml/2006/main" count="486" uniqueCount="96">
  <si>
    <t>Reducing calls through self-service</t>
  </si>
  <si>
    <t>Monday, 31st of August 2015, 12:34:50 PM</t>
  </si>
  <si>
    <t xml:space="preserve">Q1callsmyPSE (radio) - Do you have a myPSE online account which allows you to do the following on PSE's website?
pay bills online
view/print your bill
view your energy use
report outages
</t>
  </si>
  <si>
    <t>Answered</t>
  </si>
  <si>
    <t>No response</t>
  </si>
  <si>
    <t>Choice</t>
  </si>
  <si>
    <t>Frequency</t>
  </si>
  <si>
    <t>Percent</t>
  </si>
  <si>
    <t>Standard Error</t>
  </si>
  <si>
    <t>Yes</t>
  </si>
  <si>
    <t>No</t>
  </si>
  <si>
    <t>Totals</t>
  </si>
  <si>
    <t>Min</t>
  </si>
  <si>
    <t>Max</t>
  </si>
  <si>
    <t>Mean</t>
  </si>
  <si>
    <t>Standard Deviation</t>
  </si>
  <si>
    <t>Sample</t>
  </si>
  <si>
    <t>Populace</t>
  </si>
  <si>
    <t>Q3callsPrefchangename (radio) - {Change the address or name on your account} Preferred channels</t>
  </si>
  <si>
    <t>PSE website</t>
  </si>
  <si>
    <t>PSE smartphone app</t>
  </si>
  <si>
    <t>PSE automated phone system</t>
  </si>
  <si>
    <t>PSE rep on phone</t>
  </si>
  <si>
    <t>Emailing PSE</t>
  </si>
  <si>
    <t>Online chat with PSE rep</t>
  </si>
  <si>
    <t>PSE social media</t>
  </si>
  <si>
    <t>Regional PSE office</t>
  </si>
  <si>
    <t>Q3callsPrefviewusage (radio) - {View your electric/gas usage} Preferred channels</t>
  </si>
  <si>
    <t>Q3callsPrefreportout (radio) - {Report a power outage} Preferred channels</t>
  </si>
  <si>
    <t>Q3callsPrefcheckout (radio) - {Check on the status of a power outage} Preferred channels</t>
  </si>
  <si>
    <t>Q3callsPrefConstruction (radio) - {Get information about your construction/fuel conversion project (such as adding natural gas service)} Preferred channels</t>
  </si>
  <si>
    <t>Q3callsPrefChkRebate (radio) - {Check the status of a rebate application} Preferred channels</t>
  </si>
  <si>
    <t>Q3callsPrefviewbal (radio) - {View your account balance} Preferred channels</t>
  </si>
  <si>
    <t>Q3callsPrefconfirmpmt (radio) - {Confirm your payment has been made} Preferred channels</t>
  </si>
  <si>
    <t>Q3callsPrefreportpmt (radio) - {Report a payment} Preferred channels</t>
  </si>
  <si>
    <t>Q3callsPrefPmtarrange (radio) - {Make payment arrangements} Preferred channels</t>
  </si>
  <si>
    <t>Q4callsAlertdue (checkbox) - {Bill due notification} Alerts</t>
  </si>
  <si>
    <t>Email</t>
  </si>
  <si>
    <t>Text message</t>
  </si>
  <si>
    <t>Don't want this notification</t>
  </si>
  <si>
    <t>Q4callsAlertpayconfirm (checkbox) - {Bill payment confirmation} Alerts</t>
  </si>
  <si>
    <t>Q4callsAlertnopmt (checkbox) - {No payment received notification} Alerts</t>
  </si>
  <si>
    <t>Q4callsAlertoutage (checkbox) - {Outage alerts} Alerts</t>
  </si>
  <si>
    <t>Q4callsAlertoutupdate (checkbox) - {Outage updates} Alerts</t>
  </si>
  <si>
    <t>Q4callsAlertschedoutage (checkbox) - {Scheduled electric outages} Alerts</t>
  </si>
  <si>
    <t>Q4callsAlertweather (checkbox) - {Severe weather alerts} Alerts</t>
  </si>
  <si>
    <t>Q4callsAlertacctchng (checkbox) - {Confirmation of a change to your account} Alerts</t>
  </si>
  <si>
    <t>Q4callsAlertrebateapp (checkbox) - {Rebate application status updates} Alerts</t>
  </si>
  <si>
    <t>Q4callsAlerthighusage (checkbox) - {High usage alerts} Alerts</t>
  </si>
  <si>
    <t>Q2callsCallReasons (checkbox) - In the past two years, have you called PSE to do any of the following?</t>
  </si>
  <si>
    <t>Get your account balance</t>
  </si>
  <si>
    <t>Pay your bill</t>
  </si>
  <si>
    <t>Confirm your payment has been made</t>
  </si>
  <si>
    <t>Report a payment</t>
  </si>
  <si>
    <t>Make payment arrangements</t>
  </si>
  <si>
    <t>Start or stop service with PSE</t>
  </si>
  <si>
    <t>Change the address or name on the account</t>
  </si>
  <si>
    <t xml:space="preserve">Get your electric/gas usage </t>
  </si>
  <si>
    <t>Check the status of a rebate application</t>
  </si>
  <si>
    <t>Start or get information about your construction/fuel conversion project</t>
  </si>
  <si>
    <t>Report a power outage</t>
  </si>
  <si>
    <t>Check on the status of a power outage</t>
  </si>
  <si>
    <t>None of the above</t>
  </si>
  <si>
    <t>Q3callsPrefstartstop (radio) - {Start of stop service with PSE} Preferred channels</t>
  </si>
  <si>
    <t>Q4callsAlerthighusagf (checkbox) - {Updates on your construction project (for example, adding natural gas)} Alerts</t>
  </si>
  <si>
    <t>Bill due notification</t>
  </si>
  <si>
    <t>Bill payment confirmation</t>
  </si>
  <si>
    <t>No payment received notification</t>
  </si>
  <si>
    <t>Outage alerts</t>
  </si>
  <si>
    <t>Outage updates</t>
  </si>
  <si>
    <t>Severe weather alerts</t>
  </si>
  <si>
    <t>Rebate application status update</t>
  </si>
  <si>
    <t>High usage alerts</t>
  </si>
  <si>
    <t>All Respondents</t>
  </si>
  <si>
    <t>Respondents</t>
  </si>
  <si>
    <t>Average Payment</t>
  </si>
  <si>
    <t>Average All</t>
  </si>
  <si>
    <t>Average Outage</t>
  </si>
  <si>
    <t>Average Acct Maint</t>
  </si>
  <si>
    <t>Start of stop service with PSE</t>
  </si>
  <si>
    <t>Average Start/Stop</t>
  </si>
  <si>
    <t>Average Billing</t>
  </si>
  <si>
    <t>Web or App</t>
  </si>
  <si>
    <t>IVR</t>
  </si>
  <si>
    <t>Rep</t>
  </si>
  <si>
    <t>Chat/Email/Social</t>
  </si>
  <si>
    <t>In person</t>
  </si>
  <si>
    <t>Confirm Account Change</t>
  </si>
  <si>
    <t>Scheduled outages electric</t>
  </si>
  <si>
    <t>Address or Name Change</t>
  </si>
  <si>
    <t>View electric/gas usage</t>
  </si>
  <si>
    <t>Power Outage Status</t>
  </si>
  <si>
    <t>Construction Status about your construction/fuel conversion project (such as adding natural gas service)</t>
  </si>
  <si>
    <t>Rebate Status of a rebate application</t>
  </si>
  <si>
    <t xml:space="preserve">View Account Balance </t>
  </si>
  <si>
    <t>Payment Arrangements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</si>
</sst>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8"/>
      <color rgb="FF000000"/>
      <name val="Tahoma"/>
    </font>
    <font>
      <b/>
      <sz val="13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1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9" fontId="0" fillId="0" borderId="0" xfId="2" applyFont="1"/>
    <xf numFmtId="0" fontId="5" fillId="0" borderId="0" xfId="0" applyFont="1" applyAlignment="1">
      <alignment horizontal="right" wrapText="1"/>
    </xf>
    <xf numFmtId="9" fontId="0" fillId="0" borderId="0" xfId="0" applyNumberFormat="1"/>
    <xf numFmtId="164" fontId="0" fillId="0" borderId="0" xfId="1" applyNumberFormat="1" applyFont="1"/>
    <xf numFmtId="0" fontId="0" fillId="0" borderId="2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Figure</a:t>
            </a:r>
            <a:r>
              <a:rPr lang="en-US" sz="1400" baseline="0"/>
              <a:t> 9 - </a:t>
            </a:r>
            <a:r>
              <a:rPr lang="en-US" sz="1400"/>
              <a:t>Customer Preference </a:t>
            </a:r>
            <a:r>
              <a:rPr lang="en-US" sz="1400" baseline="0"/>
              <a:t>- Pro-active Notification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Email</c:v>
          </c:tx>
          <c:invertIfNegative val="0"/>
          <c:cat>
            <c:strRef>
              <c:f>'Push Notifications'!$B$4:$K$4</c:f>
              <c:strCache>
                <c:ptCount val="10"/>
                <c:pt idx="0">
                  <c:v>Bill due notification</c:v>
                </c:pt>
                <c:pt idx="1">
                  <c:v>Bill payment confirmation</c:v>
                </c:pt>
                <c:pt idx="2">
                  <c:v>No payment received notification</c:v>
                </c:pt>
                <c:pt idx="3">
                  <c:v>Outage alerts</c:v>
                </c:pt>
                <c:pt idx="4">
                  <c:v>Outage updates</c:v>
                </c:pt>
                <c:pt idx="5">
                  <c:v>Scheduled outages electric</c:v>
                </c:pt>
                <c:pt idx="6">
                  <c:v>Severe weather alerts</c:v>
                </c:pt>
                <c:pt idx="7">
                  <c:v>Confirm Account Change</c:v>
                </c:pt>
                <c:pt idx="8">
                  <c:v>Rebate application status update</c:v>
                </c:pt>
                <c:pt idx="9">
                  <c:v>High usage alerts</c:v>
                </c:pt>
              </c:strCache>
            </c:strRef>
          </c:cat>
          <c:val>
            <c:numRef>
              <c:f>'Push Notifications'!$B$15:$K$15</c:f>
              <c:numCache>
                <c:formatCode>0%</c:formatCode>
                <c:ptCount val="10"/>
                <c:pt idx="0">
                  <c:v>0.71504965622612682</c:v>
                </c:pt>
                <c:pt idx="1">
                  <c:v>0.65317035905271204</c:v>
                </c:pt>
                <c:pt idx="2">
                  <c:v>0.76012223071046603</c:v>
                </c:pt>
                <c:pt idx="3">
                  <c:v>0.50267379679144386</c:v>
                </c:pt>
                <c:pt idx="4">
                  <c:v>0.49274255156608099</c:v>
                </c:pt>
                <c:pt idx="5">
                  <c:v>0.7234530175706646</c:v>
                </c:pt>
                <c:pt idx="6">
                  <c:v>0.43391902215431627</c:v>
                </c:pt>
                <c:pt idx="7">
                  <c:v>0.84339190221543159</c:v>
                </c:pt>
                <c:pt idx="8">
                  <c:v>0.758594346829641</c:v>
                </c:pt>
                <c:pt idx="9">
                  <c:v>0.61268143621084803</c:v>
                </c:pt>
              </c:numCache>
            </c:numRef>
          </c:val>
        </c:ser>
        <c:ser>
          <c:idx val="1"/>
          <c:order val="1"/>
          <c:tx>
            <c:v>Text Message</c:v>
          </c:tx>
          <c:invertIfNegative val="0"/>
          <c:cat>
            <c:strRef>
              <c:f>'Push Notifications'!$B$4:$K$4</c:f>
              <c:strCache>
                <c:ptCount val="10"/>
                <c:pt idx="0">
                  <c:v>Bill due notification</c:v>
                </c:pt>
                <c:pt idx="1">
                  <c:v>Bill payment confirmation</c:v>
                </c:pt>
                <c:pt idx="2">
                  <c:v>No payment received notification</c:v>
                </c:pt>
                <c:pt idx="3">
                  <c:v>Outage alerts</c:v>
                </c:pt>
                <c:pt idx="4">
                  <c:v>Outage updates</c:v>
                </c:pt>
                <c:pt idx="5">
                  <c:v>Scheduled outages electric</c:v>
                </c:pt>
                <c:pt idx="6">
                  <c:v>Severe weather alerts</c:v>
                </c:pt>
                <c:pt idx="7">
                  <c:v>Confirm Account Change</c:v>
                </c:pt>
                <c:pt idx="8">
                  <c:v>Rebate application status update</c:v>
                </c:pt>
                <c:pt idx="9">
                  <c:v>High usage alerts</c:v>
                </c:pt>
              </c:strCache>
            </c:strRef>
          </c:cat>
          <c:val>
            <c:numRef>
              <c:f>'Push Notifications'!$B$16:$K$16</c:f>
              <c:numCache>
                <c:formatCode>0%</c:formatCode>
                <c:ptCount val="10"/>
                <c:pt idx="0">
                  <c:v>0.10542398777692895</c:v>
                </c:pt>
                <c:pt idx="1">
                  <c:v>0.10771581359816654</c:v>
                </c:pt>
                <c:pt idx="2">
                  <c:v>0.19633307868601987</c:v>
                </c:pt>
                <c:pt idx="3">
                  <c:v>0.47822765469824291</c:v>
                </c:pt>
                <c:pt idx="4">
                  <c:v>0.47440794499618028</c:v>
                </c:pt>
                <c:pt idx="5">
                  <c:v>0.29870129870129869</c:v>
                </c:pt>
                <c:pt idx="6">
                  <c:v>0.38273491214667688</c:v>
                </c:pt>
                <c:pt idx="7">
                  <c:v>0.12070282658517953</c:v>
                </c:pt>
                <c:pt idx="8">
                  <c:v>7.6394194041252861E-2</c:v>
                </c:pt>
                <c:pt idx="9">
                  <c:v>0.21619556913674562</c:v>
                </c:pt>
              </c:numCache>
            </c:numRef>
          </c:val>
        </c:ser>
        <c:ser>
          <c:idx val="2"/>
          <c:order val="2"/>
          <c:tx>
            <c:v>Not Interested</c:v>
          </c:tx>
          <c:invertIfNegative val="0"/>
          <c:cat>
            <c:strRef>
              <c:f>'Push Notifications'!$B$4:$K$4</c:f>
              <c:strCache>
                <c:ptCount val="10"/>
                <c:pt idx="0">
                  <c:v>Bill due notification</c:v>
                </c:pt>
                <c:pt idx="1">
                  <c:v>Bill payment confirmation</c:v>
                </c:pt>
                <c:pt idx="2">
                  <c:v>No payment received notification</c:v>
                </c:pt>
                <c:pt idx="3">
                  <c:v>Outage alerts</c:v>
                </c:pt>
                <c:pt idx="4">
                  <c:v>Outage updates</c:v>
                </c:pt>
                <c:pt idx="5">
                  <c:v>Scheduled outages electric</c:v>
                </c:pt>
                <c:pt idx="6">
                  <c:v>Severe weather alerts</c:v>
                </c:pt>
                <c:pt idx="7">
                  <c:v>Confirm Account Change</c:v>
                </c:pt>
                <c:pt idx="8">
                  <c:v>Rebate application status update</c:v>
                </c:pt>
                <c:pt idx="9">
                  <c:v>High usage alerts</c:v>
                </c:pt>
              </c:strCache>
            </c:strRef>
          </c:cat>
          <c:val>
            <c:numRef>
              <c:f>'Push Notifications'!$B$17:$K$17</c:f>
              <c:numCache>
                <c:formatCode>0%</c:formatCode>
                <c:ptCount val="10"/>
                <c:pt idx="0">
                  <c:v>0.2131398013750955</c:v>
                </c:pt>
                <c:pt idx="1">
                  <c:v>0.26508785332314744</c:v>
                </c:pt>
                <c:pt idx="2">
                  <c:v>0.1092436974789916</c:v>
                </c:pt>
                <c:pt idx="3">
                  <c:v>9.2436974789915971E-2</c:v>
                </c:pt>
                <c:pt idx="4">
                  <c:v>9.2436974789915971E-2</c:v>
                </c:pt>
                <c:pt idx="5">
                  <c:v>4.8892284186401833E-2</c:v>
                </c:pt>
                <c:pt idx="6">
                  <c:v>0.24064171122994651</c:v>
                </c:pt>
                <c:pt idx="7">
                  <c:v>6.7226890756302518E-2</c:v>
                </c:pt>
                <c:pt idx="8">
                  <c:v>0.17723453017570664</c:v>
                </c:pt>
                <c:pt idx="9">
                  <c:v>0.21390374331550802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51446016"/>
        <c:axId val="251447552"/>
      </c:barChart>
      <c:catAx>
        <c:axId val="251446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51447552"/>
        <c:crosses val="autoZero"/>
        <c:auto val="1"/>
        <c:lblAlgn val="ctr"/>
        <c:lblOffset val="100"/>
        <c:noMultiLvlLbl val="0"/>
      </c:catAx>
      <c:valAx>
        <c:axId val="2514475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5144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Figure 8 - Customer Communication</a:t>
            </a:r>
            <a:r>
              <a:rPr lang="en-US" sz="1400" baseline="0"/>
              <a:t> Preference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Web / Mobile</c:v>
          </c:tx>
          <c:invertIfNegative val="0"/>
          <c:cat>
            <c:strRef>
              <c:f>'Communication Preferences'!$B$3:$L$3</c:f>
              <c:strCache>
                <c:ptCount val="11"/>
                <c:pt idx="0">
                  <c:v>Address or Name Change</c:v>
                </c:pt>
                <c:pt idx="1">
                  <c:v>View electric/gas usage</c:v>
                </c:pt>
                <c:pt idx="2">
                  <c:v>Report a power outage</c:v>
                </c:pt>
                <c:pt idx="3">
                  <c:v>Power Outage Status</c:v>
                </c:pt>
                <c:pt idx="4">
                  <c:v>Construction Status about your construction/fuel conversion project (such as adding natural gas service)</c:v>
                </c:pt>
                <c:pt idx="5">
                  <c:v>Rebate Status of a rebate application</c:v>
                </c:pt>
                <c:pt idx="6">
                  <c:v>View Account Balance </c:v>
                </c:pt>
                <c:pt idx="7">
                  <c:v>Confirm your payment has been made</c:v>
                </c:pt>
                <c:pt idx="8">
                  <c:v>Report a payment</c:v>
                </c:pt>
                <c:pt idx="9">
                  <c:v>Payment Arrangements</c:v>
                </c:pt>
                <c:pt idx="10">
                  <c:v>Start of stop service with PSE</c:v>
                </c:pt>
              </c:strCache>
            </c:strRef>
          </c:cat>
          <c:val>
            <c:numRef>
              <c:f>'Communication Preferences'!$B$28:$L$28</c:f>
              <c:numCache>
                <c:formatCode>0%</c:formatCode>
                <c:ptCount val="11"/>
                <c:pt idx="0">
                  <c:v>0.72880061115355232</c:v>
                </c:pt>
                <c:pt idx="1">
                  <c:v>0.8838808250572957</c:v>
                </c:pt>
                <c:pt idx="2">
                  <c:v>0.48051948051948051</c:v>
                </c:pt>
                <c:pt idx="3">
                  <c:v>0.61650114591291061</c:v>
                </c:pt>
                <c:pt idx="4">
                  <c:v>0.58135981665393432</c:v>
                </c:pt>
                <c:pt idx="5">
                  <c:v>0.76394194041252872</c:v>
                </c:pt>
                <c:pt idx="6">
                  <c:v>0.8708938120702826</c:v>
                </c:pt>
                <c:pt idx="7">
                  <c:v>0.78915202444614219</c:v>
                </c:pt>
                <c:pt idx="8">
                  <c:v>0.72574484339190215</c:v>
                </c:pt>
                <c:pt idx="9">
                  <c:v>0.63177998472116115</c:v>
                </c:pt>
                <c:pt idx="10">
                  <c:v>0.52253628724216961</c:v>
                </c:pt>
              </c:numCache>
            </c:numRef>
          </c:val>
        </c:ser>
        <c:ser>
          <c:idx val="1"/>
          <c:order val="1"/>
          <c:tx>
            <c:v>IVR</c:v>
          </c:tx>
          <c:invertIfNegative val="0"/>
          <c:cat>
            <c:strRef>
              <c:f>'Communication Preferences'!$B$3:$L$3</c:f>
              <c:strCache>
                <c:ptCount val="11"/>
                <c:pt idx="0">
                  <c:v>Address or Name Change</c:v>
                </c:pt>
                <c:pt idx="1">
                  <c:v>View electric/gas usage</c:v>
                </c:pt>
                <c:pt idx="2">
                  <c:v>Report a power outage</c:v>
                </c:pt>
                <c:pt idx="3">
                  <c:v>Power Outage Status</c:v>
                </c:pt>
                <c:pt idx="4">
                  <c:v>Construction Status about your construction/fuel conversion project (such as adding natural gas service)</c:v>
                </c:pt>
                <c:pt idx="5">
                  <c:v>Rebate Status of a rebate application</c:v>
                </c:pt>
                <c:pt idx="6">
                  <c:v>View Account Balance </c:v>
                </c:pt>
                <c:pt idx="7">
                  <c:v>Confirm your payment has been made</c:v>
                </c:pt>
                <c:pt idx="8">
                  <c:v>Report a payment</c:v>
                </c:pt>
                <c:pt idx="9">
                  <c:v>Payment Arrangements</c:v>
                </c:pt>
                <c:pt idx="10">
                  <c:v>Start of stop service with PSE</c:v>
                </c:pt>
              </c:strCache>
            </c:strRef>
          </c:cat>
          <c:val>
            <c:numRef>
              <c:f>'Communication Preferences'!$B$29:$L$29</c:f>
              <c:numCache>
                <c:formatCode>0%</c:formatCode>
                <c:ptCount val="11"/>
                <c:pt idx="0">
                  <c:v>1.2987012987012988E-2</c:v>
                </c:pt>
                <c:pt idx="1">
                  <c:v>1.4514896867838044E-2</c:v>
                </c:pt>
                <c:pt idx="2">
                  <c:v>0.14209320091673033</c:v>
                </c:pt>
                <c:pt idx="3">
                  <c:v>0.14667685255920551</c:v>
                </c:pt>
                <c:pt idx="4">
                  <c:v>1.06951871657754E-2</c:v>
                </c:pt>
                <c:pt idx="5">
                  <c:v>1.4514896867838044E-2</c:v>
                </c:pt>
                <c:pt idx="6">
                  <c:v>2.2154316271963331E-2</c:v>
                </c:pt>
                <c:pt idx="7">
                  <c:v>3.5905271199388848E-2</c:v>
                </c:pt>
                <c:pt idx="8">
                  <c:v>2.6737967914438502E-2</c:v>
                </c:pt>
                <c:pt idx="9">
                  <c:v>1.9862490450725745E-2</c:v>
                </c:pt>
                <c:pt idx="10">
                  <c:v>1.8334606569900689E-2</c:v>
                </c:pt>
              </c:numCache>
            </c:numRef>
          </c:val>
        </c:ser>
        <c:ser>
          <c:idx val="2"/>
          <c:order val="2"/>
          <c:tx>
            <c:v>Phone Call</c:v>
          </c:tx>
          <c:invertIfNegative val="0"/>
          <c:cat>
            <c:strRef>
              <c:f>'Communication Preferences'!$B$3:$L$3</c:f>
              <c:strCache>
                <c:ptCount val="11"/>
                <c:pt idx="0">
                  <c:v>Address or Name Change</c:v>
                </c:pt>
                <c:pt idx="1">
                  <c:v>View electric/gas usage</c:v>
                </c:pt>
                <c:pt idx="2">
                  <c:v>Report a power outage</c:v>
                </c:pt>
                <c:pt idx="3">
                  <c:v>Power Outage Status</c:v>
                </c:pt>
                <c:pt idx="4">
                  <c:v>Construction Status about your construction/fuel conversion project (such as adding natural gas service)</c:v>
                </c:pt>
                <c:pt idx="5">
                  <c:v>Rebate Status of a rebate application</c:v>
                </c:pt>
                <c:pt idx="6">
                  <c:v>View Account Balance </c:v>
                </c:pt>
                <c:pt idx="7">
                  <c:v>Confirm your payment has been made</c:v>
                </c:pt>
                <c:pt idx="8">
                  <c:v>Report a payment</c:v>
                </c:pt>
                <c:pt idx="9">
                  <c:v>Payment Arrangements</c:v>
                </c:pt>
                <c:pt idx="10">
                  <c:v>Start of stop service with PSE</c:v>
                </c:pt>
              </c:strCache>
            </c:strRef>
          </c:cat>
          <c:val>
            <c:numRef>
              <c:f>'Communication Preferences'!$B$30:$L$30</c:f>
              <c:numCache>
                <c:formatCode>0%</c:formatCode>
                <c:ptCount val="11"/>
                <c:pt idx="0">
                  <c:v>0.19633307868601987</c:v>
                </c:pt>
                <c:pt idx="1">
                  <c:v>5.6531703590527123E-2</c:v>
                </c:pt>
                <c:pt idx="2">
                  <c:v>0.33689839572192515</c:v>
                </c:pt>
                <c:pt idx="3">
                  <c:v>0.2055003819709702</c:v>
                </c:pt>
                <c:pt idx="4">
                  <c:v>0.3170359052711994</c:v>
                </c:pt>
                <c:pt idx="5">
                  <c:v>0.13980137509549273</c:v>
                </c:pt>
                <c:pt idx="6">
                  <c:v>5.3475935828877004E-2</c:v>
                </c:pt>
                <c:pt idx="7">
                  <c:v>0.10236822001527884</c:v>
                </c:pt>
                <c:pt idx="8">
                  <c:v>0.16730328495034377</c:v>
                </c:pt>
                <c:pt idx="9">
                  <c:v>0.27272727272727271</c:v>
                </c:pt>
                <c:pt idx="10">
                  <c:v>0.39877769289533993</c:v>
                </c:pt>
              </c:numCache>
            </c:numRef>
          </c:val>
        </c:ser>
        <c:ser>
          <c:idx val="3"/>
          <c:order val="3"/>
          <c:tx>
            <c:v>Email / Chat / Social</c:v>
          </c:tx>
          <c:invertIfNegative val="0"/>
          <c:cat>
            <c:strRef>
              <c:f>'Communication Preferences'!$B$3:$L$3</c:f>
              <c:strCache>
                <c:ptCount val="11"/>
                <c:pt idx="0">
                  <c:v>Address or Name Change</c:v>
                </c:pt>
                <c:pt idx="1">
                  <c:v>View electric/gas usage</c:v>
                </c:pt>
                <c:pt idx="2">
                  <c:v>Report a power outage</c:v>
                </c:pt>
                <c:pt idx="3">
                  <c:v>Power Outage Status</c:v>
                </c:pt>
                <c:pt idx="4">
                  <c:v>Construction Status about your construction/fuel conversion project (such as adding natural gas service)</c:v>
                </c:pt>
                <c:pt idx="5">
                  <c:v>Rebate Status of a rebate application</c:v>
                </c:pt>
                <c:pt idx="6">
                  <c:v>View Account Balance </c:v>
                </c:pt>
                <c:pt idx="7">
                  <c:v>Confirm your payment has been made</c:v>
                </c:pt>
                <c:pt idx="8">
                  <c:v>Report a payment</c:v>
                </c:pt>
                <c:pt idx="9">
                  <c:v>Payment Arrangements</c:v>
                </c:pt>
                <c:pt idx="10">
                  <c:v>Start of stop service with PSE</c:v>
                </c:pt>
              </c:strCache>
            </c:strRef>
          </c:cat>
          <c:val>
            <c:numRef>
              <c:f>'Communication Preferences'!$B$31:$L$31</c:f>
              <c:numCache>
                <c:formatCode>0%</c:formatCode>
                <c:ptCount val="11"/>
                <c:pt idx="0">
                  <c:v>5.3475935828877004E-2</c:v>
                </c:pt>
                <c:pt idx="1">
                  <c:v>3.819709702062643E-2</c:v>
                </c:pt>
                <c:pt idx="2">
                  <c:v>3.4377387318563789E-2</c:v>
                </c:pt>
                <c:pt idx="3">
                  <c:v>2.8265851795263558E-2</c:v>
                </c:pt>
                <c:pt idx="4">
                  <c:v>7.7158135981665391E-2</c:v>
                </c:pt>
                <c:pt idx="5">
                  <c:v>7.6394194041252875E-2</c:v>
                </c:pt>
                <c:pt idx="6">
                  <c:v>4.8892284186401833E-2</c:v>
                </c:pt>
                <c:pt idx="7">
                  <c:v>6.4935064935064929E-2</c:v>
                </c:pt>
                <c:pt idx="8">
                  <c:v>6.9518716577540107E-2</c:v>
                </c:pt>
                <c:pt idx="9">
                  <c:v>5.9587471352177235E-2</c:v>
                </c:pt>
                <c:pt idx="10">
                  <c:v>4.5836516424751721E-2</c:v>
                </c:pt>
              </c:numCache>
            </c:numRef>
          </c:val>
        </c:ser>
        <c:ser>
          <c:idx val="4"/>
          <c:order val="4"/>
          <c:tx>
            <c:v>In Person</c:v>
          </c:tx>
          <c:spPr>
            <a:solidFill>
              <a:schemeClr val="accent6"/>
            </a:solidFill>
          </c:spPr>
          <c:invertIfNegative val="0"/>
          <c:cat>
            <c:strRef>
              <c:f>'Communication Preferences'!$B$3:$L$3</c:f>
              <c:strCache>
                <c:ptCount val="11"/>
                <c:pt idx="0">
                  <c:v>Address or Name Change</c:v>
                </c:pt>
                <c:pt idx="1">
                  <c:v>View electric/gas usage</c:v>
                </c:pt>
                <c:pt idx="2">
                  <c:v>Report a power outage</c:v>
                </c:pt>
                <c:pt idx="3">
                  <c:v>Power Outage Status</c:v>
                </c:pt>
                <c:pt idx="4">
                  <c:v>Construction Status about your construction/fuel conversion project (such as adding natural gas service)</c:v>
                </c:pt>
                <c:pt idx="5">
                  <c:v>Rebate Status of a rebate application</c:v>
                </c:pt>
                <c:pt idx="6">
                  <c:v>View Account Balance </c:v>
                </c:pt>
                <c:pt idx="7">
                  <c:v>Confirm your payment has been made</c:v>
                </c:pt>
                <c:pt idx="8">
                  <c:v>Report a payment</c:v>
                </c:pt>
                <c:pt idx="9">
                  <c:v>Payment Arrangements</c:v>
                </c:pt>
                <c:pt idx="10">
                  <c:v>Start of stop service with PSE</c:v>
                </c:pt>
              </c:strCache>
            </c:strRef>
          </c:cat>
          <c:val>
            <c:numRef>
              <c:f>'Communication Preferences'!$B$32:$L$32</c:f>
              <c:numCache>
                <c:formatCode>0%</c:formatCode>
                <c:ptCount val="11"/>
                <c:pt idx="0">
                  <c:v>8.4033613445378148E-3</c:v>
                </c:pt>
                <c:pt idx="1">
                  <c:v>6.8754774637127579E-3</c:v>
                </c:pt>
                <c:pt idx="2">
                  <c:v>6.1115355233002291E-3</c:v>
                </c:pt>
                <c:pt idx="3">
                  <c:v>3.0557677616501145E-3</c:v>
                </c:pt>
                <c:pt idx="4">
                  <c:v>1.3750954927425516E-2</c:v>
                </c:pt>
                <c:pt idx="5">
                  <c:v>5.3475935828877002E-3</c:v>
                </c:pt>
                <c:pt idx="6">
                  <c:v>4.5836516424751722E-3</c:v>
                </c:pt>
                <c:pt idx="7">
                  <c:v>7.6394194041252868E-3</c:v>
                </c:pt>
                <c:pt idx="8">
                  <c:v>1.06951871657754E-2</c:v>
                </c:pt>
                <c:pt idx="9">
                  <c:v>1.6042780748663103E-2</c:v>
                </c:pt>
                <c:pt idx="10">
                  <c:v>1.4514896867838044E-2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9660544"/>
        <c:axId val="249662080"/>
      </c:barChart>
      <c:catAx>
        <c:axId val="249660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49662080"/>
        <c:crosses val="autoZero"/>
        <c:auto val="1"/>
        <c:lblAlgn val="ctr"/>
        <c:lblOffset val="100"/>
        <c:noMultiLvlLbl val="0"/>
      </c:catAx>
      <c:valAx>
        <c:axId val="249662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9660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sys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2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381250" cy="4762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90487</xdr:rowOff>
    </xdr:from>
    <xdr:to>
      <xdr:col>7</xdr:col>
      <xdr:colOff>590550</xdr:colOff>
      <xdr:row>40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357187</xdr:colOff>
      <xdr:row>34</xdr:row>
      <xdr:rowOff>71437</xdr:rowOff>
    </xdr:from>
    <xdr:to>
      <xdr:col>10</xdr:col>
      <xdr:colOff>128587</xdr:colOff>
      <xdr:row>55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1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3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04"/>
  <sheetViews>
    <sheetView workbookViewId="0">
      <selection activeCell="I35" sqref="I35"/>
    </sheetView>
  </sheetViews>
  <sheetFormatPr defaultRowHeight="9.9" customHeight="1" x14ac:dyDescent="0.2"/>
  <cols>
    <col min="1" max="1" width="2.85546875" customWidth="1"/>
    <col min="2" max="6" width="14.28515625" customWidth="1"/>
    <col min="7" max="7" width="2.85546875" customWidth="1"/>
  </cols>
  <sheetData>
    <row r="2" spans="2:9" ht="50.1" customHeight="1" x14ac:dyDescent="0.2"/>
    <row r="4" spans="2:9" ht="16.8" x14ac:dyDescent="0.3">
      <c r="B4" s="1" t="s">
        <v>0</v>
      </c>
    </row>
    <row r="5" spans="2:9" ht="10.199999999999999" x14ac:dyDescent="0.2">
      <c r="B5" s="2" t="s">
        <v>1</v>
      </c>
    </row>
    <row r="7" spans="2:9" ht="13.2" x14ac:dyDescent="0.25">
      <c r="B7" s="3" t="s">
        <v>2</v>
      </c>
      <c r="C7" s="4"/>
      <c r="D7" s="4"/>
      <c r="E7" s="4"/>
      <c r="F7" s="4"/>
      <c r="G7" s="4"/>
      <c r="H7" s="4"/>
      <c r="I7" s="4"/>
    </row>
    <row r="9" spans="2:9" ht="10.199999999999999" x14ac:dyDescent="0.2">
      <c r="B9" s="2" t="s">
        <v>3</v>
      </c>
      <c r="C9" s="5">
        <v>1309</v>
      </c>
      <c r="E9" s="2" t="s">
        <v>4</v>
      </c>
      <c r="F9" s="5">
        <v>0</v>
      </c>
    </row>
    <row r="11" spans="2:9" ht="10.199999999999999" x14ac:dyDescent="0.2">
      <c r="B11" s="2" t="s">
        <v>5</v>
      </c>
      <c r="D11" s="2" t="s">
        <v>6</v>
      </c>
      <c r="E11" s="2" t="s">
        <v>7</v>
      </c>
      <c r="F11" s="2" t="s">
        <v>8</v>
      </c>
    </row>
    <row r="12" spans="2:9" ht="10.199999999999999" x14ac:dyDescent="0.2">
      <c r="B12" t="s">
        <v>9</v>
      </c>
      <c r="D12" s="5">
        <v>759</v>
      </c>
      <c r="E12" s="6">
        <v>0.57983193277310929</v>
      </c>
      <c r="F12" s="6">
        <v>2.6739226142147458E-2</v>
      </c>
    </row>
    <row r="13" spans="2:9" ht="10.199999999999999" x14ac:dyDescent="0.2">
      <c r="B13" t="s">
        <v>10</v>
      </c>
      <c r="D13" s="5">
        <v>550</v>
      </c>
      <c r="E13" s="6">
        <v>0.42016806722689082</v>
      </c>
      <c r="F13" s="6">
        <v>2.6739226142147458E-2</v>
      </c>
    </row>
    <row r="14" spans="2:9" ht="10.199999999999999" x14ac:dyDescent="0.2">
      <c r="B14" t="s">
        <v>11</v>
      </c>
      <c r="D14" s="5">
        <v>1309</v>
      </c>
      <c r="E14" s="6">
        <v>1</v>
      </c>
    </row>
    <row r="16" spans="2:9" ht="10.199999999999999" x14ac:dyDescent="0.2">
      <c r="B16" s="2" t="s">
        <v>12</v>
      </c>
      <c r="C16" s="5">
        <v>1</v>
      </c>
      <c r="E16" s="2" t="s">
        <v>13</v>
      </c>
      <c r="F16" s="5">
        <v>2</v>
      </c>
    </row>
    <row r="17" spans="2:9" ht="10.199999999999999" x14ac:dyDescent="0.2">
      <c r="B17" s="2" t="s">
        <v>14</v>
      </c>
      <c r="C17" s="5">
        <v>1.4201999999999999</v>
      </c>
      <c r="E17" s="2" t="s">
        <v>12</v>
      </c>
      <c r="F17" s="5">
        <v>1</v>
      </c>
    </row>
    <row r="19" spans="2:9" ht="10.199999999999999" x14ac:dyDescent="0.2">
      <c r="B19" s="2" t="s">
        <v>15</v>
      </c>
    </row>
    <row r="20" spans="2:9" ht="10.199999999999999" x14ac:dyDescent="0.2">
      <c r="B20" t="s">
        <v>16</v>
      </c>
      <c r="C20" s="5">
        <v>0.49376999999999999</v>
      </c>
      <c r="E20" t="s">
        <v>17</v>
      </c>
      <c r="F20" s="5">
        <v>0.49359999999999998</v>
      </c>
    </row>
    <row r="23" spans="2:9" ht="13.2" x14ac:dyDescent="0.25">
      <c r="B23" s="3" t="s">
        <v>18</v>
      </c>
      <c r="C23" s="4"/>
      <c r="D23" s="4"/>
      <c r="E23" s="4"/>
      <c r="F23" s="4"/>
      <c r="G23" s="4"/>
      <c r="H23" s="4"/>
      <c r="I23" s="4"/>
    </row>
    <row r="25" spans="2:9" ht="10.199999999999999" x14ac:dyDescent="0.2">
      <c r="B25" s="2" t="s">
        <v>3</v>
      </c>
      <c r="C25" s="5">
        <v>1309</v>
      </c>
      <c r="E25" s="2" t="s">
        <v>4</v>
      </c>
      <c r="F25" s="5">
        <v>0</v>
      </c>
    </row>
    <row r="27" spans="2:9" ht="10.199999999999999" x14ac:dyDescent="0.2">
      <c r="B27" s="2" t="s">
        <v>5</v>
      </c>
      <c r="D27" s="2" t="s">
        <v>6</v>
      </c>
      <c r="E27" s="2" t="s">
        <v>7</v>
      </c>
      <c r="F27" s="2" t="s">
        <v>8</v>
      </c>
    </row>
    <row r="28" spans="2:9" ht="10.199999999999999" x14ac:dyDescent="0.2">
      <c r="B28" t="s">
        <v>19</v>
      </c>
      <c r="D28" s="5">
        <v>871</v>
      </c>
      <c r="E28" s="6">
        <v>0.6653934300993124</v>
      </c>
      <c r="F28" s="6">
        <v>2.5561876619289131E-2</v>
      </c>
    </row>
    <row r="29" spans="2:9" ht="10.199999999999999" x14ac:dyDescent="0.2">
      <c r="B29" t="s">
        <v>20</v>
      </c>
      <c r="D29" s="5">
        <v>83</v>
      </c>
      <c r="E29" s="6">
        <v>6.3407181054239883E-2</v>
      </c>
      <c r="F29" s="6">
        <v>1.320173110756441E-2</v>
      </c>
    </row>
    <row r="30" spans="2:9" ht="10.199999999999999" x14ac:dyDescent="0.2">
      <c r="B30" t="s">
        <v>21</v>
      </c>
      <c r="D30" s="5">
        <v>17</v>
      </c>
      <c r="E30" s="6">
        <v>1.298701298701299E-2</v>
      </c>
      <c r="F30" s="6">
        <v>6.1334145490929337E-3</v>
      </c>
    </row>
    <row r="31" spans="2:9" ht="10.199999999999999" x14ac:dyDescent="0.2">
      <c r="B31" t="s">
        <v>22</v>
      </c>
      <c r="D31" s="5">
        <v>257</v>
      </c>
      <c r="E31" s="6">
        <v>0.1963330786860199</v>
      </c>
      <c r="F31" s="6">
        <v>2.1518947851859909E-2</v>
      </c>
    </row>
    <row r="32" spans="2:9" ht="10.199999999999999" x14ac:dyDescent="0.2">
      <c r="B32" t="s">
        <v>23</v>
      </c>
      <c r="D32" s="5">
        <v>59</v>
      </c>
      <c r="E32" s="6">
        <v>4.5072574484339191E-2</v>
      </c>
      <c r="F32" s="6">
        <v>1.1238998515604859E-2</v>
      </c>
    </row>
    <row r="33" spans="2:19" ht="10.199999999999999" x14ac:dyDescent="0.2">
      <c r="B33" t="s">
        <v>24</v>
      </c>
      <c r="D33" s="5">
        <v>11</v>
      </c>
      <c r="E33" s="6">
        <v>8.4033613445378148E-3</v>
      </c>
      <c r="F33" s="6">
        <v>4.9451593468661384E-3</v>
      </c>
    </row>
    <row r="34" spans="2:19" ht="10.199999999999999" x14ac:dyDescent="0.2">
      <c r="B34" t="s">
        <v>25</v>
      </c>
      <c r="D34" s="5">
        <v>0</v>
      </c>
      <c r="E34" s="6">
        <v>0</v>
      </c>
      <c r="F34" s="6">
        <v>0</v>
      </c>
    </row>
    <row r="35" spans="2:19" ht="10.199999999999999" x14ac:dyDescent="0.2">
      <c r="B35" t="s">
        <v>26</v>
      </c>
      <c r="D35" s="5">
        <v>11</v>
      </c>
      <c r="E35" s="6">
        <v>8.4033613445378148E-3</v>
      </c>
      <c r="F35" s="6">
        <v>4.9451593468661384E-3</v>
      </c>
    </row>
    <row r="36" spans="2:19" ht="10.199999999999999" x14ac:dyDescent="0.2">
      <c r="B36" t="s">
        <v>11</v>
      </c>
      <c r="D36" s="5">
        <v>1309</v>
      </c>
      <c r="E36" s="6">
        <v>1</v>
      </c>
    </row>
    <row r="38" spans="2:19" ht="10.199999999999999" x14ac:dyDescent="0.2">
      <c r="B38" s="2" t="s">
        <v>12</v>
      </c>
      <c r="C38" s="5">
        <v>1</v>
      </c>
      <c r="E38" s="2" t="s">
        <v>13</v>
      </c>
      <c r="F38" s="5">
        <v>8</v>
      </c>
    </row>
    <row r="39" spans="2:19" ht="10.199999999999999" x14ac:dyDescent="0.2">
      <c r="B39" s="2" t="s">
        <v>14</v>
      </c>
      <c r="C39" s="5">
        <v>1.9595</v>
      </c>
      <c r="E39" s="2" t="s">
        <v>12</v>
      </c>
      <c r="F39" s="5">
        <v>7</v>
      </c>
    </row>
    <row r="41" spans="2:19" ht="10.199999999999999" x14ac:dyDescent="0.2">
      <c r="B41" s="2" t="s">
        <v>15</v>
      </c>
    </row>
    <row r="42" spans="2:19" ht="10.199999999999999" x14ac:dyDescent="0.2">
      <c r="B42" t="s">
        <v>16</v>
      </c>
      <c r="C42" s="5">
        <v>1.5186999999999999</v>
      </c>
      <c r="E42" t="s">
        <v>17</v>
      </c>
      <c r="F42" s="5">
        <v>1.5181</v>
      </c>
      <c r="S42">
        <f>350*0.25</f>
        <v>87.5</v>
      </c>
    </row>
    <row r="45" spans="2:19" ht="13.2" x14ac:dyDescent="0.25">
      <c r="B45" s="3" t="s">
        <v>27</v>
      </c>
      <c r="C45" s="4"/>
      <c r="D45" s="4"/>
      <c r="E45" s="4"/>
      <c r="F45" s="4"/>
      <c r="G45" s="4"/>
      <c r="H45" s="4"/>
      <c r="I45" s="4"/>
    </row>
    <row r="47" spans="2:19" ht="10.199999999999999" x14ac:dyDescent="0.2">
      <c r="B47" s="2" t="s">
        <v>3</v>
      </c>
      <c r="C47" s="5">
        <v>1309</v>
      </c>
      <c r="E47" s="2" t="s">
        <v>4</v>
      </c>
      <c r="F47" s="5">
        <v>0</v>
      </c>
    </row>
    <row r="49" spans="2:6" ht="10.199999999999999" x14ac:dyDescent="0.2">
      <c r="B49" s="2" t="s">
        <v>5</v>
      </c>
      <c r="D49" s="2" t="s">
        <v>6</v>
      </c>
      <c r="E49" s="2" t="s">
        <v>7</v>
      </c>
      <c r="F49" s="2" t="s">
        <v>8</v>
      </c>
    </row>
    <row r="50" spans="2:6" ht="10.199999999999999" x14ac:dyDescent="0.2">
      <c r="B50" t="s">
        <v>19</v>
      </c>
      <c r="D50" s="5">
        <v>1002</v>
      </c>
      <c r="E50" s="6">
        <v>0.76546982429335375</v>
      </c>
      <c r="F50" s="6">
        <v>2.2953538737514139E-2</v>
      </c>
    </row>
    <row r="51" spans="2:6" ht="10.199999999999999" x14ac:dyDescent="0.2">
      <c r="B51" t="s">
        <v>20</v>
      </c>
      <c r="D51" s="5">
        <v>155</v>
      </c>
      <c r="E51" s="6">
        <v>0.1184110007639419</v>
      </c>
      <c r="F51" s="6">
        <v>1.750311535468331E-2</v>
      </c>
    </row>
    <row r="52" spans="2:6" ht="10.199999999999999" x14ac:dyDescent="0.2">
      <c r="B52" t="s">
        <v>21</v>
      </c>
      <c r="D52" s="5">
        <v>19</v>
      </c>
      <c r="E52" s="6">
        <v>1.451489686783804E-2</v>
      </c>
      <c r="F52" s="6">
        <v>6.4791533218612144E-3</v>
      </c>
    </row>
    <row r="53" spans="2:6" ht="10.199999999999999" x14ac:dyDescent="0.2">
      <c r="B53" t="s">
        <v>22</v>
      </c>
      <c r="D53" s="5">
        <v>74</v>
      </c>
      <c r="E53" s="6">
        <v>5.6531703590527123E-2</v>
      </c>
      <c r="F53" s="6">
        <v>1.2511112814167041E-2</v>
      </c>
    </row>
    <row r="54" spans="2:6" ht="10.199999999999999" x14ac:dyDescent="0.2">
      <c r="B54" t="s">
        <v>23</v>
      </c>
      <c r="D54" s="5">
        <v>45</v>
      </c>
      <c r="E54" s="6">
        <v>3.4377387318563789E-2</v>
      </c>
      <c r="F54" s="6">
        <v>9.8702100570841906E-3</v>
      </c>
    </row>
    <row r="55" spans="2:6" ht="10.199999999999999" x14ac:dyDescent="0.2">
      <c r="B55" t="s">
        <v>24</v>
      </c>
      <c r="D55" s="5">
        <v>5</v>
      </c>
      <c r="E55" s="6">
        <v>3.819709702062643E-3</v>
      </c>
      <c r="F55" s="6">
        <v>3.3417226276728292E-3</v>
      </c>
    </row>
    <row r="56" spans="2:6" ht="10.199999999999999" x14ac:dyDescent="0.2">
      <c r="B56" t="s">
        <v>25</v>
      </c>
      <c r="D56" s="5">
        <v>0</v>
      </c>
      <c r="E56" s="6">
        <v>0</v>
      </c>
      <c r="F56" s="6">
        <v>0</v>
      </c>
    </row>
    <row r="57" spans="2:6" ht="10.199999999999999" x14ac:dyDescent="0.2">
      <c r="B57" t="s">
        <v>26</v>
      </c>
      <c r="D57" s="5">
        <v>9</v>
      </c>
      <c r="E57" s="6">
        <v>6.8754774637127579E-3</v>
      </c>
      <c r="F57" s="6">
        <v>4.4765097259255766E-3</v>
      </c>
    </row>
    <row r="58" spans="2:6" ht="10.199999999999999" x14ac:dyDescent="0.2">
      <c r="B58" t="s">
        <v>11</v>
      </c>
      <c r="D58" s="5">
        <v>1309</v>
      </c>
      <c r="E58" s="6">
        <v>1</v>
      </c>
    </row>
    <row r="60" spans="2:6" ht="10.199999999999999" x14ac:dyDescent="0.2">
      <c r="B60" s="2" t="s">
        <v>12</v>
      </c>
      <c r="C60" s="5">
        <v>1</v>
      </c>
      <c r="E60" s="2" t="s">
        <v>13</v>
      </c>
      <c r="F60" s="5">
        <v>8</v>
      </c>
    </row>
    <row r="61" spans="2:6" ht="10.199999999999999" x14ac:dyDescent="0.2">
      <c r="B61" s="2" t="s">
        <v>14</v>
      </c>
      <c r="C61" s="5">
        <v>1.5218</v>
      </c>
      <c r="E61" s="2" t="s">
        <v>12</v>
      </c>
      <c r="F61" s="5">
        <v>7</v>
      </c>
    </row>
    <row r="63" spans="2:6" ht="10.199999999999999" x14ac:dyDescent="0.2">
      <c r="B63" s="2" t="s">
        <v>15</v>
      </c>
    </row>
    <row r="64" spans="2:6" ht="10.199999999999999" x14ac:dyDescent="0.2">
      <c r="B64" t="s">
        <v>16</v>
      </c>
      <c r="C64" s="5">
        <v>1.18174</v>
      </c>
      <c r="E64" t="s">
        <v>17</v>
      </c>
      <c r="F64" s="5">
        <v>1.1813</v>
      </c>
    </row>
    <row r="67" spans="2:9" ht="13.2" x14ac:dyDescent="0.25">
      <c r="B67" s="3" t="s">
        <v>28</v>
      </c>
      <c r="C67" s="4"/>
      <c r="D67" s="4"/>
      <c r="E67" s="4"/>
      <c r="F67" s="4"/>
      <c r="G67" s="4"/>
      <c r="H67" s="4"/>
      <c r="I67" s="4"/>
    </row>
    <row r="69" spans="2:9" ht="10.199999999999999" x14ac:dyDescent="0.2">
      <c r="B69" s="2" t="s">
        <v>3</v>
      </c>
      <c r="C69" s="5">
        <v>1309</v>
      </c>
      <c r="E69" s="2" t="s">
        <v>4</v>
      </c>
      <c r="F69" s="5">
        <v>0</v>
      </c>
    </row>
    <row r="71" spans="2:9" ht="10.199999999999999" x14ac:dyDescent="0.2">
      <c r="B71" s="2" t="s">
        <v>5</v>
      </c>
      <c r="D71" s="2" t="s">
        <v>6</v>
      </c>
      <c r="E71" s="2" t="s">
        <v>7</v>
      </c>
      <c r="F71" s="2" t="s">
        <v>8</v>
      </c>
    </row>
    <row r="72" spans="2:9" ht="10.199999999999999" x14ac:dyDescent="0.2">
      <c r="B72" t="s">
        <v>19</v>
      </c>
      <c r="D72" s="5">
        <v>327</v>
      </c>
      <c r="E72" s="6">
        <v>0.2498090145148969</v>
      </c>
      <c r="F72" s="6">
        <v>2.345180215703279E-2</v>
      </c>
    </row>
    <row r="73" spans="2:9" ht="10.199999999999999" x14ac:dyDescent="0.2">
      <c r="B73" t="s">
        <v>20</v>
      </c>
      <c r="D73" s="5">
        <v>302</v>
      </c>
      <c r="E73" s="6">
        <v>0.23071046600458359</v>
      </c>
      <c r="F73" s="6">
        <v>2.2822583689104531E-2</v>
      </c>
    </row>
    <row r="74" spans="2:9" ht="10.199999999999999" x14ac:dyDescent="0.2">
      <c r="B74" t="s">
        <v>21</v>
      </c>
      <c r="D74" s="5">
        <v>186</v>
      </c>
      <c r="E74" s="6">
        <v>0.14209320091673031</v>
      </c>
      <c r="F74" s="6">
        <v>1.891441666094805E-2</v>
      </c>
    </row>
    <row r="75" spans="2:9" ht="10.199999999999999" x14ac:dyDescent="0.2">
      <c r="B75" t="s">
        <v>22</v>
      </c>
      <c r="D75" s="5">
        <v>441</v>
      </c>
      <c r="E75" s="6">
        <v>0.33689839572192509</v>
      </c>
      <c r="F75" s="6">
        <v>2.5605057700901719E-2</v>
      </c>
    </row>
    <row r="76" spans="2:9" ht="10.199999999999999" x14ac:dyDescent="0.2">
      <c r="B76" t="s">
        <v>23</v>
      </c>
      <c r="D76" s="5">
        <v>26</v>
      </c>
      <c r="E76" s="6">
        <v>1.9862490450725741E-2</v>
      </c>
      <c r="F76" s="6">
        <v>7.5586912088228247E-3</v>
      </c>
    </row>
    <row r="77" spans="2:9" ht="10.199999999999999" x14ac:dyDescent="0.2">
      <c r="B77" t="s">
        <v>24</v>
      </c>
      <c r="D77" s="5">
        <v>13</v>
      </c>
      <c r="E77" s="6">
        <v>9.9312452253628725E-3</v>
      </c>
      <c r="F77" s="6">
        <v>5.3718116711106911E-3</v>
      </c>
    </row>
    <row r="78" spans="2:9" ht="10.199999999999999" x14ac:dyDescent="0.2">
      <c r="B78" t="s">
        <v>25</v>
      </c>
      <c r="D78" s="5">
        <v>6</v>
      </c>
      <c r="E78" s="6">
        <v>4.5836516424751722E-3</v>
      </c>
      <c r="F78" s="6">
        <v>3.6592698264346279E-3</v>
      </c>
    </row>
    <row r="79" spans="2:9" ht="10.199999999999999" x14ac:dyDescent="0.2">
      <c r="B79" t="s">
        <v>26</v>
      </c>
      <c r="D79" s="5">
        <v>8</v>
      </c>
      <c r="E79" s="6">
        <v>6.1115355233002291E-3</v>
      </c>
      <c r="F79" s="6">
        <v>4.222116799149184E-3</v>
      </c>
    </row>
    <row r="80" spans="2:9" ht="10.199999999999999" x14ac:dyDescent="0.2">
      <c r="B80" t="s">
        <v>11</v>
      </c>
      <c r="D80" s="5">
        <v>1309</v>
      </c>
      <c r="E80" s="6">
        <v>1</v>
      </c>
    </row>
    <row r="82" spans="2:9" ht="10.199999999999999" x14ac:dyDescent="0.2">
      <c r="B82" s="2" t="s">
        <v>12</v>
      </c>
      <c r="C82" s="5">
        <v>1</v>
      </c>
      <c r="E82" s="2" t="s">
        <v>13</v>
      </c>
      <c r="F82" s="5">
        <v>8</v>
      </c>
    </row>
    <row r="83" spans="2:9" ht="10.199999999999999" x14ac:dyDescent="0.2">
      <c r="B83" s="2" t="s">
        <v>14</v>
      </c>
      <c r="C83" s="5">
        <v>2.7250000000000001</v>
      </c>
      <c r="E83" s="2" t="s">
        <v>12</v>
      </c>
      <c r="F83" s="5">
        <v>7</v>
      </c>
    </row>
    <row r="85" spans="2:9" ht="10.199999999999999" x14ac:dyDescent="0.2">
      <c r="B85" s="2" t="s">
        <v>15</v>
      </c>
    </row>
    <row r="86" spans="2:9" ht="10.199999999999999" x14ac:dyDescent="0.2">
      <c r="B86" t="s">
        <v>16</v>
      </c>
      <c r="C86" s="5">
        <v>1.3738999999999999</v>
      </c>
      <c r="E86" t="s">
        <v>17</v>
      </c>
      <c r="F86" s="5">
        <v>1.3734</v>
      </c>
    </row>
    <row r="89" spans="2:9" ht="13.2" x14ac:dyDescent="0.25">
      <c r="B89" s="3" t="s">
        <v>29</v>
      </c>
      <c r="C89" s="4"/>
      <c r="D89" s="4"/>
      <c r="E89" s="4"/>
      <c r="F89" s="4"/>
      <c r="G89" s="4"/>
      <c r="H89" s="4"/>
      <c r="I89" s="4"/>
    </row>
    <row r="91" spans="2:9" ht="10.199999999999999" x14ac:dyDescent="0.2">
      <c r="B91" s="2" t="s">
        <v>3</v>
      </c>
      <c r="C91" s="5">
        <v>1309</v>
      </c>
      <c r="E91" s="2" t="s">
        <v>4</v>
      </c>
      <c r="F91" s="5">
        <v>0</v>
      </c>
    </row>
    <row r="93" spans="2:9" ht="10.199999999999999" x14ac:dyDescent="0.2">
      <c r="B93" s="2" t="s">
        <v>5</v>
      </c>
      <c r="D93" s="2" t="s">
        <v>6</v>
      </c>
      <c r="E93" s="2" t="s">
        <v>7</v>
      </c>
      <c r="F93" s="2" t="s">
        <v>8</v>
      </c>
    </row>
    <row r="94" spans="2:9" ht="10.199999999999999" x14ac:dyDescent="0.2">
      <c r="B94" t="s">
        <v>19</v>
      </c>
      <c r="D94" s="5">
        <v>496</v>
      </c>
      <c r="E94" s="6">
        <v>0.37891520244461419</v>
      </c>
      <c r="F94" s="6">
        <v>2.628044486844312E-2</v>
      </c>
    </row>
    <row r="95" spans="2:9" ht="10.199999999999999" x14ac:dyDescent="0.2">
      <c r="B95" t="s">
        <v>20</v>
      </c>
      <c r="D95" s="5">
        <v>311</v>
      </c>
      <c r="E95" s="6">
        <v>0.2375859434682964</v>
      </c>
      <c r="F95" s="6">
        <v>2.3056430190882399E-2</v>
      </c>
    </row>
    <row r="96" spans="2:9" ht="10.199999999999999" x14ac:dyDescent="0.2">
      <c r="B96" t="s">
        <v>21</v>
      </c>
      <c r="D96" s="5">
        <v>192</v>
      </c>
      <c r="E96" s="6">
        <v>0.14667685255920551</v>
      </c>
      <c r="F96" s="6">
        <v>1.916566101369966E-2</v>
      </c>
    </row>
    <row r="97" spans="2:9" ht="10.199999999999999" x14ac:dyDescent="0.2">
      <c r="B97" t="s">
        <v>22</v>
      </c>
      <c r="D97" s="5">
        <v>269</v>
      </c>
      <c r="E97" s="6">
        <v>0.2055003819709702</v>
      </c>
      <c r="F97" s="6">
        <v>2.1889679920052411E-2</v>
      </c>
    </row>
    <row r="98" spans="2:9" ht="10.199999999999999" x14ac:dyDescent="0.2">
      <c r="B98" t="s">
        <v>23</v>
      </c>
      <c r="D98" s="5">
        <v>16</v>
      </c>
      <c r="E98" s="6">
        <v>1.222307104660046E-2</v>
      </c>
      <c r="F98" s="6">
        <v>5.952588421988524E-3</v>
      </c>
    </row>
    <row r="99" spans="2:9" ht="10.199999999999999" x14ac:dyDescent="0.2">
      <c r="B99" t="s">
        <v>24</v>
      </c>
      <c r="D99" s="5">
        <v>10</v>
      </c>
      <c r="E99" s="6">
        <v>7.6394194041252868E-3</v>
      </c>
      <c r="F99" s="6">
        <v>4.7168403506004809E-3</v>
      </c>
    </row>
    <row r="100" spans="2:9" ht="10.199999999999999" x14ac:dyDescent="0.2">
      <c r="B100" t="s">
        <v>25</v>
      </c>
      <c r="D100" s="5">
        <v>11</v>
      </c>
      <c r="E100" s="6">
        <v>8.4033613445378148E-3</v>
      </c>
      <c r="F100" s="6">
        <v>4.9451593468661384E-3</v>
      </c>
    </row>
    <row r="101" spans="2:9" ht="10.199999999999999" x14ac:dyDescent="0.2">
      <c r="B101" t="s">
        <v>26</v>
      </c>
      <c r="D101" s="5">
        <v>4</v>
      </c>
      <c r="E101" s="6">
        <v>3.055767761650115E-3</v>
      </c>
      <c r="F101" s="6">
        <v>2.9900734245239431E-3</v>
      </c>
    </row>
    <row r="102" spans="2:9" ht="10.199999999999999" x14ac:dyDescent="0.2">
      <c r="B102" t="s">
        <v>11</v>
      </c>
      <c r="D102" s="5">
        <v>1309</v>
      </c>
      <c r="E102" s="6">
        <v>0.99999999999999989</v>
      </c>
    </row>
    <row r="104" spans="2:9" ht="10.199999999999999" x14ac:dyDescent="0.2">
      <c r="B104" s="2" t="s">
        <v>12</v>
      </c>
      <c r="C104" s="5">
        <v>1</v>
      </c>
      <c r="E104" s="2" t="s">
        <v>13</v>
      </c>
      <c r="F104" s="5">
        <v>8</v>
      </c>
    </row>
    <row r="105" spans="2:9" ht="10.199999999999999" x14ac:dyDescent="0.2">
      <c r="B105" s="2" t="s">
        <v>14</v>
      </c>
      <c r="C105" s="5">
        <v>2.3062999999999998</v>
      </c>
      <c r="E105" s="2" t="s">
        <v>12</v>
      </c>
      <c r="F105" s="5">
        <v>7</v>
      </c>
    </row>
    <row r="107" spans="2:9" ht="10.199999999999999" x14ac:dyDescent="0.2">
      <c r="B107" s="2" t="s">
        <v>15</v>
      </c>
    </row>
    <row r="108" spans="2:9" ht="10.199999999999999" x14ac:dyDescent="0.2">
      <c r="B108" t="s">
        <v>16</v>
      </c>
      <c r="C108" s="5">
        <v>1.3444199999999999</v>
      </c>
      <c r="E108" t="s">
        <v>17</v>
      </c>
      <c r="F108" s="5">
        <v>1.3439000000000001</v>
      </c>
    </row>
    <row r="111" spans="2:9" ht="13.2" x14ac:dyDescent="0.25">
      <c r="B111" s="3" t="s">
        <v>30</v>
      </c>
      <c r="C111" s="4"/>
      <c r="D111" s="4"/>
      <c r="E111" s="4"/>
      <c r="F111" s="4"/>
      <c r="G111" s="4"/>
      <c r="H111" s="4"/>
      <c r="I111" s="4"/>
    </row>
    <row r="113" spans="2:6" ht="10.199999999999999" x14ac:dyDescent="0.2">
      <c r="B113" s="2" t="s">
        <v>3</v>
      </c>
      <c r="C113" s="5">
        <v>1309</v>
      </c>
      <c r="E113" s="2" t="s">
        <v>4</v>
      </c>
      <c r="F113" s="5">
        <v>0</v>
      </c>
    </row>
    <row r="115" spans="2:6" ht="10.199999999999999" x14ac:dyDescent="0.2">
      <c r="B115" s="2" t="s">
        <v>5</v>
      </c>
      <c r="D115" s="2" t="s">
        <v>6</v>
      </c>
      <c r="E115" s="2" t="s">
        <v>7</v>
      </c>
      <c r="F115" s="2" t="s">
        <v>8</v>
      </c>
    </row>
    <row r="116" spans="2:6" ht="10.199999999999999" x14ac:dyDescent="0.2">
      <c r="B116" t="s">
        <v>19</v>
      </c>
      <c r="D116" s="5">
        <v>687</v>
      </c>
      <c r="E116" s="6">
        <v>0.52482811306340715</v>
      </c>
      <c r="F116" s="6">
        <v>2.705329463494667E-2</v>
      </c>
    </row>
    <row r="117" spans="2:6" ht="10.199999999999999" x14ac:dyDescent="0.2">
      <c r="B117" t="s">
        <v>20</v>
      </c>
      <c r="D117" s="5">
        <v>74</v>
      </c>
      <c r="E117" s="6">
        <v>5.6531703590527123E-2</v>
      </c>
      <c r="F117" s="6">
        <v>1.2511112814167041E-2</v>
      </c>
    </row>
    <row r="118" spans="2:6" ht="10.199999999999999" x14ac:dyDescent="0.2">
      <c r="B118" t="s">
        <v>21</v>
      </c>
      <c r="D118" s="5">
        <v>14</v>
      </c>
      <c r="E118" s="6">
        <v>1.06951871657754E-2</v>
      </c>
      <c r="F118" s="6">
        <v>5.5724413160678421E-3</v>
      </c>
    </row>
    <row r="119" spans="2:6" ht="10.199999999999999" x14ac:dyDescent="0.2">
      <c r="B119" t="s">
        <v>22</v>
      </c>
      <c r="D119" s="5">
        <v>415</v>
      </c>
      <c r="E119" s="6">
        <v>0.3170359052711994</v>
      </c>
      <c r="F119" s="6">
        <v>2.520805915333477E-2</v>
      </c>
    </row>
    <row r="120" spans="2:6" ht="10.199999999999999" x14ac:dyDescent="0.2">
      <c r="B120" t="s">
        <v>23</v>
      </c>
      <c r="D120" s="5">
        <v>69</v>
      </c>
      <c r="E120" s="6">
        <v>5.2711993888464467E-2</v>
      </c>
      <c r="F120" s="6">
        <v>1.210547930173278E-2</v>
      </c>
    </row>
    <row r="121" spans="2:6" ht="10.199999999999999" x14ac:dyDescent="0.2">
      <c r="B121" t="s">
        <v>24</v>
      </c>
      <c r="D121" s="5">
        <v>29</v>
      </c>
      <c r="E121" s="6">
        <v>2.2154316271963331E-2</v>
      </c>
      <c r="F121" s="6">
        <v>7.9735291320638477E-3</v>
      </c>
    </row>
    <row r="122" spans="2:6" ht="10.199999999999999" x14ac:dyDescent="0.2">
      <c r="B122" t="s">
        <v>25</v>
      </c>
      <c r="D122" s="5">
        <v>3</v>
      </c>
      <c r="E122" s="6">
        <v>2.2918258212375861E-3</v>
      </c>
      <c r="F122" s="6">
        <v>2.5904714925831852E-3</v>
      </c>
    </row>
    <row r="123" spans="2:6" ht="10.199999999999999" x14ac:dyDescent="0.2">
      <c r="B123" t="s">
        <v>26</v>
      </c>
      <c r="D123" s="5">
        <v>18</v>
      </c>
      <c r="E123" s="6">
        <v>1.3750954927425519E-2</v>
      </c>
      <c r="F123" s="6">
        <v>6.308788603730197E-3</v>
      </c>
    </row>
    <row r="124" spans="2:6" ht="10.199999999999999" x14ac:dyDescent="0.2">
      <c r="B124" t="s">
        <v>11</v>
      </c>
      <c r="D124" s="5">
        <v>1309</v>
      </c>
      <c r="E124" s="6">
        <v>1</v>
      </c>
    </row>
    <row r="126" spans="2:6" ht="10.199999999999999" x14ac:dyDescent="0.2">
      <c r="B126" s="2" t="s">
        <v>12</v>
      </c>
      <c r="C126" s="5">
        <v>1</v>
      </c>
      <c r="E126" s="2" t="s">
        <v>13</v>
      </c>
      <c r="F126" s="5">
        <v>8</v>
      </c>
    </row>
    <row r="127" spans="2:6" ht="10.199999999999999" x14ac:dyDescent="0.2">
      <c r="B127" s="2" t="s">
        <v>14</v>
      </c>
      <c r="C127" s="5">
        <v>2.4607000000000001</v>
      </c>
      <c r="E127" s="2" t="s">
        <v>12</v>
      </c>
      <c r="F127" s="5">
        <v>7</v>
      </c>
    </row>
    <row r="129" spans="2:9" ht="10.199999999999999" x14ac:dyDescent="0.2">
      <c r="B129" s="2" t="s">
        <v>15</v>
      </c>
    </row>
    <row r="130" spans="2:9" ht="10.199999999999999" x14ac:dyDescent="0.2">
      <c r="B130" t="s">
        <v>16</v>
      </c>
      <c r="C130" s="5">
        <v>1.7248000000000001</v>
      </c>
      <c r="E130" t="s">
        <v>17</v>
      </c>
      <c r="F130" s="5">
        <v>1.7241</v>
      </c>
    </row>
    <row r="133" spans="2:9" ht="13.2" x14ac:dyDescent="0.25">
      <c r="B133" s="3" t="s">
        <v>31</v>
      </c>
      <c r="C133" s="4"/>
      <c r="D133" s="4"/>
      <c r="E133" s="4"/>
      <c r="F133" s="4"/>
      <c r="G133" s="4"/>
      <c r="H133" s="4"/>
      <c r="I133" s="4"/>
    </row>
    <row r="135" spans="2:9" ht="10.199999999999999" x14ac:dyDescent="0.2">
      <c r="B135" s="2" t="s">
        <v>3</v>
      </c>
      <c r="C135" s="5">
        <v>1309</v>
      </c>
      <c r="E135" s="2" t="s">
        <v>4</v>
      </c>
      <c r="F135" s="5">
        <v>0</v>
      </c>
    </row>
    <row r="137" spans="2:9" ht="10.199999999999999" x14ac:dyDescent="0.2">
      <c r="B137" s="2" t="s">
        <v>5</v>
      </c>
      <c r="D137" s="2" t="s">
        <v>6</v>
      </c>
      <c r="E137" s="2" t="s">
        <v>7</v>
      </c>
      <c r="F137" s="2" t="s">
        <v>8</v>
      </c>
    </row>
    <row r="138" spans="2:9" ht="10.199999999999999" x14ac:dyDescent="0.2">
      <c r="B138" t="s">
        <v>19</v>
      </c>
      <c r="D138" s="5">
        <v>891</v>
      </c>
      <c r="E138" s="6">
        <v>0.68067226890756305</v>
      </c>
      <c r="F138" s="6">
        <v>2.525652487821721E-2</v>
      </c>
    </row>
    <row r="139" spans="2:9" ht="10.199999999999999" x14ac:dyDescent="0.2">
      <c r="B139" t="s">
        <v>20</v>
      </c>
      <c r="D139" s="5">
        <v>109</v>
      </c>
      <c r="E139" s="6">
        <v>8.3269671504965628E-2</v>
      </c>
      <c r="F139" s="6">
        <v>1.496754158792948E-2</v>
      </c>
    </row>
    <row r="140" spans="2:9" ht="10.199999999999999" x14ac:dyDescent="0.2">
      <c r="B140" t="s">
        <v>21</v>
      </c>
      <c r="D140" s="5">
        <v>19</v>
      </c>
      <c r="E140" s="6">
        <v>1.451489686783804E-2</v>
      </c>
      <c r="F140" s="6">
        <v>6.4791533218612144E-3</v>
      </c>
    </row>
    <row r="141" spans="2:9" ht="10.199999999999999" x14ac:dyDescent="0.2">
      <c r="B141" t="s">
        <v>22</v>
      </c>
      <c r="D141" s="5">
        <v>183</v>
      </c>
      <c r="E141" s="6">
        <v>0.1398013750954927</v>
      </c>
      <c r="F141" s="6">
        <v>1.8786303820129809E-2</v>
      </c>
    </row>
    <row r="142" spans="2:9" ht="10.199999999999999" x14ac:dyDescent="0.2">
      <c r="B142" t="s">
        <v>23</v>
      </c>
      <c r="D142" s="5">
        <v>79</v>
      </c>
      <c r="E142" s="6">
        <v>6.0351413292589758E-2</v>
      </c>
      <c r="F142" s="6">
        <v>1.290068297515291E-2</v>
      </c>
    </row>
    <row r="143" spans="2:9" ht="10.199999999999999" x14ac:dyDescent="0.2">
      <c r="B143" t="s">
        <v>24</v>
      </c>
      <c r="D143" s="5">
        <v>20</v>
      </c>
      <c r="E143" s="6">
        <v>1.527883880825057E-2</v>
      </c>
      <c r="F143" s="6">
        <v>6.6448940093813743E-3</v>
      </c>
    </row>
    <row r="144" spans="2:9" ht="10.199999999999999" x14ac:dyDescent="0.2">
      <c r="B144" t="s">
        <v>25</v>
      </c>
      <c r="D144" s="5">
        <v>1</v>
      </c>
      <c r="E144" s="6">
        <v>7.6394194041252863E-4</v>
      </c>
      <c r="F144" s="6">
        <v>1.496754158792947E-3</v>
      </c>
    </row>
    <row r="145" spans="2:9" ht="10.199999999999999" x14ac:dyDescent="0.2">
      <c r="B145" t="s">
        <v>26</v>
      </c>
      <c r="D145" s="5">
        <v>7</v>
      </c>
      <c r="E145" s="6">
        <v>5.3475935828877002E-3</v>
      </c>
      <c r="F145" s="6">
        <v>3.9509461792217948E-3</v>
      </c>
    </row>
    <row r="146" spans="2:9" ht="10.199999999999999" x14ac:dyDescent="0.2">
      <c r="B146" t="s">
        <v>11</v>
      </c>
      <c r="D146" s="5">
        <v>1309</v>
      </c>
      <c r="E146" s="6">
        <v>1</v>
      </c>
    </row>
    <row r="148" spans="2:9" ht="10.199999999999999" x14ac:dyDescent="0.2">
      <c r="B148" s="2" t="s">
        <v>12</v>
      </c>
      <c r="C148" s="5">
        <v>1</v>
      </c>
      <c r="E148" s="2" t="s">
        <v>13</v>
      </c>
      <c r="F148" s="5">
        <v>8</v>
      </c>
    </row>
    <row r="149" spans="2:9" ht="10.199999999999999" x14ac:dyDescent="0.2">
      <c r="B149" s="2" t="s">
        <v>14</v>
      </c>
      <c r="C149" s="5">
        <v>1.8915</v>
      </c>
      <c r="E149" s="2" t="s">
        <v>12</v>
      </c>
      <c r="F149" s="5">
        <v>7</v>
      </c>
    </row>
    <row r="151" spans="2:9" ht="10.199999999999999" x14ac:dyDescent="0.2">
      <c r="B151" s="2" t="s">
        <v>15</v>
      </c>
    </row>
    <row r="152" spans="2:9" ht="10.199999999999999" x14ac:dyDescent="0.2">
      <c r="B152" t="s">
        <v>16</v>
      </c>
      <c r="C152" s="5">
        <v>1.49786</v>
      </c>
      <c r="E152" t="s">
        <v>17</v>
      </c>
      <c r="F152" s="5">
        <v>1.4973000000000001</v>
      </c>
    </row>
    <row r="155" spans="2:9" ht="13.2" x14ac:dyDescent="0.25">
      <c r="B155" s="3" t="s">
        <v>32</v>
      </c>
      <c r="C155" s="4"/>
      <c r="D155" s="4"/>
      <c r="E155" s="4"/>
      <c r="F155" s="4"/>
      <c r="G155" s="4"/>
      <c r="H155" s="4"/>
      <c r="I155" s="4"/>
    </row>
    <row r="157" spans="2:9" ht="10.199999999999999" x14ac:dyDescent="0.2">
      <c r="B157" s="2" t="s">
        <v>3</v>
      </c>
      <c r="C157" s="5">
        <v>1309</v>
      </c>
      <c r="E157" s="2" t="s">
        <v>4</v>
      </c>
      <c r="F157" s="5">
        <v>0</v>
      </c>
    </row>
    <row r="159" spans="2:9" ht="10.199999999999999" x14ac:dyDescent="0.2">
      <c r="B159" s="2" t="s">
        <v>5</v>
      </c>
      <c r="D159" s="2" t="s">
        <v>6</v>
      </c>
      <c r="E159" s="2" t="s">
        <v>7</v>
      </c>
      <c r="F159" s="2" t="s">
        <v>8</v>
      </c>
    </row>
    <row r="160" spans="2:9" ht="10.199999999999999" x14ac:dyDescent="0.2">
      <c r="B160" t="s">
        <v>19</v>
      </c>
      <c r="D160" s="5">
        <v>989</v>
      </c>
      <c r="E160" s="6">
        <v>0.75553857906799082</v>
      </c>
      <c r="F160" s="6">
        <v>2.3281970600484619E-2</v>
      </c>
    </row>
    <row r="161" spans="2:6" ht="10.199999999999999" x14ac:dyDescent="0.2">
      <c r="B161" t="s">
        <v>20</v>
      </c>
      <c r="D161" s="5">
        <v>151</v>
      </c>
      <c r="E161" s="6">
        <v>0.11535523300229179</v>
      </c>
      <c r="F161" s="6">
        <v>1.7305707334635989E-2</v>
      </c>
    </row>
    <row r="162" spans="2:6" ht="10.199999999999999" x14ac:dyDescent="0.2">
      <c r="B162" t="s">
        <v>21</v>
      </c>
      <c r="D162" s="5">
        <v>29</v>
      </c>
      <c r="E162" s="6">
        <v>2.2154316271963331E-2</v>
      </c>
      <c r="F162" s="6">
        <v>7.9735291320638477E-3</v>
      </c>
    </row>
    <row r="163" spans="2:6" ht="10.199999999999999" x14ac:dyDescent="0.2">
      <c r="B163" t="s">
        <v>22</v>
      </c>
      <c r="D163" s="5">
        <v>70</v>
      </c>
      <c r="E163" s="6">
        <v>5.3475935828876997E-2</v>
      </c>
      <c r="F163" s="6">
        <v>1.21879671421165E-2</v>
      </c>
    </row>
    <row r="164" spans="2:6" ht="10.199999999999999" x14ac:dyDescent="0.2">
      <c r="B164" t="s">
        <v>23</v>
      </c>
      <c r="D164" s="5">
        <v>58</v>
      </c>
      <c r="E164" s="6">
        <v>4.4308632543926661E-2</v>
      </c>
      <c r="F164" s="6">
        <v>1.114780217209726E-2</v>
      </c>
    </row>
    <row r="165" spans="2:6" ht="10.199999999999999" x14ac:dyDescent="0.2">
      <c r="B165" t="s">
        <v>24</v>
      </c>
      <c r="D165" s="5">
        <v>6</v>
      </c>
      <c r="E165" s="6">
        <v>4.5836516424751722E-3</v>
      </c>
      <c r="F165" s="6">
        <v>3.6592698264346279E-3</v>
      </c>
    </row>
    <row r="166" spans="2:6" ht="10.199999999999999" x14ac:dyDescent="0.2">
      <c r="B166" t="s">
        <v>25</v>
      </c>
      <c r="D166" s="5">
        <v>0</v>
      </c>
      <c r="E166" s="6">
        <v>0</v>
      </c>
      <c r="F166" s="6">
        <v>0</v>
      </c>
    </row>
    <row r="167" spans="2:6" ht="10.199999999999999" x14ac:dyDescent="0.2">
      <c r="B167" t="s">
        <v>26</v>
      </c>
      <c r="D167" s="5">
        <v>6</v>
      </c>
      <c r="E167" s="6">
        <v>4.5836516424751722E-3</v>
      </c>
      <c r="F167" s="6">
        <v>3.6592698264346279E-3</v>
      </c>
    </row>
    <row r="168" spans="2:6" ht="10.199999999999999" x14ac:dyDescent="0.2">
      <c r="B168" t="s">
        <v>11</v>
      </c>
      <c r="D168" s="5">
        <v>1309</v>
      </c>
      <c r="E168" s="6">
        <v>1</v>
      </c>
    </row>
    <row r="170" spans="2:6" ht="10.199999999999999" x14ac:dyDescent="0.2">
      <c r="B170" s="2" t="s">
        <v>12</v>
      </c>
      <c r="C170" s="5">
        <v>1</v>
      </c>
      <c r="E170" s="2" t="s">
        <v>13</v>
      </c>
      <c r="F170" s="5">
        <v>8</v>
      </c>
    </row>
    <row r="171" spans="2:6" ht="10.199999999999999" x14ac:dyDescent="0.2">
      <c r="B171" s="2" t="s">
        <v>14</v>
      </c>
      <c r="C171" s="5">
        <v>1.5523</v>
      </c>
      <c r="E171" s="2" t="s">
        <v>12</v>
      </c>
      <c r="F171" s="5">
        <v>7</v>
      </c>
    </row>
    <row r="173" spans="2:6" ht="10.199999999999999" x14ac:dyDescent="0.2">
      <c r="B173" s="2" t="s">
        <v>15</v>
      </c>
    </row>
    <row r="174" spans="2:6" ht="10.199999999999999" x14ac:dyDescent="0.2">
      <c r="B174" t="s">
        <v>16</v>
      </c>
      <c r="C174" s="5">
        <v>1.1955800000000001</v>
      </c>
      <c r="E174" t="s">
        <v>17</v>
      </c>
      <c r="F174" s="5">
        <v>1.1951000000000001</v>
      </c>
    </row>
    <row r="177" spans="2:9" ht="13.2" x14ac:dyDescent="0.25">
      <c r="B177" s="3" t="s">
        <v>33</v>
      </c>
      <c r="C177" s="4"/>
      <c r="D177" s="4"/>
      <c r="E177" s="4"/>
      <c r="F177" s="4"/>
      <c r="G177" s="4"/>
      <c r="H177" s="4"/>
      <c r="I177" s="4"/>
    </row>
    <row r="179" spans="2:9" ht="10.199999999999999" x14ac:dyDescent="0.2">
      <c r="B179" s="2" t="s">
        <v>3</v>
      </c>
      <c r="C179" s="5">
        <v>1309</v>
      </c>
      <c r="E179" s="2" t="s">
        <v>4</v>
      </c>
      <c r="F179" s="5">
        <v>0</v>
      </c>
    </row>
    <row r="181" spans="2:9" ht="10.199999999999999" x14ac:dyDescent="0.2">
      <c r="B181" s="2" t="s">
        <v>5</v>
      </c>
      <c r="D181" s="2" t="s">
        <v>6</v>
      </c>
      <c r="E181" s="2" t="s">
        <v>7</v>
      </c>
      <c r="F181" s="2" t="s">
        <v>8</v>
      </c>
    </row>
    <row r="182" spans="2:9" ht="10.199999999999999" x14ac:dyDescent="0.2">
      <c r="B182" t="s">
        <v>19</v>
      </c>
      <c r="D182" s="5">
        <v>889</v>
      </c>
      <c r="E182" s="6">
        <v>0.67914438502673802</v>
      </c>
      <c r="F182" s="6">
        <v>2.5288445119299351E-2</v>
      </c>
    </row>
    <row r="183" spans="2:9" ht="10.199999999999999" x14ac:dyDescent="0.2">
      <c r="B183" t="s">
        <v>20</v>
      </c>
      <c r="D183" s="5">
        <v>144</v>
      </c>
      <c r="E183" s="6">
        <v>0.1100076394194041</v>
      </c>
      <c r="F183" s="6">
        <v>1.6950823829363418E-2</v>
      </c>
    </row>
    <row r="184" spans="2:9" ht="10.199999999999999" x14ac:dyDescent="0.2">
      <c r="B184" t="s">
        <v>21</v>
      </c>
      <c r="D184" s="5">
        <v>47</v>
      </c>
      <c r="E184" s="6">
        <v>3.5905271199388848E-2</v>
      </c>
      <c r="F184" s="6">
        <v>1.0079180157612919E-2</v>
      </c>
    </row>
    <row r="185" spans="2:9" ht="10.199999999999999" x14ac:dyDescent="0.2">
      <c r="B185" t="s">
        <v>22</v>
      </c>
      <c r="D185" s="5">
        <v>134</v>
      </c>
      <c r="E185" s="6">
        <v>0.1023682200152788</v>
      </c>
      <c r="F185" s="6">
        <v>1.642169319618569E-2</v>
      </c>
    </row>
    <row r="186" spans="2:9" ht="10.199999999999999" x14ac:dyDescent="0.2">
      <c r="B186" t="s">
        <v>23</v>
      </c>
      <c r="D186" s="5">
        <v>76</v>
      </c>
      <c r="E186" s="6">
        <v>5.8059587471352182E-2</v>
      </c>
      <c r="F186" s="6">
        <v>1.266878412797197E-2</v>
      </c>
    </row>
    <row r="187" spans="2:9" ht="10.199999999999999" x14ac:dyDescent="0.2">
      <c r="B187" t="s">
        <v>24</v>
      </c>
      <c r="D187" s="5">
        <v>9</v>
      </c>
      <c r="E187" s="6">
        <v>6.8754774637127579E-3</v>
      </c>
      <c r="F187" s="6">
        <v>4.4765097259255766E-3</v>
      </c>
    </row>
    <row r="188" spans="2:9" ht="10.199999999999999" x14ac:dyDescent="0.2">
      <c r="B188" t="s">
        <v>25</v>
      </c>
      <c r="D188" s="5">
        <v>0</v>
      </c>
      <c r="E188" s="6">
        <v>0</v>
      </c>
      <c r="F188" s="6">
        <v>0</v>
      </c>
    </row>
    <row r="189" spans="2:9" ht="10.199999999999999" x14ac:dyDescent="0.2">
      <c r="B189" t="s">
        <v>26</v>
      </c>
      <c r="D189" s="5">
        <v>10</v>
      </c>
      <c r="E189" s="6">
        <v>7.6394194041252868E-3</v>
      </c>
      <c r="F189" s="6">
        <v>4.7168403506004809E-3</v>
      </c>
    </row>
    <row r="190" spans="2:9" ht="10.199999999999999" x14ac:dyDescent="0.2">
      <c r="B190" t="s">
        <v>11</v>
      </c>
      <c r="D190" s="5">
        <v>1309</v>
      </c>
      <c r="E190" s="6">
        <v>1</v>
      </c>
    </row>
    <row r="192" spans="2:9" ht="10.199999999999999" x14ac:dyDescent="0.2">
      <c r="B192" s="2" t="s">
        <v>12</v>
      </c>
      <c r="C192" s="5">
        <v>1</v>
      </c>
      <c r="E192" s="2" t="s">
        <v>13</v>
      </c>
      <c r="F192" s="5">
        <v>8</v>
      </c>
    </row>
    <row r="193" spans="2:9" ht="10.199999999999999" x14ac:dyDescent="0.2">
      <c r="B193" s="2" t="s">
        <v>14</v>
      </c>
      <c r="C193" s="5">
        <v>1.8089999999999999</v>
      </c>
      <c r="E193" s="2" t="s">
        <v>12</v>
      </c>
      <c r="F193" s="5">
        <v>7</v>
      </c>
    </row>
    <row r="195" spans="2:9" ht="10.199999999999999" x14ac:dyDescent="0.2">
      <c r="B195" s="2" t="s">
        <v>15</v>
      </c>
    </row>
    <row r="196" spans="2:9" ht="10.199999999999999" x14ac:dyDescent="0.2">
      <c r="B196" t="s">
        <v>16</v>
      </c>
      <c r="C196" s="5">
        <v>1.4132</v>
      </c>
      <c r="E196" t="s">
        <v>17</v>
      </c>
      <c r="F196" s="5">
        <v>1.4127000000000001</v>
      </c>
    </row>
    <row r="199" spans="2:9" ht="13.2" x14ac:dyDescent="0.25">
      <c r="B199" s="3" t="s">
        <v>34</v>
      </c>
      <c r="C199" s="4"/>
      <c r="D199" s="4"/>
      <c r="E199" s="4"/>
      <c r="F199" s="4"/>
      <c r="G199" s="4"/>
      <c r="H199" s="4"/>
      <c r="I199" s="4"/>
    </row>
    <row r="201" spans="2:9" ht="10.199999999999999" x14ac:dyDescent="0.2">
      <c r="B201" s="2" t="s">
        <v>3</v>
      </c>
      <c r="C201" s="5">
        <v>1309</v>
      </c>
      <c r="E201" s="2" t="s">
        <v>4</v>
      </c>
      <c r="F201" s="5">
        <v>0</v>
      </c>
    </row>
    <row r="203" spans="2:9" ht="10.199999999999999" x14ac:dyDescent="0.2">
      <c r="B203" s="2" t="s">
        <v>5</v>
      </c>
      <c r="D203" s="2" t="s">
        <v>6</v>
      </c>
      <c r="E203" s="2" t="s">
        <v>7</v>
      </c>
      <c r="F203" s="2" t="s">
        <v>8</v>
      </c>
    </row>
    <row r="204" spans="2:9" ht="10.199999999999999" x14ac:dyDescent="0.2">
      <c r="B204" t="s">
        <v>19</v>
      </c>
      <c r="D204" s="5">
        <v>819</v>
      </c>
      <c r="E204" s="6">
        <v>0.62566844919786091</v>
      </c>
      <c r="F204" s="6">
        <v>2.621721722251058E-2</v>
      </c>
    </row>
    <row r="205" spans="2:9" ht="10.199999999999999" x14ac:dyDescent="0.2">
      <c r="B205" t="s">
        <v>20</v>
      </c>
      <c r="D205" s="5">
        <v>131</v>
      </c>
      <c r="E205" s="6">
        <v>0.1000763941940413</v>
      </c>
      <c r="F205" s="6">
        <v>1.6257542372056882E-2</v>
      </c>
    </row>
    <row r="206" spans="2:9" ht="10.199999999999999" x14ac:dyDescent="0.2">
      <c r="B206" t="s">
        <v>21</v>
      </c>
      <c r="D206" s="5">
        <v>35</v>
      </c>
      <c r="E206" s="6">
        <v>2.6737967914438499E-2</v>
      </c>
      <c r="F206" s="6">
        <v>8.739072407503528E-3</v>
      </c>
    </row>
    <row r="207" spans="2:9" ht="10.199999999999999" x14ac:dyDescent="0.2">
      <c r="B207" t="s">
        <v>22</v>
      </c>
      <c r="D207" s="5">
        <v>219</v>
      </c>
      <c r="E207" s="6">
        <v>0.1673032849503438</v>
      </c>
      <c r="F207" s="6">
        <v>2.0220035229078531E-2</v>
      </c>
    </row>
    <row r="208" spans="2:9" ht="10.199999999999999" x14ac:dyDescent="0.2">
      <c r="B208" t="s">
        <v>23</v>
      </c>
      <c r="D208" s="5">
        <v>77</v>
      </c>
      <c r="E208" s="6">
        <v>5.8823529411764712E-2</v>
      </c>
      <c r="F208" s="6">
        <v>1.2746686893325331E-2</v>
      </c>
    </row>
    <row r="209" spans="2:9" ht="10.199999999999999" x14ac:dyDescent="0.2">
      <c r="B209" t="s">
        <v>24</v>
      </c>
      <c r="D209" s="5">
        <v>14</v>
      </c>
      <c r="E209" s="6">
        <v>1.06951871657754E-2</v>
      </c>
      <c r="F209" s="6">
        <v>5.5724413160678421E-3</v>
      </c>
    </row>
    <row r="210" spans="2:9" ht="10.199999999999999" x14ac:dyDescent="0.2">
      <c r="B210" t="s">
        <v>25</v>
      </c>
      <c r="D210" s="5">
        <v>0</v>
      </c>
      <c r="E210" s="6">
        <v>0</v>
      </c>
      <c r="F210" s="6">
        <v>0</v>
      </c>
    </row>
    <row r="211" spans="2:9" ht="10.199999999999999" x14ac:dyDescent="0.2">
      <c r="B211" t="s">
        <v>26</v>
      </c>
      <c r="D211" s="5">
        <v>14</v>
      </c>
      <c r="E211" s="6">
        <v>1.06951871657754E-2</v>
      </c>
      <c r="F211" s="6">
        <v>5.5724413160678421E-3</v>
      </c>
    </row>
    <row r="212" spans="2:9" ht="10.199999999999999" x14ac:dyDescent="0.2">
      <c r="B212" t="s">
        <v>11</v>
      </c>
      <c r="D212" s="5">
        <v>1309</v>
      </c>
      <c r="E212" s="6">
        <v>1</v>
      </c>
    </row>
    <row r="214" spans="2:9" ht="10.199999999999999" x14ac:dyDescent="0.2">
      <c r="B214" s="2" t="s">
        <v>12</v>
      </c>
      <c r="C214" s="5">
        <v>1</v>
      </c>
      <c r="E214" s="2" t="s">
        <v>13</v>
      </c>
      <c r="F214" s="5">
        <v>8</v>
      </c>
    </row>
    <row r="215" spans="2:9" ht="10.199999999999999" x14ac:dyDescent="0.2">
      <c r="B215" s="2" t="s">
        <v>14</v>
      </c>
      <c r="C215" s="5">
        <v>2.0190999999999999</v>
      </c>
      <c r="E215" s="2" t="s">
        <v>12</v>
      </c>
      <c r="F215" s="5">
        <v>7</v>
      </c>
    </row>
    <row r="217" spans="2:9" ht="10.199999999999999" x14ac:dyDescent="0.2">
      <c r="B217" s="2" t="s">
        <v>15</v>
      </c>
    </row>
    <row r="218" spans="2:9" ht="10.199999999999999" x14ac:dyDescent="0.2">
      <c r="B218" t="s">
        <v>16</v>
      </c>
      <c r="C218" s="5">
        <v>1.5519799999999999</v>
      </c>
      <c r="E218" t="s">
        <v>17</v>
      </c>
      <c r="F218" s="5">
        <v>1.5513999999999999</v>
      </c>
    </row>
    <row r="221" spans="2:9" ht="13.2" x14ac:dyDescent="0.25">
      <c r="B221" s="3" t="s">
        <v>35</v>
      </c>
      <c r="C221" s="4"/>
      <c r="D221" s="4"/>
      <c r="E221" s="4"/>
      <c r="F221" s="4"/>
      <c r="G221" s="4"/>
      <c r="H221" s="4"/>
      <c r="I221" s="4"/>
    </row>
    <row r="223" spans="2:9" ht="10.199999999999999" x14ac:dyDescent="0.2">
      <c r="B223" s="2" t="s">
        <v>3</v>
      </c>
      <c r="C223" s="5">
        <v>1309</v>
      </c>
      <c r="E223" s="2" t="s">
        <v>4</v>
      </c>
      <c r="F223" s="5">
        <v>0</v>
      </c>
    </row>
    <row r="225" spans="2:6" ht="10.199999999999999" x14ac:dyDescent="0.2">
      <c r="B225" s="2" t="s">
        <v>5</v>
      </c>
      <c r="D225" s="2" t="s">
        <v>6</v>
      </c>
      <c r="E225" s="2" t="s">
        <v>7</v>
      </c>
      <c r="F225" s="2" t="s">
        <v>8</v>
      </c>
    </row>
    <row r="226" spans="2:6" ht="10.199999999999999" x14ac:dyDescent="0.2">
      <c r="B226" t="s">
        <v>19</v>
      </c>
      <c r="D226" s="5">
        <v>728</v>
      </c>
      <c r="E226" s="6">
        <v>0.55614973262032086</v>
      </c>
      <c r="F226" s="6">
        <v>2.6915370187986169E-2</v>
      </c>
    </row>
    <row r="227" spans="2:6" ht="10.199999999999999" x14ac:dyDescent="0.2">
      <c r="B227" t="s">
        <v>20</v>
      </c>
      <c r="D227" s="5">
        <v>99</v>
      </c>
      <c r="E227" s="6">
        <v>7.5630252100840331E-2</v>
      </c>
      <c r="F227" s="6">
        <v>1.432375499847225E-2</v>
      </c>
    </row>
    <row r="228" spans="2:6" ht="10.199999999999999" x14ac:dyDescent="0.2">
      <c r="B228" t="s">
        <v>21</v>
      </c>
      <c r="D228" s="5">
        <v>26</v>
      </c>
      <c r="E228" s="6">
        <v>1.9862490450725741E-2</v>
      </c>
      <c r="F228" s="6">
        <v>7.5586912088228247E-3</v>
      </c>
    </row>
    <row r="229" spans="2:6" ht="10.199999999999999" x14ac:dyDescent="0.2">
      <c r="B229" t="s">
        <v>22</v>
      </c>
      <c r="D229" s="5">
        <v>357</v>
      </c>
      <c r="E229" s="6">
        <v>0.27272727272727271</v>
      </c>
      <c r="F229" s="6">
        <v>2.4126769981562539E-2</v>
      </c>
    </row>
    <row r="230" spans="2:6" ht="10.199999999999999" x14ac:dyDescent="0.2">
      <c r="B230" t="s">
        <v>23</v>
      </c>
      <c r="D230" s="5">
        <v>49</v>
      </c>
      <c r="E230" s="6">
        <v>3.7433155080213901E-2</v>
      </c>
      <c r="F230" s="6">
        <v>1.028323863151402E-2</v>
      </c>
    </row>
    <row r="231" spans="2:6" ht="10.199999999999999" x14ac:dyDescent="0.2">
      <c r="B231" t="s">
        <v>24</v>
      </c>
      <c r="D231" s="5">
        <v>29</v>
      </c>
      <c r="E231" s="6">
        <v>2.2154316271963331E-2</v>
      </c>
      <c r="F231" s="6">
        <v>7.9735291320638477E-3</v>
      </c>
    </row>
    <row r="232" spans="2:6" ht="10.199999999999999" x14ac:dyDescent="0.2">
      <c r="B232" t="s">
        <v>25</v>
      </c>
      <c r="D232" s="5">
        <v>0</v>
      </c>
      <c r="E232" s="6">
        <v>0</v>
      </c>
      <c r="F232" s="6">
        <v>0</v>
      </c>
    </row>
    <row r="233" spans="2:6" ht="10.199999999999999" x14ac:dyDescent="0.2">
      <c r="B233" t="s">
        <v>26</v>
      </c>
      <c r="D233" s="5">
        <v>21</v>
      </c>
      <c r="E233" s="6">
        <v>1.60427807486631E-2</v>
      </c>
      <c r="F233" s="6">
        <v>6.8063484725466271E-3</v>
      </c>
    </row>
    <row r="234" spans="2:6" ht="10.199999999999999" x14ac:dyDescent="0.2">
      <c r="B234" t="s">
        <v>11</v>
      </c>
      <c r="D234" s="5">
        <v>1309</v>
      </c>
      <c r="E234" s="6">
        <v>0.99999999999999989</v>
      </c>
    </row>
    <row r="236" spans="2:6" ht="10.199999999999999" x14ac:dyDescent="0.2">
      <c r="B236" s="2" t="s">
        <v>12</v>
      </c>
      <c r="C236" s="5">
        <v>1</v>
      </c>
      <c r="E236" s="2" t="s">
        <v>13</v>
      </c>
      <c r="F236" s="5">
        <v>8</v>
      </c>
    </row>
    <row r="237" spans="2:6" ht="10.199999999999999" x14ac:dyDescent="0.2">
      <c r="B237" s="2" t="s">
        <v>14</v>
      </c>
      <c r="C237" s="5">
        <v>2.3062999999999998</v>
      </c>
      <c r="E237" s="2" t="s">
        <v>12</v>
      </c>
      <c r="F237" s="5">
        <v>7</v>
      </c>
    </row>
    <row r="239" spans="2:6" ht="10.199999999999999" x14ac:dyDescent="0.2">
      <c r="B239" s="2" t="s">
        <v>15</v>
      </c>
    </row>
    <row r="240" spans="2:6" ht="10.199999999999999" x14ac:dyDescent="0.2">
      <c r="B240" t="s">
        <v>16</v>
      </c>
      <c r="C240" s="5">
        <v>1.6864600000000001</v>
      </c>
      <c r="E240" t="s">
        <v>17</v>
      </c>
      <c r="F240" s="5">
        <v>1.6858</v>
      </c>
    </row>
    <row r="243" spans="2:9" ht="13.2" x14ac:dyDescent="0.25">
      <c r="B243" s="3" t="s">
        <v>36</v>
      </c>
      <c r="C243" s="4"/>
      <c r="D243" s="4"/>
      <c r="E243" s="4"/>
      <c r="F243" s="4"/>
      <c r="G243" s="4"/>
      <c r="H243" s="4"/>
      <c r="I243" s="4"/>
    </row>
    <row r="245" spans="2:9" ht="10.199999999999999" x14ac:dyDescent="0.2">
      <c r="B245" s="2" t="s">
        <v>3</v>
      </c>
      <c r="C245" s="5">
        <v>1309</v>
      </c>
      <c r="E245" s="2" t="s">
        <v>4</v>
      </c>
      <c r="F245" s="5">
        <v>0</v>
      </c>
    </row>
    <row r="247" spans="2:9" ht="10.199999999999999" x14ac:dyDescent="0.2">
      <c r="B247" s="2" t="s">
        <v>5</v>
      </c>
      <c r="D247" s="2" t="s">
        <v>6</v>
      </c>
      <c r="E247" s="2" t="s">
        <v>7</v>
      </c>
      <c r="F247" s="2" t="s">
        <v>8</v>
      </c>
    </row>
    <row r="248" spans="2:9" ht="10.199999999999999" x14ac:dyDescent="0.2">
      <c r="B248" t="s">
        <v>37</v>
      </c>
      <c r="D248" s="5">
        <v>936</v>
      </c>
      <c r="E248" s="6">
        <v>0.71504965622612682</v>
      </c>
      <c r="F248" s="6">
        <v>2.4453382536920719E-2</v>
      </c>
    </row>
    <row r="249" spans="2:9" ht="10.199999999999999" x14ac:dyDescent="0.2">
      <c r="B249" t="s">
        <v>38</v>
      </c>
      <c r="D249" s="5">
        <v>138</v>
      </c>
      <c r="E249" s="6">
        <v>0.10542398777692891</v>
      </c>
      <c r="F249" s="6">
        <v>1.663660066787263E-2</v>
      </c>
    </row>
    <row r="250" spans="2:9" ht="10.199999999999999" x14ac:dyDescent="0.2">
      <c r="B250" t="s">
        <v>39</v>
      </c>
      <c r="D250" s="5">
        <v>279</v>
      </c>
      <c r="E250" s="6">
        <v>0.2131398013750955</v>
      </c>
      <c r="F250" s="6">
        <v>2.2185402662543669E-2</v>
      </c>
    </row>
    <row r="251" spans="2:9" ht="10.199999999999999" x14ac:dyDescent="0.2">
      <c r="B251" t="s">
        <v>11</v>
      </c>
      <c r="D251" s="5">
        <v>1353</v>
      </c>
      <c r="E251" s="6">
        <v>1.0336134453781509</v>
      </c>
    </row>
    <row r="254" spans="2:9" ht="13.2" x14ac:dyDescent="0.25">
      <c r="B254" s="3" t="s">
        <v>40</v>
      </c>
      <c r="C254" s="4"/>
      <c r="D254" s="4"/>
      <c r="E254" s="4"/>
      <c r="F254" s="4"/>
      <c r="G254" s="4"/>
      <c r="H254" s="4"/>
      <c r="I254" s="4"/>
    </row>
    <row r="256" spans="2:9" ht="10.199999999999999" x14ac:dyDescent="0.2">
      <c r="B256" s="2" t="s">
        <v>3</v>
      </c>
      <c r="C256" s="5">
        <v>1309</v>
      </c>
      <c r="E256" s="2" t="s">
        <v>4</v>
      </c>
      <c r="F256" s="5">
        <v>0</v>
      </c>
    </row>
    <row r="258" spans="2:9" ht="10.199999999999999" x14ac:dyDescent="0.2">
      <c r="B258" s="2" t="s">
        <v>5</v>
      </c>
      <c r="D258" s="2" t="s">
        <v>6</v>
      </c>
      <c r="E258" s="2" t="s">
        <v>7</v>
      </c>
      <c r="F258" s="2" t="s">
        <v>8</v>
      </c>
    </row>
    <row r="259" spans="2:9" ht="10.199999999999999" x14ac:dyDescent="0.2">
      <c r="B259" t="s">
        <v>37</v>
      </c>
      <c r="D259" s="5">
        <v>855</v>
      </c>
      <c r="E259" s="6">
        <v>0.65317035905271204</v>
      </c>
      <c r="F259" s="6">
        <v>2.578443297721723E-2</v>
      </c>
    </row>
    <row r="260" spans="2:9" ht="10.199999999999999" x14ac:dyDescent="0.2">
      <c r="B260" t="s">
        <v>38</v>
      </c>
      <c r="D260" s="5">
        <v>141</v>
      </c>
      <c r="E260" s="6">
        <v>0.1077158135981665</v>
      </c>
      <c r="F260" s="6">
        <v>1.679490606882772E-2</v>
      </c>
    </row>
    <row r="261" spans="2:9" ht="10.199999999999999" x14ac:dyDescent="0.2">
      <c r="B261" t="s">
        <v>39</v>
      </c>
      <c r="D261" s="5">
        <v>347</v>
      </c>
      <c r="E261" s="6">
        <v>0.26508785332314738</v>
      </c>
      <c r="F261" s="6">
        <v>2.391106251695814E-2</v>
      </c>
    </row>
    <row r="262" spans="2:9" ht="10.199999999999999" x14ac:dyDescent="0.2">
      <c r="B262" t="s">
        <v>11</v>
      </c>
      <c r="D262" s="5">
        <v>1343</v>
      </c>
      <c r="E262" s="6">
        <v>1.025974025974026</v>
      </c>
    </row>
    <row r="265" spans="2:9" ht="13.2" x14ac:dyDescent="0.25">
      <c r="B265" s="3" t="s">
        <v>41</v>
      </c>
      <c r="C265" s="4"/>
      <c r="D265" s="4"/>
      <c r="E265" s="4"/>
      <c r="F265" s="4"/>
      <c r="G265" s="4"/>
      <c r="H265" s="4"/>
      <c r="I265" s="4"/>
    </row>
    <row r="267" spans="2:9" ht="10.199999999999999" x14ac:dyDescent="0.2">
      <c r="B267" s="2" t="s">
        <v>3</v>
      </c>
      <c r="C267" s="5">
        <v>1309</v>
      </c>
      <c r="E267" s="2" t="s">
        <v>4</v>
      </c>
      <c r="F267" s="5">
        <v>0</v>
      </c>
    </row>
    <row r="269" spans="2:9" ht="10.199999999999999" x14ac:dyDescent="0.2">
      <c r="B269" s="2" t="s">
        <v>5</v>
      </c>
      <c r="D269" s="2" t="s">
        <v>6</v>
      </c>
      <c r="E269" s="2" t="s">
        <v>7</v>
      </c>
      <c r="F269" s="2" t="s">
        <v>8</v>
      </c>
    </row>
    <row r="270" spans="2:9" ht="10.199999999999999" x14ac:dyDescent="0.2">
      <c r="B270" t="s">
        <v>37</v>
      </c>
      <c r="D270" s="5">
        <v>995</v>
      </c>
      <c r="E270" s="6">
        <v>0.76012223071046603</v>
      </c>
      <c r="F270" s="6">
        <v>2.3132521044849742E-2</v>
      </c>
    </row>
    <row r="271" spans="2:9" ht="10.199999999999999" x14ac:dyDescent="0.2">
      <c r="B271" t="s">
        <v>38</v>
      </c>
      <c r="D271" s="5">
        <v>257</v>
      </c>
      <c r="E271" s="6">
        <v>0.1963330786860199</v>
      </c>
      <c r="F271" s="6">
        <v>2.1518947851859909E-2</v>
      </c>
    </row>
    <row r="272" spans="2:9" ht="10.199999999999999" x14ac:dyDescent="0.2">
      <c r="B272" t="s">
        <v>39</v>
      </c>
      <c r="D272" s="5">
        <v>143</v>
      </c>
      <c r="E272" s="6">
        <v>0.1092436974789916</v>
      </c>
      <c r="F272" s="6">
        <v>1.6899112435575629E-2</v>
      </c>
    </row>
    <row r="273" spans="2:9" ht="10.199999999999999" x14ac:dyDescent="0.2">
      <c r="B273" t="s">
        <v>11</v>
      </c>
      <c r="D273" s="5">
        <v>1395</v>
      </c>
      <c r="E273" s="6">
        <v>1.065699006875477</v>
      </c>
    </row>
    <row r="276" spans="2:9" ht="13.2" x14ac:dyDescent="0.25">
      <c r="B276" s="3" t="s">
        <v>42</v>
      </c>
      <c r="C276" s="4"/>
      <c r="D276" s="4"/>
      <c r="E276" s="4"/>
      <c r="F276" s="4"/>
      <c r="G276" s="4"/>
      <c r="H276" s="4"/>
      <c r="I276" s="4"/>
    </row>
    <row r="278" spans="2:9" ht="10.199999999999999" x14ac:dyDescent="0.2">
      <c r="B278" s="2" t="s">
        <v>3</v>
      </c>
      <c r="C278" s="5">
        <v>1309</v>
      </c>
      <c r="E278" s="2" t="s">
        <v>4</v>
      </c>
      <c r="F278" s="5">
        <v>0</v>
      </c>
    </row>
    <row r="280" spans="2:9" ht="10.199999999999999" x14ac:dyDescent="0.2">
      <c r="B280" s="2" t="s">
        <v>5</v>
      </c>
      <c r="D280" s="2" t="s">
        <v>6</v>
      </c>
      <c r="E280" s="2" t="s">
        <v>7</v>
      </c>
      <c r="F280" s="2" t="s">
        <v>8</v>
      </c>
    </row>
    <row r="281" spans="2:9" ht="10.199999999999999" x14ac:dyDescent="0.2">
      <c r="B281" t="s">
        <v>37</v>
      </c>
      <c r="D281" s="5">
        <v>658</v>
      </c>
      <c r="E281" s="6">
        <v>0.50267379679144386</v>
      </c>
      <c r="F281" s="6">
        <v>2.708632234951883E-2</v>
      </c>
    </row>
    <row r="282" spans="2:9" ht="10.199999999999999" x14ac:dyDescent="0.2">
      <c r="B282" t="s">
        <v>38</v>
      </c>
      <c r="D282" s="5">
        <v>626</v>
      </c>
      <c r="E282" s="6">
        <v>0.47822765469824291</v>
      </c>
      <c r="F282" s="6">
        <v>2.706101736559936E-2</v>
      </c>
    </row>
    <row r="283" spans="2:9" ht="10.199999999999999" x14ac:dyDescent="0.2">
      <c r="B283" t="s">
        <v>39</v>
      </c>
      <c r="D283" s="5">
        <v>121</v>
      </c>
      <c r="E283" s="6">
        <v>9.2436974789915971E-2</v>
      </c>
      <c r="F283" s="6">
        <v>1.5690887441681262E-2</v>
      </c>
    </row>
    <row r="284" spans="2:9" ht="10.199999999999999" x14ac:dyDescent="0.2">
      <c r="B284" t="s">
        <v>11</v>
      </c>
      <c r="D284" s="5">
        <v>1405</v>
      </c>
      <c r="E284" s="6">
        <v>1.0733384262796031</v>
      </c>
    </row>
    <row r="287" spans="2:9" ht="13.2" x14ac:dyDescent="0.25">
      <c r="B287" s="3" t="s">
        <v>43</v>
      </c>
      <c r="C287" s="4"/>
      <c r="D287" s="4"/>
      <c r="E287" s="4"/>
      <c r="F287" s="4"/>
      <c r="G287" s="4"/>
      <c r="H287" s="4"/>
      <c r="I287" s="4"/>
    </row>
    <row r="289" spans="2:9" ht="10.199999999999999" x14ac:dyDescent="0.2">
      <c r="B289" s="2" t="s">
        <v>3</v>
      </c>
      <c r="C289" s="5">
        <v>1309</v>
      </c>
      <c r="E289" s="2" t="s">
        <v>4</v>
      </c>
      <c r="F289" s="5">
        <v>0</v>
      </c>
    </row>
    <row r="291" spans="2:9" ht="10.199999999999999" x14ac:dyDescent="0.2">
      <c r="B291" s="2" t="s">
        <v>5</v>
      </c>
      <c r="D291" s="2" t="s">
        <v>6</v>
      </c>
      <c r="E291" s="2" t="s">
        <v>7</v>
      </c>
      <c r="F291" s="2" t="s">
        <v>8</v>
      </c>
    </row>
    <row r="292" spans="2:9" ht="10.199999999999999" x14ac:dyDescent="0.2">
      <c r="B292" t="s">
        <v>37</v>
      </c>
      <c r="D292" s="5">
        <v>645</v>
      </c>
      <c r="E292" s="6">
        <v>0.49274255156608099</v>
      </c>
      <c r="F292" s="6">
        <v>2.708385615380254E-2</v>
      </c>
    </row>
    <row r="293" spans="2:9" ht="10.199999999999999" x14ac:dyDescent="0.2">
      <c r="B293" t="s">
        <v>38</v>
      </c>
      <c r="D293" s="5">
        <v>621</v>
      </c>
      <c r="E293" s="6">
        <v>0.47440794499618028</v>
      </c>
      <c r="F293" s="6">
        <v>2.7051205320770291E-2</v>
      </c>
    </row>
    <row r="294" spans="2:9" ht="10.199999999999999" x14ac:dyDescent="0.2">
      <c r="B294" t="s">
        <v>39</v>
      </c>
      <c r="D294" s="5">
        <v>121</v>
      </c>
      <c r="E294" s="6">
        <v>9.2436974789915971E-2</v>
      </c>
      <c r="F294" s="6">
        <v>1.5690887441681262E-2</v>
      </c>
    </row>
    <row r="295" spans="2:9" ht="10.199999999999999" x14ac:dyDescent="0.2">
      <c r="B295" t="s">
        <v>11</v>
      </c>
      <c r="D295" s="5">
        <v>1387</v>
      </c>
      <c r="E295" s="6">
        <v>1.0595874713521769</v>
      </c>
    </row>
    <row r="298" spans="2:9" ht="13.2" x14ac:dyDescent="0.25">
      <c r="B298" s="3" t="s">
        <v>44</v>
      </c>
      <c r="C298" s="4"/>
      <c r="D298" s="4"/>
      <c r="E298" s="4"/>
      <c r="F298" s="4"/>
      <c r="G298" s="4"/>
      <c r="H298" s="4"/>
      <c r="I298" s="4"/>
    </row>
    <row r="300" spans="2:9" ht="10.199999999999999" x14ac:dyDescent="0.2">
      <c r="B300" s="2" t="s">
        <v>3</v>
      </c>
      <c r="C300" s="5">
        <v>1309</v>
      </c>
      <c r="E300" s="2" t="s">
        <v>4</v>
      </c>
      <c r="F300" s="5">
        <v>0</v>
      </c>
    </row>
    <row r="302" spans="2:9" ht="10.199999999999999" x14ac:dyDescent="0.2">
      <c r="B302" s="2" t="s">
        <v>5</v>
      </c>
      <c r="D302" s="2" t="s">
        <v>6</v>
      </c>
      <c r="E302" s="2" t="s">
        <v>7</v>
      </c>
      <c r="F302" s="2" t="s">
        <v>8</v>
      </c>
    </row>
    <row r="303" spans="2:9" ht="10.199999999999999" x14ac:dyDescent="0.2">
      <c r="B303" t="s">
        <v>37</v>
      </c>
      <c r="D303" s="5">
        <v>947</v>
      </c>
      <c r="E303" s="6">
        <v>0.7234530175706646</v>
      </c>
      <c r="F303" s="6">
        <v>2.4231253233140411E-2</v>
      </c>
    </row>
    <row r="304" spans="2:9" ht="10.199999999999999" x14ac:dyDescent="0.2">
      <c r="B304" t="s">
        <v>38</v>
      </c>
      <c r="D304" s="5">
        <v>391</v>
      </c>
      <c r="E304" s="6">
        <v>0.29870129870129869</v>
      </c>
      <c r="F304" s="6">
        <v>2.4794555149991279E-2</v>
      </c>
    </row>
    <row r="305" spans="2:9" ht="10.199999999999999" x14ac:dyDescent="0.2">
      <c r="B305" t="s">
        <v>39</v>
      </c>
      <c r="D305" s="5">
        <v>64</v>
      </c>
      <c r="E305" s="6">
        <v>4.8892284186401833E-2</v>
      </c>
      <c r="F305" s="6">
        <v>1.168210927243016E-2</v>
      </c>
    </row>
    <row r="306" spans="2:9" ht="10.199999999999999" x14ac:dyDescent="0.2">
      <c r="B306" t="s">
        <v>11</v>
      </c>
      <c r="D306" s="5">
        <v>1402</v>
      </c>
      <c r="E306" s="6">
        <v>1.071046600458365</v>
      </c>
    </row>
    <row r="309" spans="2:9" ht="13.2" x14ac:dyDescent="0.25">
      <c r="B309" s="3" t="s">
        <v>45</v>
      </c>
      <c r="C309" s="4"/>
      <c r="D309" s="4"/>
      <c r="E309" s="4"/>
      <c r="F309" s="4"/>
      <c r="G309" s="4"/>
      <c r="H309" s="4"/>
      <c r="I309" s="4"/>
    </row>
    <row r="311" spans="2:9" ht="10.199999999999999" x14ac:dyDescent="0.2">
      <c r="B311" s="2" t="s">
        <v>3</v>
      </c>
      <c r="C311" s="5">
        <v>1309</v>
      </c>
      <c r="E311" s="2" t="s">
        <v>4</v>
      </c>
      <c r="F311" s="5">
        <v>0</v>
      </c>
    </row>
    <row r="313" spans="2:9" ht="10.199999999999999" x14ac:dyDescent="0.2">
      <c r="B313" s="2" t="s">
        <v>5</v>
      </c>
      <c r="D313" s="2" t="s">
        <v>6</v>
      </c>
      <c r="E313" s="2" t="s">
        <v>7</v>
      </c>
      <c r="F313" s="2" t="s">
        <v>8</v>
      </c>
    </row>
    <row r="314" spans="2:9" ht="10.199999999999999" x14ac:dyDescent="0.2">
      <c r="B314" t="s">
        <v>37</v>
      </c>
      <c r="D314" s="5">
        <v>568</v>
      </c>
      <c r="E314" s="6">
        <v>0.43391902215431633</v>
      </c>
      <c r="F314" s="6">
        <v>2.6849108713294829E-2</v>
      </c>
    </row>
    <row r="315" spans="2:9" ht="10.199999999999999" x14ac:dyDescent="0.2">
      <c r="B315" t="s">
        <v>38</v>
      </c>
      <c r="D315" s="5">
        <v>501</v>
      </c>
      <c r="E315" s="6">
        <v>0.38273491214667688</v>
      </c>
      <c r="F315" s="6">
        <v>2.633122989392607E-2</v>
      </c>
    </row>
    <row r="316" spans="2:9" ht="10.199999999999999" x14ac:dyDescent="0.2">
      <c r="B316" t="s">
        <v>39</v>
      </c>
      <c r="D316" s="5">
        <v>315</v>
      </c>
      <c r="E316" s="6">
        <v>0.24064171122994649</v>
      </c>
      <c r="F316" s="6">
        <v>2.31576811839414E-2</v>
      </c>
    </row>
    <row r="317" spans="2:9" ht="10.199999999999999" x14ac:dyDescent="0.2">
      <c r="B317" t="s">
        <v>11</v>
      </c>
      <c r="D317" s="5">
        <v>1384</v>
      </c>
      <c r="E317" s="6">
        <v>1.0572956455309399</v>
      </c>
    </row>
    <row r="320" spans="2:9" ht="13.2" x14ac:dyDescent="0.25">
      <c r="B320" s="3" t="s">
        <v>46</v>
      </c>
      <c r="C320" s="4"/>
      <c r="D320" s="4"/>
      <c r="E320" s="4"/>
      <c r="F320" s="4"/>
      <c r="G320" s="4"/>
      <c r="H320" s="4"/>
      <c r="I320" s="4"/>
    </row>
    <row r="322" spans="2:9" ht="10.199999999999999" x14ac:dyDescent="0.2">
      <c r="B322" s="2" t="s">
        <v>3</v>
      </c>
      <c r="C322" s="5">
        <v>1309</v>
      </c>
      <c r="E322" s="2" t="s">
        <v>4</v>
      </c>
      <c r="F322" s="5">
        <v>0</v>
      </c>
    </row>
    <row r="324" spans="2:9" ht="10.199999999999999" x14ac:dyDescent="0.2">
      <c r="B324" s="2" t="s">
        <v>5</v>
      </c>
      <c r="D324" s="2" t="s">
        <v>6</v>
      </c>
      <c r="E324" s="2" t="s">
        <v>7</v>
      </c>
      <c r="F324" s="2" t="s">
        <v>8</v>
      </c>
    </row>
    <row r="325" spans="2:9" ht="10.199999999999999" x14ac:dyDescent="0.2">
      <c r="B325" t="s">
        <v>37</v>
      </c>
      <c r="D325" s="5">
        <v>1104</v>
      </c>
      <c r="E325" s="6">
        <v>0.84339190221543159</v>
      </c>
      <c r="F325" s="6">
        <v>1.968829322066044E-2</v>
      </c>
    </row>
    <row r="326" spans="2:9" ht="10.199999999999999" x14ac:dyDescent="0.2">
      <c r="B326" t="s">
        <v>38</v>
      </c>
      <c r="D326" s="5">
        <v>158</v>
      </c>
      <c r="E326" s="6">
        <v>0.1207028265851795</v>
      </c>
      <c r="F326" s="6">
        <v>1.7648703493708489E-2</v>
      </c>
    </row>
    <row r="327" spans="2:9" ht="10.199999999999999" x14ac:dyDescent="0.2">
      <c r="B327" t="s">
        <v>39</v>
      </c>
      <c r="D327" s="5">
        <v>88</v>
      </c>
      <c r="E327" s="6">
        <v>6.7226890756302518E-2</v>
      </c>
      <c r="F327" s="6">
        <v>1.3565811232190731E-2</v>
      </c>
    </row>
    <row r="328" spans="2:9" ht="10.199999999999999" x14ac:dyDescent="0.2">
      <c r="B328" t="s">
        <v>11</v>
      </c>
      <c r="D328" s="5">
        <v>1350</v>
      </c>
      <c r="E328" s="6">
        <v>1.0313216195569139</v>
      </c>
    </row>
    <row r="331" spans="2:9" ht="13.2" x14ac:dyDescent="0.25">
      <c r="B331" s="3" t="s">
        <v>47</v>
      </c>
      <c r="C331" s="4"/>
      <c r="D331" s="4"/>
      <c r="E331" s="4"/>
      <c r="F331" s="4"/>
      <c r="G331" s="4"/>
      <c r="H331" s="4"/>
      <c r="I331" s="4"/>
    </row>
    <row r="333" spans="2:9" ht="10.199999999999999" x14ac:dyDescent="0.2">
      <c r="B333" s="2" t="s">
        <v>3</v>
      </c>
      <c r="C333" s="5">
        <v>1309</v>
      </c>
      <c r="E333" s="2" t="s">
        <v>4</v>
      </c>
      <c r="F333" s="5">
        <v>0</v>
      </c>
    </row>
    <row r="335" spans="2:9" ht="10.199999999999999" x14ac:dyDescent="0.2">
      <c r="B335" s="2" t="s">
        <v>5</v>
      </c>
      <c r="D335" s="2" t="s">
        <v>6</v>
      </c>
      <c r="E335" s="2" t="s">
        <v>7</v>
      </c>
      <c r="F335" s="2" t="s">
        <v>8</v>
      </c>
    </row>
    <row r="336" spans="2:9" ht="10.199999999999999" x14ac:dyDescent="0.2">
      <c r="B336" t="s">
        <v>37</v>
      </c>
      <c r="D336" s="5">
        <v>993</v>
      </c>
      <c r="E336" s="6">
        <v>0.758594346829641</v>
      </c>
      <c r="F336" s="6">
        <v>2.318274013678772E-2</v>
      </c>
    </row>
    <row r="337" spans="2:9" ht="10.199999999999999" x14ac:dyDescent="0.2">
      <c r="B337" t="s">
        <v>38</v>
      </c>
      <c r="D337" s="5">
        <v>100</v>
      </c>
      <c r="E337" s="6">
        <v>7.6394194041252861E-2</v>
      </c>
      <c r="F337" s="6">
        <v>1.4389965475004851E-2</v>
      </c>
    </row>
    <row r="338" spans="2:9" ht="10.199999999999999" x14ac:dyDescent="0.2">
      <c r="B338" t="s">
        <v>39</v>
      </c>
      <c r="D338" s="5">
        <v>232</v>
      </c>
      <c r="E338" s="6">
        <v>0.17723453017570659</v>
      </c>
      <c r="F338" s="6">
        <v>2.068704435525422E-2</v>
      </c>
    </row>
    <row r="339" spans="2:9" ht="10.199999999999999" x14ac:dyDescent="0.2">
      <c r="B339" t="s">
        <v>11</v>
      </c>
      <c r="D339" s="5">
        <v>1325</v>
      </c>
      <c r="E339" s="6">
        <v>1.0122230710466</v>
      </c>
    </row>
    <row r="342" spans="2:9" ht="13.2" x14ac:dyDescent="0.25">
      <c r="B342" s="3" t="s">
        <v>48</v>
      </c>
      <c r="C342" s="4"/>
      <c r="D342" s="4"/>
      <c r="E342" s="4"/>
      <c r="F342" s="4"/>
      <c r="G342" s="4"/>
      <c r="H342" s="4"/>
      <c r="I342" s="4"/>
    </row>
    <row r="344" spans="2:9" ht="10.199999999999999" x14ac:dyDescent="0.2">
      <c r="B344" s="2" t="s">
        <v>3</v>
      </c>
      <c r="C344" s="5">
        <v>1309</v>
      </c>
      <c r="E344" s="2" t="s">
        <v>4</v>
      </c>
      <c r="F344" s="5">
        <v>0</v>
      </c>
    </row>
    <row r="346" spans="2:9" ht="10.199999999999999" x14ac:dyDescent="0.2">
      <c r="B346" s="2" t="s">
        <v>5</v>
      </c>
      <c r="D346" s="2" t="s">
        <v>6</v>
      </c>
      <c r="E346" s="2" t="s">
        <v>7</v>
      </c>
      <c r="F346" s="2" t="s">
        <v>8</v>
      </c>
    </row>
    <row r="347" spans="2:9" ht="10.199999999999999" x14ac:dyDescent="0.2">
      <c r="B347" t="s">
        <v>37</v>
      </c>
      <c r="D347" s="5">
        <v>802</v>
      </c>
      <c r="E347" s="6">
        <v>0.61268143621084803</v>
      </c>
      <c r="F347" s="6">
        <v>2.638990126393486E-2</v>
      </c>
    </row>
    <row r="348" spans="2:9" ht="10.199999999999999" x14ac:dyDescent="0.2">
      <c r="B348" t="s">
        <v>38</v>
      </c>
      <c r="D348" s="5">
        <v>283</v>
      </c>
      <c r="E348" s="6">
        <v>0.21619556913674559</v>
      </c>
      <c r="F348" s="6">
        <v>2.230044347515733E-2</v>
      </c>
    </row>
    <row r="349" spans="2:9" ht="10.199999999999999" x14ac:dyDescent="0.2">
      <c r="B349" t="s">
        <v>39</v>
      </c>
      <c r="D349" s="5">
        <v>280</v>
      </c>
      <c r="E349" s="6">
        <v>0.21390374331550799</v>
      </c>
      <c r="F349" s="6">
        <v>2.2214334370230959E-2</v>
      </c>
    </row>
    <row r="350" spans="2:9" ht="10.199999999999999" x14ac:dyDescent="0.2">
      <c r="B350" t="s">
        <v>11</v>
      </c>
      <c r="D350" s="5">
        <v>1365</v>
      </c>
      <c r="E350" s="6">
        <v>1.042780748663102</v>
      </c>
    </row>
    <row r="353" spans="2:9" ht="13.2" x14ac:dyDescent="0.25">
      <c r="B353" s="3" t="s">
        <v>49</v>
      </c>
      <c r="C353" s="4"/>
      <c r="D353" s="4"/>
      <c r="E353" s="4"/>
      <c r="F353" s="4"/>
      <c r="G353" s="4"/>
      <c r="H353" s="4"/>
      <c r="I353" s="4"/>
    </row>
    <row r="355" spans="2:9" ht="10.199999999999999" x14ac:dyDescent="0.2">
      <c r="B355" s="2" t="s">
        <v>3</v>
      </c>
      <c r="C355" s="5">
        <v>1309</v>
      </c>
      <c r="E355" s="2" t="s">
        <v>4</v>
      </c>
      <c r="F355" s="5">
        <v>0</v>
      </c>
    </row>
    <row r="357" spans="2:9" ht="10.199999999999999" x14ac:dyDescent="0.2">
      <c r="B357" s="2" t="s">
        <v>5</v>
      </c>
      <c r="D357" s="2" t="s">
        <v>6</v>
      </c>
      <c r="E357" s="2" t="s">
        <v>7</v>
      </c>
      <c r="F357" s="2" t="s">
        <v>8</v>
      </c>
    </row>
    <row r="358" spans="2:9" ht="10.199999999999999" x14ac:dyDescent="0.2">
      <c r="B358" t="s">
        <v>50</v>
      </c>
      <c r="D358" s="5">
        <v>67</v>
      </c>
      <c r="E358" s="6">
        <v>5.1184110007639422E-2</v>
      </c>
      <c r="F358" s="6">
        <v>1.1938363572019141E-2</v>
      </c>
    </row>
    <row r="359" spans="2:9" ht="10.199999999999999" x14ac:dyDescent="0.2">
      <c r="B359" t="s">
        <v>51</v>
      </c>
      <c r="D359" s="5">
        <v>103</v>
      </c>
      <c r="E359" s="6">
        <v>7.868601986249045E-2</v>
      </c>
      <c r="F359" s="6">
        <v>1.458608928928991E-2</v>
      </c>
    </row>
    <row r="360" spans="2:9" ht="10.199999999999999" x14ac:dyDescent="0.2">
      <c r="B360" t="s">
        <v>52</v>
      </c>
      <c r="D360" s="5">
        <v>61</v>
      </c>
      <c r="E360" s="6">
        <v>4.660045836516425E-2</v>
      </c>
      <c r="F360" s="6">
        <v>1.1418756494608599E-2</v>
      </c>
    </row>
    <row r="361" spans="2:9" ht="10.199999999999999" x14ac:dyDescent="0.2">
      <c r="B361" t="s">
        <v>53</v>
      </c>
      <c r="D361" s="5">
        <v>6</v>
      </c>
      <c r="E361" s="6">
        <v>4.5836516424751722E-3</v>
      </c>
      <c r="F361" s="6">
        <v>3.6592698264346279E-3</v>
      </c>
    </row>
    <row r="362" spans="2:9" ht="10.199999999999999" x14ac:dyDescent="0.2">
      <c r="B362" t="s">
        <v>54</v>
      </c>
      <c r="D362" s="5">
        <v>57</v>
      </c>
      <c r="E362" s="6">
        <v>4.3544690603514132E-2</v>
      </c>
      <c r="F362" s="6">
        <v>1.1055698684785261E-2</v>
      </c>
    </row>
    <row r="363" spans="2:9" ht="10.199999999999999" x14ac:dyDescent="0.2">
      <c r="B363" t="s">
        <v>55</v>
      </c>
      <c r="D363" s="5">
        <v>123</v>
      </c>
      <c r="E363" s="6">
        <v>9.396485867074103E-2</v>
      </c>
      <c r="F363" s="6">
        <v>1.5806710591171998E-2</v>
      </c>
    </row>
    <row r="364" spans="2:9" ht="10.199999999999999" x14ac:dyDescent="0.2">
      <c r="B364" t="s">
        <v>56</v>
      </c>
      <c r="D364" s="5">
        <v>93</v>
      </c>
      <c r="E364" s="6">
        <v>7.1046600458365167E-2</v>
      </c>
      <c r="F364" s="6">
        <v>1.391729597266949E-2</v>
      </c>
    </row>
    <row r="365" spans="2:9" ht="10.199999999999999" x14ac:dyDescent="0.2">
      <c r="B365" t="s">
        <v>57</v>
      </c>
      <c r="D365" s="5">
        <v>46</v>
      </c>
      <c r="E365" s="6">
        <v>3.5141329258976318E-2</v>
      </c>
      <c r="F365" s="6">
        <v>9.9753281829342792E-3</v>
      </c>
    </row>
    <row r="366" spans="2:9" ht="10.199999999999999" x14ac:dyDescent="0.2">
      <c r="B366" t="s">
        <v>58</v>
      </c>
      <c r="D366" s="5">
        <v>37</v>
      </c>
      <c r="E366" s="6">
        <v>2.8265851795263561E-2</v>
      </c>
      <c r="F366" s="6">
        <v>8.978236046144044E-3</v>
      </c>
    </row>
    <row r="367" spans="2:9" ht="10.199999999999999" x14ac:dyDescent="0.2">
      <c r="B367" t="s">
        <v>59</v>
      </c>
      <c r="D367" s="5">
        <v>22</v>
      </c>
      <c r="E367" s="6">
        <v>1.680672268907563E-2</v>
      </c>
      <c r="F367" s="6">
        <v>6.9638148431489183E-3</v>
      </c>
    </row>
    <row r="368" spans="2:9" ht="10.199999999999999" x14ac:dyDescent="0.2">
      <c r="B368" t="s">
        <v>60</v>
      </c>
      <c r="D368" s="5">
        <v>330</v>
      </c>
      <c r="E368" s="6">
        <v>0.25210084033613439</v>
      </c>
      <c r="F368" s="6">
        <v>2.3523119636831721E-2</v>
      </c>
    </row>
    <row r="369" spans="2:9" ht="10.199999999999999" x14ac:dyDescent="0.2">
      <c r="B369" t="s">
        <v>61</v>
      </c>
      <c r="D369" s="5">
        <v>392</v>
      </c>
      <c r="E369" s="6">
        <v>0.29946524064171121</v>
      </c>
      <c r="F369" s="6">
        <v>2.4812715892907958E-2</v>
      </c>
    </row>
    <row r="370" spans="2:9" ht="10.199999999999999" x14ac:dyDescent="0.2">
      <c r="B370" t="s">
        <v>62</v>
      </c>
      <c r="D370" s="5">
        <v>637</v>
      </c>
      <c r="E370" s="6">
        <v>0.48663101604278081</v>
      </c>
      <c r="F370" s="6">
        <v>2.707702551644953E-2</v>
      </c>
    </row>
    <row r="371" spans="2:9" ht="10.199999999999999" x14ac:dyDescent="0.2">
      <c r="B371" t="s">
        <v>11</v>
      </c>
      <c r="D371" s="5">
        <v>1974</v>
      </c>
      <c r="E371" s="6">
        <v>1.508021390374332</v>
      </c>
    </row>
    <row r="374" spans="2:9" ht="13.2" x14ac:dyDescent="0.25">
      <c r="B374" s="3" t="s">
        <v>63</v>
      </c>
      <c r="C374" s="4"/>
      <c r="D374" s="4"/>
      <c r="E374" s="4"/>
      <c r="F374" s="4"/>
      <c r="G374" s="4"/>
      <c r="H374" s="4"/>
      <c r="I374" s="4"/>
    </row>
    <row r="376" spans="2:9" ht="10.199999999999999" x14ac:dyDescent="0.2">
      <c r="B376" s="2" t="s">
        <v>3</v>
      </c>
      <c r="C376" s="5">
        <v>1309</v>
      </c>
      <c r="E376" s="2" t="s">
        <v>4</v>
      </c>
      <c r="F376" s="5">
        <v>0</v>
      </c>
    </row>
    <row r="378" spans="2:9" ht="10.199999999999999" x14ac:dyDescent="0.2">
      <c r="B378" s="2" t="s">
        <v>5</v>
      </c>
      <c r="D378" s="2" t="s">
        <v>6</v>
      </c>
      <c r="E378" s="2" t="s">
        <v>7</v>
      </c>
      <c r="F378" s="2" t="s">
        <v>8</v>
      </c>
    </row>
    <row r="379" spans="2:9" ht="10.199999999999999" x14ac:dyDescent="0.2">
      <c r="B379" t="s">
        <v>19</v>
      </c>
      <c r="D379" s="5">
        <v>618</v>
      </c>
      <c r="E379" s="6">
        <v>0.47211611917494273</v>
      </c>
      <c r="F379" s="6">
        <v>2.7044556429099881E-2</v>
      </c>
    </row>
    <row r="380" spans="2:9" ht="10.199999999999999" x14ac:dyDescent="0.2">
      <c r="B380" t="s">
        <v>20</v>
      </c>
      <c r="D380" s="5">
        <v>66</v>
      </c>
      <c r="E380" s="6">
        <v>5.0420168067226892E-2</v>
      </c>
      <c r="F380" s="6">
        <v>1.1853705511922309E-2</v>
      </c>
    </row>
    <row r="381" spans="2:9" ht="10.199999999999999" x14ac:dyDescent="0.2">
      <c r="B381" t="s">
        <v>21</v>
      </c>
      <c r="D381" s="5">
        <v>24</v>
      </c>
      <c r="E381" s="6">
        <v>1.8334606569900689E-2</v>
      </c>
      <c r="F381" s="6">
        <v>7.267813699304777E-3</v>
      </c>
    </row>
    <row r="382" spans="2:9" ht="10.199999999999999" x14ac:dyDescent="0.2">
      <c r="B382" t="s">
        <v>22</v>
      </c>
      <c r="D382" s="5">
        <v>522</v>
      </c>
      <c r="E382" s="6">
        <v>0.39877769289533987</v>
      </c>
      <c r="F382" s="6">
        <v>2.6525844490124899E-2</v>
      </c>
    </row>
    <row r="383" spans="2:9" ht="10.199999999999999" x14ac:dyDescent="0.2">
      <c r="B383" t="s">
        <v>23</v>
      </c>
      <c r="D383" s="5">
        <v>39</v>
      </c>
      <c r="E383" s="6">
        <v>2.9793735676088621E-2</v>
      </c>
      <c r="F383" s="6">
        <v>9.2104482236948296E-3</v>
      </c>
    </row>
    <row r="384" spans="2:9" ht="10.199999999999999" x14ac:dyDescent="0.2">
      <c r="B384" t="s">
        <v>24</v>
      </c>
      <c r="D384" s="5">
        <v>21</v>
      </c>
      <c r="E384" s="6">
        <v>1.60427807486631E-2</v>
      </c>
      <c r="F384" s="6">
        <v>6.8063484725466271E-3</v>
      </c>
    </row>
    <row r="385" spans="2:9" ht="10.199999999999999" x14ac:dyDescent="0.2">
      <c r="B385" t="s">
        <v>25</v>
      </c>
      <c r="D385" s="5">
        <v>0</v>
      </c>
      <c r="E385" s="6">
        <v>0</v>
      </c>
      <c r="F385" s="6">
        <v>0</v>
      </c>
    </row>
    <row r="386" spans="2:9" ht="10.199999999999999" x14ac:dyDescent="0.2">
      <c r="B386" t="s">
        <v>26</v>
      </c>
      <c r="D386" s="5">
        <v>19</v>
      </c>
      <c r="E386" s="6">
        <v>1.451489686783804E-2</v>
      </c>
      <c r="F386" s="6">
        <v>6.4791533218612144E-3</v>
      </c>
    </row>
    <row r="387" spans="2:9" ht="10.199999999999999" x14ac:dyDescent="0.2">
      <c r="B387" t="s">
        <v>11</v>
      </c>
      <c r="D387" s="5">
        <v>1309</v>
      </c>
      <c r="E387" s="6">
        <v>1</v>
      </c>
    </row>
    <row r="389" spans="2:9" ht="10.199999999999999" x14ac:dyDescent="0.2">
      <c r="B389" s="2" t="s">
        <v>12</v>
      </c>
      <c r="C389" s="5">
        <v>1</v>
      </c>
      <c r="E389" s="2" t="s">
        <v>13</v>
      </c>
      <c r="F389" s="5">
        <v>8</v>
      </c>
    </row>
    <row r="390" spans="2:9" ht="10.199999999999999" x14ac:dyDescent="0.2">
      <c r="B390" s="2" t="s">
        <v>14</v>
      </c>
      <c r="C390" s="5">
        <v>2.5844</v>
      </c>
      <c r="E390" s="2" t="s">
        <v>12</v>
      </c>
      <c r="F390" s="5">
        <v>7</v>
      </c>
    </row>
    <row r="392" spans="2:9" ht="10.199999999999999" x14ac:dyDescent="0.2">
      <c r="B392" s="2" t="s">
        <v>15</v>
      </c>
    </row>
    <row r="393" spans="2:9" ht="10.199999999999999" x14ac:dyDescent="0.2">
      <c r="B393" t="s">
        <v>16</v>
      </c>
      <c r="C393" s="5">
        <v>1.6713800000000001</v>
      </c>
      <c r="E393" t="s">
        <v>17</v>
      </c>
      <c r="F393" s="5">
        <v>1.6707000000000001</v>
      </c>
    </row>
    <row r="396" spans="2:9" ht="13.2" x14ac:dyDescent="0.25">
      <c r="B396" s="3" t="s">
        <v>64</v>
      </c>
      <c r="C396" s="4"/>
      <c r="D396" s="4"/>
      <c r="E396" s="4"/>
      <c r="F396" s="4"/>
      <c r="G396" s="4"/>
      <c r="H396" s="4"/>
      <c r="I396" s="4"/>
    </row>
    <row r="398" spans="2:9" ht="10.199999999999999" x14ac:dyDescent="0.2">
      <c r="B398" s="2" t="s">
        <v>3</v>
      </c>
      <c r="C398" s="5">
        <v>1309</v>
      </c>
      <c r="E398" s="2" t="s">
        <v>4</v>
      </c>
      <c r="F398" s="5">
        <v>0</v>
      </c>
    </row>
    <row r="400" spans="2:9" ht="10.199999999999999" x14ac:dyDescent="0.2">
      <c r="B400" s="2" t="s">
        <v>5</v>
      </c>
      <c r="D400" s="2" t="s">
        <v>6</v>
      </c>
      <c r="E400" s="2" t="s">
        <v>7</v>
      </c>
      <c r="F400" s="2" t="s">
        <v>8</v>
      </c>
    </row>
    <row r="401" spans="2:6" ht="10.199999999999999" x14ac:dyDescent="0.2">
      <c r="B401" t="s">
        <v>37</v>
      </c>
      <c r="D401" s="5">
        <v>934</v>
      </c>
      <c r="E401" s="6">
        <v>0.71352177234530179</v>
      </c>
      <c r="F401" s="6">
        <v>2.4492644193225929E-2</v>
      </c>
    </row>
    <row r="402" spans="2:6" ht="10.199999999999999" x14ac:dyDescent="0.2">
      <c r="B402" t="s">
        <v>38</v>
      </c>
      <c r="D402" s="5">
        <v>122</v>
      </c>
      <c r="E402" s="6">
        <v>9.3200916730328501E-2</v>
      </c>
      <c r="F402" s="6">
        <v>1.5748959869059321E-2</v>
      </c>
    </row>
    <row r="403" spans="2:6" ht="10.199999999999999" x14ac:dyDescent="0.2">
      <c r="B403" t="s">
        <v>39</v>
      </c>
      <c r="D403" s="5">
        <v>284</v>
      </c>
      <c r="E403" s="6">
        <v>0.21695951107715811</v>
      </c>
      <c r="F403" s="6">
        <v>2.2328919307174361E-2</v>
      </c>
    </row>
    <row r="404" spans="2:6" ht="10.199999999999999" x14ac:dyDescent="0.2">
      <c r="B404" t="s">
        <v>11</v>
      </c>
      <c r="D404" s="5">
        <v>1340</v>
      </c>
      <c r="E404" s="6">
        <v>1.0236822001527881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9"/>
  <sheetViews>
    <sheetView workbookViewId="0">
      <selection activeCell="J30" sqref="J30"/>
    </sheetView>
  </sheetViews>
  <sheetFormatPr defaultRowHeight="10.199999999999999" x14ac:dyDescent="0.2"/>
  <cols>
    <col min="1" max="1" width="23" bestFit="1" customWidth="1"/>
    <col min="2" max="2" width="11.42578125" customWidth="1"/>
    <col min="3" max="3" width="14.28515625" customWidth="1"/>
    <col min="4" max="4" width="11.42578125" customWidth="1"/>
    <col min="5" max="8" width="11" bestFit="1" customWidth="1"/>
    <col min="9" max="9" width="14.140625" customWidth="1"/>
    <col min="10" max="11" width="11" bestFit="1" customWidth="1"/>
    <col min="12" max="12" width="3.28515625" customWidth="1"/>
  </cols>
  <sheetData>
    <row r="4" spans="1:14" ht="40.799999999999997" x14ac:dyDescent="0.2">
      <c r="A4" s="2" t="s">
        <v>73</v>
      </c>
      <c r="B4" s="9" t="s">
        <v>65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88</v>
      </c>
      <c r="H4" s="9" t="s">
        <v>70</v>
      </c>
      <c r="I4" s="9" t="s">
        <v>87</v>
      </c>
      <c r="J4" s="9" t="s">
        <v>71</v>
      </c>
      <c r="K4" s="9" t="s">
        <v>72</v>
      </c>
    </row>
    <row r="6" spans="1:14" x14ac:dyDescent="0.2">
      <c r="A6" s="2" t="s">
        <v>5</v>
      </c>
      <c r="B6" s="2" t="s">
        <v>6</v>
      </c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</row>
    <row r="7" spans="1:14" x14ac:dyDescent="0.2">
      <c r="A7" t="s">
        <v>37</v>
      </c>
      <c r="B7" s="5">
        <v>936</v>
      </c>
      <c r="C7" s="5">
        <v>855</v>
      </c>
      <c r="D7" s="5">
        <v>995</v>
      </c>
      <c r="E7" s="5">
        <v>658</v>
      </c>
      <c r="F7" s="5">
        <v>645</v>
      </c>
      <c r="G7" s="5">
        <v>947</v>
      </c>
      <c r="H7" s="5">
        <v>568</v>
      </c>
      <c r="I7" s="5">
        <v>1104</v>
      </c>
      <c r="J7" s="5">
        <v>993</v>
      </c>
      <c r="K7" s="5">
        <v>802</v>
      </c>
      <c r="M7" s="5">
        <f>AVERAGE(B7:K7)</f>
        <v>850.3</v>
      </c>
      <c r="N7" s="8"/>
    </row>
    <row r="8" spans="1:14" x14ac:dyDescent="0.2">
      <c r="A8" t="s">
        <v>38</v>
      </c>
      <c r="B8" s="5">
        <v>138</v>
      </c>
      <c r="C8" s="5">
        <v>141</v>
      </c>
      <c r="D8" s="5">
        <v>257</v>
      </c>
      <c r="E8" s="5">
        <v>626</v>
      </c>
      <c r="F8" s="5">
        <v>621</v>
      </c>
      <c r="G8" s="5">
        <v>391</v>
      </c>
      <c r="H8" s="5">
        <v>501</v>
      </c>
      <c r="I8" s="5">
        <v>158</v>
      </c>
      <c r="J8" s="5">
        <v>100</v>
      </c>
      <c r="K8" s="5">
        <v>283</v>
      </c>
      <c r="M8" s="5">
        <f>AVERAGE(B8:K8)</f>
        <v>321.60000000000002</v>
      </c>
      <c r="N8" s="8"/>
    </row>
    <row r="9" spans="1:14" x14ac:dyDescent="0.2">
      <c r="A9" t="s">
        <v>39</v>
      </c>
      <c r="B9" s="5">
        <v>279</v>
      </c>
      <c r="C9" s="5">
        <v>347</v>
      </c>
      <c r="D9" s="5">
        <v>143</v>
      </c>
      <c r="E9" s="5">
        <v>121</v>
      </c>
      <c r="F9" s="5">
        <v>121</v>
      </c>
      <c r="G9" s="5">
        <v>64</v>
      </c>
      <c r="H9" s="5">
        <v>315</v>
      </c>
      <c r="I9" s="5">
        <v>88</v>
      </c>
      <c r="J9" s="5">
        <v>232</v>
      </c>
      <c r="K9" s="5">
        <v>280</v>
      </c>
      <c r="M9" s="5">
        <f>AVERAGE(B9:K9)</f>
        <v>199</v>
      </c>
      <c r="N9" s="8"/>
    </row>
    <row r="10" spans="1:14" x14ac:dyDescent="0.2">
      <c r="A10" t="s">
        <v>11</v>
      </c>
      <c r="B10" s="5">
        <v>1353</v>
      </c>
      <c r="C10" s="5">
        <v>1343</v>
      </c>
      <c r="D10" s="5">
        <v>1395</v>
      </c>
      <c r="E10" s="5">
        <v>1405</v>
      </c>
      <c r="F10" s="5">
        <v>1387</v>
      </c>
      <c r="G10" s="5">
        <v>1402</v>
      </c>
      <c r="H10" s="5">
        <v>1384</v>
      </c>
      <c r="I10" s="5">
        <v>1350</v>
      </c>
      <c r="J10" s="5">
        <v>1325</v>
      </c>
      <c r="K10" s="5">
        <v>1365</v>
      </c>
      <c r="M10" s="5">
        <f>AVERAGE(B10:K10)</f>
        <v>1370.9</v>
      </c>
      <c r="N10" s="8"/>
    </row>
    <row r="12" spans="1:14" x14ac:dyDescent="0.2">
      <c r="A12" t="s">
        <v>74</v>
      </c>
      <c r="B12" s="5">
        <v>1309</v>
      </c>
      <c r="C12" s="5">
        <v>1309</v>
      </c>
      <c r="D12" s="5">
        <v>1309</v>
      </c>
      <c r="E12" s="5">
        <v>1309</v>
      </c>
      <c r="F12" s="5">
        <v>1309</v>
      </c>
      <c r="G12" s="5">
        <v>1309</v>
      </c>
      <c r="H12" s="5">
        <v>1309</v>
      </c>
      <c r="I12" s="5">
        <v>1309</v>
      </c>
      <c r="J12" s="5">
        <v>1309</v>
      </c>
      <c r="K12" s="5">
        <v>1309</v>
      </c>
    </row>
    <row r="15" spans="1:14" x14ac:dyDescent="0.2">
      <c r="A15" t="s">
        <v>37</v>
      </c>
      <c r="B15" s="8">
        <f>+B7/B$12</f>
        <v>0.71504965622612682</v>
      </c>
      <c r="C15" s="8">
        <f t="shared" ref="C15:K15" si="0">+C7/C$12</f>
        <v>0.65317035905271204</v>
      </c>
      <c r="D15" s="8">
        <f t="shared" si="0"/>
        <v>0.76012223071046603</v>
      </c>
      <c r="E15" s="8">
        <f t="shared" si="0"/>
        <v>0.50267379679144386</v>
      </c>
      <c r="F15" s="8">
        <f t="shared" si="0"/>
        <v>0.49274255156608099</v>
      </c>
      <c r="G15" s="8">
        <f t="shared" si="0"/>
        <v>0.7234530175706646</v>
      </c>
      <c r="H15" s="8">
        <f t="shared" si="0"/>
        <v>0.43391902215431627</v>
      </c>
      <c r="I15" s="8">
        <f t="shared" si="0"/>
        <v>0.84339190221543159</v>
      </c>
      <c r="J15" s="8">
        <f t="shared" si="0"/>
        <v>0.758594346829641</v>
      </c>
      <c r="K15" s="8">
        <f t="shared" si="0"/>
        <v>0.61268143621084803</v>
      </c>
      <c r="M15" s="8">
        <f>AVERAGE(B15:K15)</f>
        <v>0.64957983193277313</v>
      </c>
    </row>
    <row r="16" spans="1:14" x14ac:dyDescent="0.2">
      <c r="A16" t="s">
        <v>38</v>
      </c>
      <c r="B16" s="8">
        <f>+B8/B$12</f>
        <v>0.10542398777692895</v>
      </c>
      <c r="C16" s="8">
        <f t="shared" ref="C16:K16" si="1">+C8/C$12</f>
        <v>0.10771581359816654</v>
      </c>
      <c r="D16" s="8">
        <f t="shared" si="1"/>
        <v>0.19633307868601987</v>
      </c>
      <c r="E16" s="8">
        <f t="shared" si="1"/>
        <v>0.47822765469824291</v>
      </c>
      <c r="F16" s="8">
        <f t="shared" si="1"/>
        <v>0.47440794499618028</v>
      </c>
      <c r="G16" s="8">
        <f t="shared" si="1"/>
        <v>0.29870129870129869</v>
      </c>
      <c r="H16" s="8">
        <f t="shared" si="1"/>
        <v>0.38273491214667688</v>
      </c>
      <c r="I16" s="8">
        <f t="shared" si="1"/>
        <v>0.12070282658517953</v>
      </c>
      <c r="J16" s="8">
        <f t="shared" si="1"/>
        <v>7.6394194041252861E-2</v>
      </c>
      <c r="K16" s="8">
        <f t="shared" si="1"/>
        <v>0.21619556913674562</v>
      </c>
      <c r="M16" s="8">
        <f t="shared" ref="M16:M17" si="2">AVERAGE(B16:K16)</f>
        <v>0.24568372803666921</v>
      </c>
    </row>
    <row r="17" spans="1:13" x14ac:dyDescent="0.2">
      <c r="A17" t="s">
        <v>39</v>
      </c>
      <c r="B17" s="8">
        <f>+B9/B$12</f>
        <v>0.2131398013750955</v>
      </c>
      <c r="C17" s="8">
        <f t="shared" ref="C17:K17" si="3">+C9/C$12</f>
        <v>0.26508785332314744</v>
      </c>
      <c r="D17" s="8">
        <f t="shared" si="3"/>
        <v>0.1092436974789916</v>
      </c>
      <c r="E17" s="8">
        <f t="shared" si="3"/>
        <v>9.2436974789915971E-2</v>
      </c>
      <c r="F17" s="8">
        <f t="shared" si="3"/>
        <v>9.2436974789915971E-2</v>
      </c>
      <c r="G17" s="8">
        <f t="shared" si="3"/>
        <v>4.8892284186401833E-2</v>
      </c>
      <c r="H17" s="8">
        <f t="shared" si="3"/>
        <v>0.24064171122994651</v>
      </c>
      <c r="I17" s="8">
        <f t="shared" si="3"/>
        <v>6.7226890756302518E-2</v>
      </c>
      <c r="J17" s="8">
        <f t="shared" si="3"/>
        <v>0.17723453017570664</v>
      </c>
      <c r="K17" s="8">
        <f t="shared" si="3"/>
        <v>0.21390374331550802</v>
      </c>
      <c r="M17" s="8">
        <f t="shared" si="2"/>
        <v>0.15202444614209318</v>
      </c>
    </row>
    <row r="18" spans="1:13" x14ac:dyDescent="0.2">
      <c r="A18" t="s">
        <v>11</v>
      </c>
      <c r="B18" s="8">
        <f>SUM(B15:B17)</f>
        <v>1.0336134453781514</v>
      </c>
      <c r="C18" s="8">
        <f t="shared" ref="C18:M18" si="4">SUM(C15:C17)</f>
        <v>1.025974025974026</v>
      </c>
      <c r="D18" s="8">
        <f t="shared" si="4"/>
        <v>1.0656990068754775</v>
      </c>
      <c r="E18" s="8">
        <f t="shared" si="4"/>
        <v>1.0733384262796029</v>
      </c>
      <c r="F18" s="8">
        <f t="shared" si="4"/>
        <v>1.0595874713521773</v>
      </c>
      <c r="G18" s="8">
        <f t="shared" si="4"/>
        <v>1.0710466004583652</v>
      </c>
      <c r="H18" s="8">
        <f t="shared" si="4"/>
        <v>1.0572956455309397</v>
      </c>
      <c r="I18" s="8">
        <f t="shared" si="4"/>
        <v>1.0313216195569137</v>
      </c>
      <c r="J18" s="8">
        <f t="shared" si="4"/>
        <v>1.0122230710466005</v>
      </c>
      <c r="K18" s="8">
        <f t="shared" si="4"/>
        <v>1.0427807486631018</v>
      </c>
      <c r="M18" s="8">
        <f t="shared" si="4"/>
        <v>1.0472880061115355</v>
      </c>
    </row>
    <row r="19" spans="1:13" x14ac:dyDescent="0.2">
      <c r="B19" s="8"/>
      <c r="C19" s="8"/>
      <c r="D19" s="8"/>
      <c r="E19" s="8"/>
      <c r="F19" s="8"/>
      <c r="G19" s="8"/>
      <c r="H19" s="8"/>
      <c r="I19" s="8"/>
      <c r="J19" s="8"/>
      <c r="K19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1048573"/>
  <sheetViews>
    <sheetView tabSelected="1"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A41" sqref="A41"/>
    </sheetView>
  </sheetViews>
  <sheetFormatPr defaultRowHeight="10.199999999999999" x14ac:dyDescent="0.2"/>
  <cols>
    <col min="1" max="1" width="25.42578125" bestFit="1" customWidth="1"/>
    <col min="12" max="12" width="7.42578125" customWidth="1"/>
    <col min="13" max="13" width="2.85546875" customWidth="1"/>
    <col min="15" max="15" width="9.28515625" customWidth="1"/>
    <col min="16" max="16" width="4" customWidth="1"/>
    <col min="19" max="19" width="2.140625" customWidth="1"/>
    <col min="22" max="22" width="2.42578125" customWidth="1"/>
    <col min="25" max="25" width="3.140625" customWidth="1"/>
    <col min="28" max="28" width="3.42578125" customWidth="1"/>
  </cols>
  <sheetData>
    <row r="3" spans="1:30" ht="132.6" x14ac:dyDescent="0.2">
      <c r="B3" s="7" t="s">
        <v>89</v>
      </c>
      <c r="C3" s="7" t="s">
        <v>90</v>
      </c>
      <c r="D3" s="7" t="s">
        <v>60</v>
      </c>
      <c r="E3" s="7" t="s">
        <v>91</v>
      </c>
      <c r="F3" s="7" t="s">
        <v>92</v>
      </c>
      <c r="G3" s="7" t="s">
        <v>93</v>
      </c>
      <c r="H3" s="7" t="s">
        <v>94</v>
      </c>
      <c r="I3" s="7" t="s">
        <v>52</v>
      </c>
      <c r="J3" s="7" t="s">
        <v>53</v>
      </c>
      <c r="K3" s="7" t="s">
        <v>95</v>
      </c>
      <c r="L3" s="7" t="s">
        <v>79</v>
      </c>
      <c r="N3" s="12" t="s">
        <v>76</v>
      </c>
      <c r="O3" s="12"/>
      <c r="Q3" s="12" t="s">
        <v>75</v>
      </c>
      <c r="R3" s="12"/>
      <c r="T3" s="12" t="s">
        <v>77</v>
      </c>
      <c r="U3" s="12"/>
      <c r="W3" s="12" t="s">
        <v>78</v>
      </c>
      <c r="X3" s="12"/>
      <c r="Z3" s="12" t="s">
        <v>80</v>
      </c>
      <c r="AA3" s="12"/>
      <c r="AC3" s="12" t="s">
        <v>81</v>
      </c>
      <c r="AD3" s="12"/>
    </row>
    <row r="5" spans="1:30" x14ac:dyDescent="0.2">
      <c r="A5" s="2" t="s">
        <v>5</v>
      </c>
      <c r="G5" s="2"/>
    </row>
    <row r="6" spans="1:30" x14ac:dyDescent="0.2">
      <c r="A6" t="s">
        <v>19</v>
      </c>
      <c r="B6" s="5">
        <v>871</v>
      </c>
      <c r="C6" s="5">
        <v>1002</v>
      </c>
      <c r="D6" s="5">
        <v>327</v>
      </c>
      <c r="E6" s="5">
        <v>496</v>
      </c>
      <c r="F6" s="5">
        <v>687</v>
      </c>
      <c r="G6" s="5">
        <v>891</v>
      </c>
      <c r="H6" s="5">
        <v>989</v>
      </c>
      <c r="I6" s="5">
        <v>889</v>
      </c>
      <c r="J6" s="5">
        <v>819</v>
      </c>
      <c r="K6" s="5">
        <v>728</v>
      </c>
      <c r="L6" s="5">
        <v>618</v>
      </c>
      <c r="M6" s="5"/>
      <c r="N6" s="5">
        <f>AVERAGE(B6:L6)</f>
        <v>756.09090909090912</v>
      </c>
      <c r="O6" s="8">
        <f>N6/N$14</f>
        <v>0.57760955621918186</v>
      </c>
      <c r="Q6" s="5">
        <f>AVERAGE(H6:K6)</f>
        <v>856.25</v>
      </c>
      <c r="R6" s="8">
        <f>Q6/Q$14</f>
        <v>0.65412528647822765</v>
      </c>
      <c r="T6" s="5">
        <f>AVERAGE(D6:E6)</f>
        <v>411.5</v>
      </c>
      <c r="U6" s="8">
        <f>T6/T$14</f>
        <v>0.31436210847975554</v>
      </c>
      <c r="W6" s="5">
        <f>B6</f>
        <v>871</v>
      </c>
      <c r="X6" s="8">
        <f>W6/W$14</f>
        <v>0.6653934300993124</v>
      </c>
      <c r="Z6" s="5">
        <f>L6</f>
        <v>618</v>
      </c>
      <c r="AA6" s="8">
        <f>Z6/Z$14</f>
        <v>0.47211611917494273</v>
      </c>
      <c r="AC6" s="5">
        <f>C6</f>
        <v>1002</v>
      </c>
      <c r="AD6" s="8">
        <f>AC6/AC$14</f>
        <v>0.76546982429335375</v>
      </c>
    </row>
    <row r="7" spans="1:30" x14ac:dyDescent="0.2">
      <c r="A7" t="s">
        <v>20</v>
      </c>
      <c r="B7" s="5">
        <v>83</v>
      </c>
      <c r="C7" s="5">
        <v>155</v>
      </c>
      <c r="D7" s="5">
        <v>302</v>
      </c>
      <c r="E7" s="5">
        <v>311</v>
      </c>
      <c r="F7" s="5">
        <v>74</v>
      </c>
      <c r="G7" s="5">
        <v>109</v>
      </c>
      <c r="H7" s="5">
        <v>151</v>
      </c>
      <c r="I7" s="5">
        <v>144</v>
      </c>
      <c r="J7" s="5">
        <v>131</v>
      </c>
      <c r="K7" s="5">
        <v>99</v>
      </c>
      <c r="L7" s="5">
        <v>66</v>
      </c>
      <c r="M7" s="5"/>
      <c r="N7" s="5">
        <f t="shared" ref="N7:N14" si="0">AVERAGE(B7:L7)</f>
        <v>147.72727272727272</v>
      </c>
      <c r="O7" s="8">
        <f t="shared" ref="O7:O13" si="1">N7/N$14</f>
        <v>0.11285505937912355</v>
      </c>
      <c r="Q7" s="5">
        <f t="shared" ref="Q7:Q14" si="2">AVERAGE(H7:K7)</f>
        <v>131.25</v>
      </c>
      <c r="R7" s="8">
        <f t="shared" ref="R7:R13" si="3">Q7/Q$14</f>
        <v>0.10026737967914438</v>
      </c>
      <c r="T7" s="5">
        <f t="shared" ref="T7:T14" si="4">AVERAGE(D7:E7)</f>
        <v>306.5</v>
      </c>
      <c r="U7" s="8">
        <f t="shared" ref="U7:U13" si="5">T7/T$14</f>
        <v>0.23414820473644002</v>
      </c>
      <c r="W7" s="5">
        <f t="shared" ref="W7:W14" si="6">B7</f>
        <v>83</v>
      </c>
      <c r="X7" s="8">
        <f t="shared" ref="X7:X13" si="7">W7/W$14</f>
        <v>6.3407181054239883E-2</v>
      </c>
      <c r="Z7" s="5">
        <f t="shared" ref="Z7:Z14" si="8">L7</f>
        <v>66</v>
      </c>
      <c r="AA7" s="8">
        <f t="shared" ref="AA7:AA13" si="9">Z7/Z$14</f>
        <v>5.0420168067226892E-2</v>
      </c>
      <c r="AC7" s="5">
        <f t="shared" ref="AC7:AC14" si="10">C7</f>
        <v>155</v>
      </c>
      <c r="AD7" s="8">
        <f t="shared" ref="AD7:AD13" si="11">AC7/AC$14</f>
        <v>0.11841100076394194</v>
      </c>
    </row>
    <row r="8" spans="1:30" x14ac:dyDescent="0.2">
      <c r="A8" t="s">
        <v>21</v>
      </c>
      <c r="B8" s="5">
        <v>17</v>
      </c>
      <c r="C8" s="5">
        <v>19</v>
      </c>
      <c r="D8" s="5">
        <v>186</v>
      </c>
      <c r="E8" s="5">
        <v>192</v>
      </c>
      <c r="F8" s="5">
        <v>14</v>
      </c>
      <c r="G8" s="5">
        <v>19</v>
      </c>
      <c r="H8" s="5">
        <v>29</v>
      </c>
      <c r="I8" s="5">
        <v>47</v>
      </c>
      <c r="J8" s="5">
        <v>35</v>
      </c>
      <c r="K8" s="5">
        <v>26</v>
      </c>
      <c r="L8" s="5">
        <v>24</v>
      </c>
      <c r="M8" s="5"/>
      <c r="N8" s="5">
        <f t="shared" si="0"/>
        <v>55.272727272727273</v>
      </c>
      <c r="O8" s="8">
        <f t="shared" si="1"/>
        <v>4.2225154524619765E-2</v>
      </c>
      <c r="Q8" s="5">
        <f t="shared" si="2"/>
        <v>34.25</v>
      </c>
      <c r="R8" s="8">
        <f t="shared" si="3"/>
        <v>2.6165011459129105E-2</v>
      </c>
      <c r="T8" s="5">
        <f t="shared" si="4"/>
        <v>189</v>
      </c>
      <c r="U8" s="8">
        <f t="shared" si="5"/>
        <v>0.14438502673796791</v>
      </c>
      <c r="W8" s="5">
        <f t="shared" si="6"/>
        <v>17</v>
      </c>
      <c r="X8" s="8">
        <f t="shared" si="7"/>
        <v>1.2987012987012988E-2</v>
      </c>
      <c r="Z8" s="5">
        <f t="shared" si="8"/>
        <v>24</v>
      </c>
      <c r="AA8" s="8">
        <f t="shared" si="9"/>
        <v>1.8334606569900689E-2</v>
      </c>
      <c r="AC8" s="5">
        <f t="shared" si="10"/>
        <v>19</v>
      </c>
      <c r="AD8" s="8">
        <f t="shared" si="11"/>
        <v>1.4514896867838044E-2</v>
      </c>
    </row>
    <row r="9" spans="1:30" x14ac:dyDescent="0.2">
      <c r="A9" t="s">
        <v>22</v>
      </c>
      <c r="B9" s="5">
        <v>257</v>
      </c>
      <c r="C9" s="5">
        <v>74</v>
      </c>
      <c r="D9" s="5">
        <v>441</v>
      </c>
      <c r="E9" s="5">
        <v>269</v>
      </c>
      <c r="F9" s="5">
        <v>415</v>
      </c>
      <c r="G9" s="5">
        <v>183</v>
      </c>
      <c r="H9" s="5">
        <v>70</v>
      </c>
      <c r="I9" s="5">
        <v>134</v>
      </c>
      <c r="J9" s="5">
        <v>219</v>
      </c>
      <c r="K9" s="5">
        <v>357</v>
      </c>
      <c r="L9" s="5">
        <v>522</v>
      </c>
      <c r="M9" s="5"/>
      <c r="N9" s="5">
        <f t="shared" si="0"/>
        <v>267.36363636363637</v>
      </c>
      <c r="O9" s="8">
        <f t="shared" si="1"/>
        <v>0.20425029515938609</v>
      </c>
      <c r="Q9" s="5">
        <f t="shared" si="2"/>
        <v>195</v>
      </c>
      <c r="R9" s="8">
        <f t="shared" si="3"/>
        <v>0.14896867838044309</v>
      </c>
      <c r="T9" s="5">
        <f t="shared" si="4"/>
        <v>355</v>
      </c>
      <c r="U9" s="8">
        <f t="shared" si="5"/>
        <v>0.27119938884644768</v>
      </c>
      <c r="W9" s="5">
        <f t="shared" si="6"/>
        <v>257</v>
      </c>
      <c r="X9" s="8">
        <f t="shared" si="7"/>
        <v>0.19633307868601987</v>
      </c>
      <c r="Z9" s="5">
        <f t="shared" si="8"/>
        <v>522</v>
      </c>
      <c r="AA9" s="8">
        <f t="shared" si="9"/>
        <v>0.39877769289533993</v>
      </c>
      <c r="AC9" s="5">
        <f t="shared" si="10"/>
        <v>74</v>
      </c>
      <c r="AD9" s="8">
        <f t="shared" si="11"/>
        <v>5.6531703590527123E-2</v>
      </c>
    </row>
    <row r="10" spans="1:30" x14ac:dyDescent="0.2">
      <c r="A10" t="s">
        <v>23</v>
      </c>
      <c r="B10" s="5">
        <v>59</v>
      </c>
      <c r="C10" s="5">
        <v>45</v>
      </c>
      <c r="D10" s="5">
        <v>26</v>
      </c>
      <c r="E10" s="5">
        <v>16</v>
      </c>
      <c r="F10" s="5">
        <v>69</v>
      </c>
      <c r="G10" s="5">
        <v>79</v>
      </c>
      <c r="H10" s="5">
        <v>58</v>
      </c>
      <c r="I10" s="5">
        <v>76</v>
      </c>
      <c r="J10" s="5">
        <v>77</v>
      </c>
      <c r="K10" s="5">
        <v>49</v>
      </c>
      <c r="L10" s="5">
        <v>39</v>
      </c>
      <c r="M10" s="5"/>
      <c r="N10" s="5">
        <f t="shared" si="0"/>
        <v>53.909090909090907</v>
      </c>
      <c r="O10" s="8">
        <f t="shared" si="1"/>
        <v>4.1183415514966314E-2</v>
      </c>
      <c r="Q10" s="5">
        <f t="shared" si="2"/>
        <v>65</v>
      </c>
      <c r="R10" s="8">
        <f t="shared" si="3"/>
        <v>4.9656226126814362E-2</v>
      </c>
      <c r="T10" s="5">
        <f t="shared" si="4"/>
        <v>21</v>
      </c>
      <c r="U10" s="8">
        <f t="shared" si="5"/>
        <v>1.6042780748663103E-2</v>
      </c>
      <c r="W10" s="5">
        <f t="shared" si="6"/>
        <v>59</v>
      </c>
      <c r="X10" s="8">
        <f t="shared" si="7"/>
        <v>4.5072574484339191E-2</v>
      </c>
      <c r="Z10" s="5">
        <f t="shared" si="8"/>
        <v>39</v>
      </c>
      <c r="AA10" s="8">
        <f t="shared" si="9"/>
        <v>2.9793735676088617E-2</v>
      </c>
      <c r="AC10" s="5">
        <f t="shared" si="10"/>
        <v>45</v>
      </c>
      <c r="AD10" s="8">
        <f t="shared" si="11"/>
        <v>3.4377387318563789E-2</v>
      </c>
    </row>
    <row r="11" spans="1:30" x14ac:dyDescent="0.2">
      <c r="A11" t="s">
        <v>24</v>
      </c>
      <c r="B11" s="5">
        <v>11</v>
      </c>
      <c r="C11" s="5">
        <v>5</v>
      </c>
      <c r="D11" s="5">
        <v>13</v>
      </c>
      <c r="E11" s="5">
        <v>10</v>
      </c>
      <c r="F11" s="5">
        <v>29</v>
      </c>
      <c r="G11" s="5">
        <v>20</v>
      </c>
      <c r="H11" s="5">
        <v>6</v>
      </c>
      <c r="I11" s="5">
        <v>9</v>
      </c>
      <c r="J11" s="5">
        <v>14</v>
      </c>
      <c r="K11" s="5">
        <v>29</v>
      </c>
      <c r="L11" s="5">
        <v>21</v>
      </c>
      <c r="M11" s="5"/>
      <c r="N11" s="5">
        <f t="shared" si="0"/>
        <v>15.181818181818182</v>
      </c>
      <c r="O11" s="8">
        <f t="shared" si="1"/>
        <v>1.1598027640808389E-2</v>
      </c>
      <c r="Q11" s="5">
        <f t="shared" si="2"/>
        <v>14.5</v>
      </c>
      <c r="R11" s="8">
        <f t="shared" si="3"/>
        <v>1.1077158135981665E-2</v>
      </c>
      <c r="T11" s="5">
        <f t="shared" si="4"/>
        <v>11.5</v>
      </c>
      <c r="U11" s="8">
        <f t="shared" si="5"/>
        <v>8.7853323147440796E-3</v>
      </c>
      <c r="W11" s="5">
        <f t="shared" si="6"/>
        <v>11</v>
      </c>
      <c r="X11" s="8">
        <f t="shared" si="7"/>
        <v>8.4033613445378148E-3</v>
      </c>
      <c r="Z11" s="5">
        <f t="shared" si="8"/>
        <v>21</v>
      </c>
      <c r="AA11" s="8">
        <f t="shared" si="9"/>
        <v>1.6042780748663103E-2</v>
      </c>
      <c r="AC11" s="5">
        <f t="shared" si="10"/>
        <v>5</v>
      </c>
      <c r="AD11" s="8">
        <f t="shared" si="11"/>
        <v>3.8197097020626434E-3</v>
      </c>
    </row>
    <row r="12" spans="1:30" x14ac:dyDescent="0.2">
      <c r="A12" t="s">
        <v>25</v>
      </c>
      <c r="B12" s="5">
        <v>0</v>
      </c>
      <c r="C12" s="5">
        <v>0</v>
      </c>
      <c r="D12" s="5">
        <v>6</v>
      </c>
      <c r="E12" s="5">
        <v>11</v>
      </c>
      <c r="F12" s="5">
        <v>3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>
        <f t="shared" si="0"/>
        <v>1.9090909090909092</v>
      </c>
      <c r="O12" s="8">
        <f t="shared" si="1"/>
        <v>1.4584346135148275E-3</v>
      </c>
      <c r="Q12" s="5">
        <f t="shared" si="2"/>
        <v>0</v>
      </c>
      <c r="R12" s="8">
        <f t="shared" si="3"/>
        <v>0</v>
      </c>
      <c r="T12" s="5">
        <f t="shared" si="4"/>
        <v>8.5</v>
      </c>
      <c r="U12" s="8">
        <f t="shared" si="5"/>
        <v>6.4935064935064939E-3</v>
      </c>
      <c r="W12" s="5">
        <f t="shared" si="6"/>
        <v>0</v>
      </c>
      <c r="X12" s="8">
        <f t="shared" si="7"/>
        <v>0</v>
      </c>
      <c r="Z12" s="5">
        <f t="shared" si="8"/>
        <v>0</v>
      </c>
      <c r="AA12" s="8">
        <f t="shared" si="9"/>
        <v>0</v>
      </c>
      <c r="AC12" s="5">
        <f t="shared" si="10"/>
        <v>0</v>
      </c>
      <c r="AD12" s="8">
        <f t="shared" si="11"/>
        <v>0</v>
      </c>
    </row>
    <row r="13" spans="1:30" x14ac:dyDescent="0.2">
      <c r="A13" t="s">
        <v>26</v>
      </c>
      <c r="B13" s="5">
        <v>11</v>
      </c>
      <c r="C13" s="5">
        <v>9</v>
      </c>
      <c r="D13" s="5">
        <v>8</v>
      </c>
      <c r="E13" s="5">
        <v>4</v>
      </c>
      <c r="F13" s="5">
        <v>18</v>
      </c>
      <c r="G13" s="5">
        <v>7</v>
      </c>
      <c r="H13" s="5">
        <v>6</v>
      </c>
      <c r="I13" s="5">
        <v>10</v>
      </c>
      <c r="J13" s="5">
        <v>14</v>
      </c>
      <c r="K13" s="5">
        <v>21</v>
      </c>
      <c r="L13" s="5">
        <v>19</v>
      </c>
      <c r="M13" s="5"/>
      <c r="N13" s="5">
        <f t="shared" si="0"/>
        <v>11.545454545454545</v>
      </c>
      <c r="O13" s="8">
        <f t="shared" si="1"/>
        <v>8.820056948399194E-3</v>
      </c>
      <c r="Q13" s="5">
        <f t="shared" si="2"/>
        <v>12.75</v>
      </c>
      <c r="R13" s="8">
        <f t="shared" si="3"/>
        <v>9.74025974025974E-3</v>
      </c>
      <c r="T13" s="5">
        <f t="shared" si="4"/>
        <v>6</v>
      </c>
      <c r="U13" s="8">
        <f t="shared" si="5"/>
        <v>4.5836516424751722E-3</v>
      </c>
      <c r="W13" s="5">
        <f t="shared" si="6"/>
        <v>11</v>
      </c>
      <c r="X13" s="8">
        <f t="shared" si="7"/>
        <v>8.4033613445378148E-3</v>
      </c>
      <c r="Z13" s="5">
        <f t="shared" si="8"/>
        <v>19</v>
      </c>
      <c r="AA13" s="8">
        <f t="shared" si="9"/>
        <v>1.4514896867838044E-2</v>
      </c>
      <c r="AC13" s="5">
        <f t="shared" si="10"/>
        <v>9</v>
      </c>
      <c r="AD13" s="8">
        <f t="shared" si="11"/>
        <v>6.8754774637127579E-3</v>
      </c>
    </row>
    <row r="14" spans="1:30" x14ac:dyDescent="0.2">
      <c r="A14" t="s">
        <v>11</v>
      </c>
      <c r="B14" s="5">
        <v>1309</v>
      </c>
      <c r="C14" s="5">
        <v>1309</v>
      </c>
      <c r="D14" s="5">
        <v>1309</v>
      </c>
      <c r="E14" s="5">
        <v>1309</v>
      </c>
      <c r="F14" s="5">
        <v>1309</v>
      </c>
      <c r="G14" s="5">
        <v>1309</v>
      </c>
      <c r="H14" s="5">
        <v>1309</v>
      </c>
      <c r="I14" s="5">
        <v>1309</v>
      </c>
      <c r="J14" s="5">
        <v>1309</v>
      </c>
      <c r="K14" s="5">
        <v>1309</v>
      </c>
      <c r="L14" s="5">
        <v>1309</v>
      </c>
      <c r="M14" s="5"/>
      <c r="N14" s="5">
        <f t="shared" si="0"/>
        <v>1309</v>
      </c>
      <c r="Q14" s="5">
        <f t="shared" si="2"/>
        <v>1309</v>
      </c>
      <c r="T14" s="5">
        <f t="shared" si="4"/>
        <v>1309</v>
      </c>
      <c r="W14" s="5">
        <f t="shared" si="6"/>
        <v>1309</v>
      </c>
      <c r="Z14" s="5">
        <f t="shared" si="8"/>
        <v>1309</v>
      </c>
      <c r="AC14" s="5">
        <f t="shared" si="10"/>
        <v>1309</v>
      </c>
    </row>
    <row r="17" spans="1:30" x14ac:dyDescent="0.2">
      <c r="A17" t="s">
        <v>19</v>
      </c>
      <c r="B17" s="8">
        <f t="shared" ref="B17:L17" si="12">+B6/B$14</f>
        <v>0.6653934300993124</v>
      </c>
      <c r="C17" s="8">
        <f t="shared" si="12"/>
        <v>0.76546982429335375</v>
      </c>
      <c r="D17" s="8">
        <f t="shared" si="12"/>
        <v>0.24980901451489687</v>
      </c>
      <c r="E17" s="8">
        <f t="shared" si="12"/>
        <v>0.37891520244461419</v>
      </c>
      <c r="F17" s="8">
        <f t="shared" si="12"/>
        <v>0.52482811306340715</v>
      </c>
      <c r="G17" s="8">
        <f t="shared" si="12"/>
        <v>0.68067226890756305</v>
      </c>
      <c r="H17" s="8">
        <f t="shared" si="12"/>
        <v>0.75553857906799082</v>
      </c>
      <c r="I17" s="8">
        <f t="shared" si="12"/>
        <v>0.67914438502673802</v>
      </c>
      <c r="J17" s="8">
        <f t="shared" si="12"/>
        <v>0.62566844919786091</v>
      </c>
      <c r="K17" s="8">
        <f t="shared" si="12"/>
        <v>0.55614973262032086</v>
      </c>
      <c r="L17" s="8">
        <f t="shared" si="12"/>
        <v>0.47211611917494273</v>
      </c>
    </row>
    <row r="18" spans="1:30" x14ac:dyDescent="0.2">
      <c r="A18" t="s">
        <v>20</v>
      </c>
      <c r="B18" s="8">
        <f t="shared" ref="B18:L18" si="13">+B7/B$14</f>
        <v>6.3407181054239883E-2</v>
      </c>
      <c r="C18" s="8">
        <f t="shared" si="13"/>
        <v>0.11841100076394194</v>
      </c>
      <c r="D18" s="8">
        <f t="shared" si="13"/>
        <v>0.23071046600458364</v>
      </c>
      <c r="E18" s="8">
        <f t="shared" si="13"/>
        <v>0.23758594346829642</v>
      </c>
      <c r="F18" s="8">
        <f t="shared" si="13"/>
        <v>5.6531703590527123E-2</v>
      </c>
      <c r="G18" s="8">
        <f t="shared" si="13"/>
        <v>8.3269671504965628E-2</v>
      </c>
      <c r="H18" s="8">
        <f t="shared" si="13"/>
        <v>0.11535523300229182</v>
      </c>
      <c r="I18" s="8">
        <f t="shared" si="13"/>
        <v>0.11000763941940413</v>
      </c>
      <c r="J18" s="8">
        <f t="shared" si="13"/>
        <v>0.10007639419404125</v>
      </c>
      <c r="K18" s="8">
        <f t="shared" si="13"/>
        <v>7.5630252100840331E-2</v>
      </c>
      <c r="L18" s="8">
        <f t="shared" si="13"/>
        <v>5.0420168067226892E-2</v>
      </c>
    </row>
    <row r="19" spans="1:30" x14ac:dyDescent="0.2">
      <c r="A19" t="s">
        <v>21</v>
      </c>
      <c r="B19" s="8">
        <f t="shared" ref="B19:L19" si="14">+B8/B$14</f>
        <v>1.2987012987012988E-2</v>
      </c>
      <c r="C19" s="8">
        <f t="shared" si="14"/>
        <v>1.4514896867838044E-2</v>
      </c>
      <c r="D19" s="8">
        <f t="shared" si="14"/>
        <v>0.14209320091673033</v>
      </c>
      <c r="E19" s="8">
        <f t="shared" si="14"/>
        <v>0.14667685255920551</v>
      </c>
      <c r="F19" s="8">
        <f t="shared" si="14"/>
        <v>1.06951871657754E-2</v>
      </c>
      <c r="G19" s="8">
        <f t="shared" si="14"/>
        <v>1.4514896867838044E-2</v>
      </c>
      <c r="H19" s="8">
        <f t="shared" si="14"/>
        <v>2.2154316271963331E-2</v>
      </c>
      <c r="I19" s="8">
        <f t="shared" si="14"/>
        <v>3.5905271199388848E-2</v>
      </c>
      <c r="J19" s="8">
        <f t="shared" si="14"/>
        <v>2.6737967914438502E-2</v>
      </c>
      <c r="K19" s="8">
        <f t="shared" si="14"/>
        <v>1.9862490450725745E-2</v>
      </c>
      <c r="L19" s="8">
        <f t="shared" si="14"/>
        <v>1.8334606569900689E-2</v>
      </c>
    </row>
    <row r="20" spans="1:30" x14ac:dyDescent="0.2">
      <c r="A20" t="s">
        <v>22</v>
      </c>
      <c r="B20" s="8">
        <f t="shared" ref="B20:L20" si="15">+B9/B$14</f>
        <v>0.19633307868601987</v>
      </c>
      <c r="C20" s="8">
        <f t="shared" si="15"/>
        <v>5.6531703590527123E-2</v>
      </c>
      <c r="D20" s="8">
        <f t="shared" si="15"/>
        <v>0.33689839572192515</v>
      </c>
      <c r="E20" s="8">
        <f t="shared" si="15"/>
        <v>0.2055003819709702</v>
      </c>
      <c r="F20" s="8">
        <f t="shared" si="15"/>
        <v>0.3170359052711994</v>
      </c>
      <c r="G20" s="8">
        <f t="shared" si="15"/>
        <v>0.13980137509549273</v>
      </c>
      <c r="H20" s="8">
        <f t="shared" si="15"/>
        <v>5.3475935828877004E-2</v>
      </c>
      <c r="I20" s="8">
        <f t="shared" si="15"/>
        <v>0.10236822001527884</v>
      </c>
      <c r="J20" s="8">
        <f t="shared" si="15"/>
        <v>0.16730328495034377</v>
      </c>
      <c r="K20" s="8">
        <f t="shared" si="15"/>
        <v>0.27272727272727271</v>
      </c>
      <c r="L20" s="8">
        <f t="shared" si="15"/>
        <v>0.39877769289533993</v>
      </c>
    </row>
    <row r="21" spans="1:30" x14ac:dyDescent="0.2">
      <c r="A21" t="s">
        <v>23</v>
      </c>
      <c r="B21" s="8">
        <f t="shared" ref="B21:L21" si="16">+B10/B$14</f>
        <v>4.5072574484339191E-2</v>
      </c>
      <c r="C21" s="8">
        <f t="shared" si="16"/>
        <v>3.4377387318563789E-2</v>
      </c>
      <c r="D21" s="8">
        <f t="shared" si="16"/>
        <v>1.9862490450725745E-2</v>
      </c>
      <c r="E21" s="8">
        <f t="shared" si="16"/>
        <v>1.2223071046600458E-2</v>
      </c>
      <c r="F21" s="8">
        <f t="shared" si="16"/>
        <v>5.2711993888464474E-2</v>
      </c>
      <c r="G21" s="8">
        <f t="shared" si="16"/>
        <v>6.0351413292589765E-2</v>
      </c>
      <c r="H21" s="8">
        <f t="shared" si="16"/>
        <v>4.4308632543926661E-2</v>
      </c>
      <c r="I21" s="8">
        <f t="shared" si="16"/>
        <v>5.8059587471352175E-2</v>
      </c>
      <c r="J21" s="8">
        <f t="shared" si="16"/>
        <v>5.8823529411764705E-2</v>
      </c>
      <c r="K21" s="8">
        <f t="shared" si="16"/>
        <v>3.7433155080213901E-2</v>
      </c>
      <c r="L21" s="8">
        <f t="shared" si="16"/>
        <v>2.9793735676088617E-2</v>
      </c>
    </row>
    <row r="22" spans="1:30" x14ac:dyDescent="0.2">
      <c r="A22" t="s">
        <v>24</v>
      </c>
      <c r="B22" s="8">
        <f t="shared" ref="B22:L22" si="17">+B11/B$14</f>
        <v>8.4033613445378148E-3</v>
      </c>
      <c r="C22" s="8">
        <f t="shared" si="17"/>
        <v>3.8197097020626434E-3</v>
      </c>
      <c r="D22" s="8">
        <f t="shared" si="17"/>
        <v>9.9312452253628725E-3</v>
      </c>
      <c r="E22" s="8">
        <f t="shared" si="17"/>
        <v>7.6394194041252868E-3</v>
      </c>
      <c r="F22" s="8">
        <f t="shared" si="17"/>
        <v>2.2154316271963331E-2</v>
      </c>
      <c r="G22" s="8">
        <f t="shared" si="17"/>
        <v>1.5278838808250574E-2</v>
      </c>
      <c r="H22" s="8">
        <f t="shared" si="17"/>
        <v>4.5836516424751722E-3</v>
      </c>
      <c r="I22" s="8">
        <f t="shared" si="17"/>
        <v>6.8754774637127579E-3</v>
      </c>
      <c r="J22" s="8">
        <f t="shared" si="17"/>
        <v>1.06951871657754E-2</v>
      </c>
      <c r="K22" s="8">
        <f t="shared" si="17"/>
        <v>2.2154316271963331E-2</v>
      </c>
      <c r="L22" s="8">
        <f t="shared" si="17"/>
        <v>1.6042780748663103E-2</v>
      </c>
    </row>
    <row r="23" spans="1:30" x14ac:dyDescent="0.2">
      <c r="A23" t="s">
        <v>25</v>
      </c>
      <c r="B23" s="8">
        <f t="shared" ref="B23:L23" si="18">+B12/B$14</f>
        <v>0</v>
      </c>
      <c r="C23" s="8">
        <f t="shared" si="18"/>
        <v>0</v>
      </c>
      <c r="D23" s="8">
        <f t="shared" si="18"/>
        <v>4.5836516424751722E-3</v>
      </c>
      <c r="E23" s="8">
        <f t="shared" si="18"/>
        <v>8.4033613445378148E-3</v>
      </c>
      <c r="F23" s="8">
        <f t="shared" si="18"/>
        <v>2.2918258212375861E-3</v>
      </c>
      <c r="G23" s="8">
        <f t="shared" si="18"/>
        <v>7.6394194041252863E-4</v>
      </c>
      <c r="H23" s="8">
        <f t="shared" si="18"/>
        <v>0</v>
      </c>
      <c r="I23" s="8">
        <f t="shared" si="18"/>
        <v>0</v>
      </c>
      <c r="J23" s="8">
        <f t="shared" si="18"/>
        <v>0</v>
      </c>
      <c r="K23" s="8">
        <f t="shared" si="18"/>
        <v>0</v>
      </c>
      <c r="L23" s="8">
        <f t="shared" si="18"/>
        <v>0</v>
      </c>
    </row>
    <row r="24" spans="1:30" x14ac:dyDescent="0.2">
      <c r="A24" t="s">
        <v>26</v>
      </c>
      <c r="B24" s="8">
        <f t="shared" ref="B24:L24" si="19">+B13/B$14</f>
        <v>8.4033613445378148E-3</v>
      </c>
      <c r="C24" s="8">
        <f t="shared" si="19"/>
        <v>6.8754774637127579E-3</v>
      </c>
      <c r="D24" s="8">
        <f t="shared" si="19"/>
        <v>6.1115355233002291E-3</v>
      </c>
      <c r="E24" s="8">
        <f t="shared" si="19"/>
        <v>3.0557677616501145E-3</v>
      </c>
      <c r="F24" s="8">
        <f t="shared" si="19"/>
        <v>1.3750954927425516E-2</v>
      </c>
      <c r="G24" s="8">
        <f t="shared" si="19"/>
        <v>5.3475935828877002E-3</v>
      </c>
      <c r="H24" s="8">
        <f t="shared" si="19"/>
        <v>4.5836516424751722E-3</v>
      </c>
      <c r="I24" s="8">
        <f t="shared" si="19"/>
        <v>7.6394194041252868E-3</v>
      </c>
      <c r="J24" s="8">
        <f t="shared" si="19"/>
        <v>1.06951871657754E-2</v>
      </c>
      <c r="K24" s="8">
        <f t="shared" si="19"/>
        <v>1.6042780748663103E-2</v>
      </c>
      <c r="L24" s="8">
        <f t="shared" si="19"/>
        <v>1.4514896867838044E-2</v>
      </c>
    </row>
    <row r="25" spans="1:30" x14ac:dyDescent="0.2">
      <c r="A25" t="s">
        <v>11</v>
      </c>
      <c r="B25" s="8">
        <f t="shared" ref="B25:L25" si="20">+B14/B$14</f>
        <v>1</v>
      </c>
      <c r="C25" s="8">
        <f t="shared" si="20"/>
        <v>1</v>
      </c>
      <c r="D25" s="8">
        <f t="shared" si="20"/>
        <v>1</v>
      </c>
      <c r="E25" s="8">
        <f t="shared" si="20"/>
        <v>1</v>
      </c>
      <c r="F25" s="8">
        <f t="shared" si="20"/>
        <v>1</v>
      </c>
      <c r="G25" s="8">
        <f t="shared" si="20"/>
        <v>1</v>
      </c>
      <c r="H25" s="8">
        <f t="shared" si="20"/>
        <v>1</v>
      </c>
      <c r="I25" s="8">
        <f t="shared" si="20"/>
        <v>1</v>
      </c>
      <c r="J25" s="8">
        <f t="shared" si="20"/>
        <v>1</v>
      </c>
      <c r="K25" s="8">
        <f t="shared" si="20"/>
        <v>1</v>
      </c>
      <c r="L25" s="8">
        <f t="shared" si="20"/>
        <v>1</v>
      </c>
    </row>
    <row r="28" spans="1:30" x14ac:dyDescent="0.2">
      <c r="A28" t="s">
        <v>82</v>
      </c>
      <c r="B28" s="10">
        <f>SUM(B17:B18)</f>
        <v>0.72880061115355232</v>
      </c>
      <c r="C28" s="10">
        <f t="shared" ref="C28:L28" si="21">SUM(C17:C18)</f>
        <v>0.8838808250572957</v>
      </c>
      <c r="D28" s="10">
        <f t="shared" si="21"/>
        <v>0.48051948051948051</v>
      </c>
      <c r="E28" s="10">
        <f t="shared" si="21"/>
        <v>0.61650114591291061</v>
      </c>
      <c r="F28" s="10">
        <f t="shared" si="21"/>
        <v>0.58135981665393432</v>
      </c>
      <c r="G28" s="10">
        <f t="shared" si="21"/>
        <v>0.76394194041252872</v>
      </c>
      <c r="H28" s="10">
        <f t="shared" si="21"/>
        <v>0.8708938120702826</v>
      </c>
      <c r="I28" s="10">
        <f t="shared" si="21"/>
        <v>0.78915202444614219</v>
      </c>
      <c r="J28" s="10">
        <f t="shared" si="21"/>
        <v>0.72574484339190215</v>
      </c>
      <c r="K28" s="10">
        <f t="shared" si="21"/>
        <v>0.63177998472116115</v>
      </c>
      <c r="L28" s="10">
        <f t="shared" si="21"/>
        <v>0.52253628724216961</v>
      </c>
      <c r="N28" s="11">
        <f>SUM(N6:N7)</f>
        <v>903.81818181818187</v>
      </c>
      <c r="O28" s="10">
        <f>SUM(O6:O7)</f>
        <v>0.69046461559830541</v>
      </c>
      <c r="Q28" s="11">
        <f>SUM(Q6:Q7)</f>
        <v>987.5</v>
      </c>
      <c r="R28" s="10">
        <f>SUM(R6:R7)</f>
        <v>0.75439266615737199</v>
      </c>
      <c r="T28" s="11">
        <f>SUM(T6:T7)</f>
        <v>718</v>
      </c>
      <c r="U28" s="10">
        <f>SUM(U6:U7)</f>
        <v>0.54851031321619559</v>
      </c>
      <c r="W28" s="11">
        <f>SUM(W6:W7)</f>
        <v>954</v>
      </c>
      <c r="X28" s="10">
        <f>SUM(X6:X7)</f>
        <v>0.72880061115355232</v>
      </c>
      <c r="Z28" s="11">
        <f>SUM(Z6:Z7)</f>
        <v>684</v>
      </c>
      <c r="AA28" s="10">
        <f>SUM(AA6:AA7)</f>
        <v>0.52253628724216961</v>
      </c>
      <c r="AC28" s="11">
        <f>SUM(AC6:AC7)</f>
        <v>1157</v>
      </c>
      <c r="AD28" s="10">
        <f>SUM(AD6:AD7)</f>
        <v>0.8838808250572957</v>
      </c>
    </row>
    <row r="29" spans="1:30" x14ac:dyDescent="0.2">
      <c r="A29" t="s">
        <v>83</v>
      </c>
      <c r="B29" s="10">
        <f>B19</f>
        <v>1.2987012987012988E-2</v>
      </c>
      <c r="C29" s="10">
        <f t="shared" ref="C29:L29" si="22">C19</f>
        <v>1.4514896867838044E-2</v>
      </c>
      <c r="D29" s="10">
        <f t="shared" si="22"/>
        <v>0.14209320091673033</v>
      </c>
      <c r="E29" s="10">
        <f t="shared" si="22"/>
        <v>0.14667685255920551</v>
      </c>
      <c r="F29" s="10">
        <f t="shared" si="22"/>
        <v>1.06951871657754E-2</v>
      </c>
      <c r="G29" s="10">
        <f t="shared" si="22"/>
        <v>1.4514896867838044E-2</v>
      </c>
      <c r="H29" s="10">
        <f t="shared" si="22"/>
        <v>2.2154316271963331E-2</v>
      </c>
      <c r="I29" s="10">
        <f t="shared" si="22"/>
        <v>3.5905271199388848E-2</v>
      </c>
      <c r="J29" s="10">
        <f t="shared" si="22"/>
        <v>2.6737967914438502E-2</v>
      </c>
      <c r="K29" s="10">
        <f t="shared" si="22"/>
        <v>1.9862490450725745E-2</v>
      </c>
      <c r="L29" s="10">
        <f t="shared" si="22"/>
        <v>1.8334606569900689E-2</v>
      </c>
      <c r="N29" s="11">
        <f>N8</f>
        <v>55.272727272727273</v>
      </c>
      <c r="O29" s="10">
        <f>O8</f>
        <v>4.2225154524619765E-2</v>
      </c>
      <c r="Q29" s="11">
        <f>Q8</f>
        <v>34.25</v>
      </c>
      <c r="R29" s="10">
        <f>R8</f>
        <v>2.6165011459129105E-2</v>
      </c>
      <c r="T29" s="11">
        <f>T8</f>
        <v>189</v>
      </c>
      <c r="U29" s="10">
        <f>U8</f>
        <v>0.14438502673796791</v>
      </c>
      <c r="W29" s="11">
        <f>W8</f>
        <v>17</v>
      </c>
      <c r="X29" s="10">
        <f>X8</f>
        <v>1.2987012987012988E-2</v>
      </c>
      <c r="Z29" s="11">
        <f>Z8</f>
        <v>24</v>
      </c>
      <c r="AA29" s="10">
        <f>AA8</f>
        <v>1.8334606569900689E-2</v>
      </c>
      <c r="AC29" s="11">
        <f>AC8</f>
        <v>19</v>
      </c>
      <c r="AD29" s="10">
        <f>AD8</f>
        <v>1.4514896867838044E-2</v>
      </c>
    </row>
    <row r="30" spans="1:30" x14ac:dyDescent="0.2">
      <c r="A30" t="s">
        <v>84</v>
      </c>
      <c r="B30" s="10">
        <f>B20</f>
        <v>0.19633307868601987</v>
      </c>
      <c r="C30" s="10">
        <f t="shared" ref="C30:L30" si="23">C20</f>
        <v>5.6531703590527123E-2</v>
      </c>
      <c r="D30" s="10">
        <f t="shared" si="23"/>
        <v>0.33689839572192515</v>
      </c>
      <c r="E30" s="10">
        <f t="shared" si="23"/>
        <v>0.2055003819709702</v>
      </c>
      <c r="F30" s="10">
        <f t="shared" si="23"/>
        <v>0.3170359052711994</v>
      </c>
      <c r="G30" s="10">
        <f t="shared" si="23"/>
        <v>0.13980137509549273</v>
      </c>
      <c r="H30" s="10">
        <f t="shared" si="23"/>
        <v>5.3475935828877004E-2</v>
      </c>
      <c r="I30" s="10">
        <f t="shared" si="23"/>
        <v>0.10236822001527884</v>
      </c>
      <c r="J30" s="10">
        <f t="shared" si="23"/>
        <v>0.16730328495034377</v>
      </c>
      <c r="K30" s="10">
        <f t="shared" si="23"/>
        <v>0.27272727272727271</v>
      </c>
      <c r="L30" s="10">
        <f t="shared" si="23"/>
        <v>0.39877769289533993</v>
      </c>
      <c r="N30" s="11">
        <f>N9</f>
        <v>267.36363636363637</v>
      </c>
      <c r="O30" s="10">
        <f>O9</f>
        <v>0.20425029515938609</v>
      </c>
      <c r="Q30" s="11">
        <f>Q9</f>
        <v>195</v>
      </c>
      <c r="R30" s="10">
        <f>R9</f>
        <v>0.14896867838044309</v>
      </c>
      <c r="T30" s="11">
        <f>T9</f>
        <v>355</v>
      </c>
      <c r="U30" s="10">
        <f>U9</f>
        <v>0.27119938884644768</v>
      </c>
      <c r="W30" s="11">
        <f>W9</f>
        <v>257</v>
      </c>
      <c r="X30" s="10">
        <f>X9</f>
        <v>0.19633307868601987</v>
      </c>
      <c r="Z30" s="11">
        <f>Z9</f>
        <v>522</v>
      </c>
      <c r="AA30" s="10">
        <f>AA9</f>
        <v>0.39877769289533993</v>
      </c>
      <c r="AC30" s="11">
        <f>AC9</f>
        <v>74</v>
      </c>
      <c r="AD30" s="10">
        <f>AD9</f>
        <v>5.6531703590527123E-2</v>
      </c>
    </row>
    <row r="31" spans="1:30" x14ac:dyDescent="0.2">
      <c r="A31" t="s">
        <v>85</v>
      </c>
      <c r="B31" s="10">
        <f>SUM(B21:B23)</f>
        <v>5.3475935828877004E-2</v>
      </c>
      <c r="C31" s="10">
        <f t="shared" ref="C31:L31" si="24">SUM(C21:C23)</f>
        <v>3.819709702062643E-2</v>
      </c>
      <c r="D31" s="10">
        <f t="shared" si="24"/>
        <v>3.4377387318563789E-2</v>
      </c>
      <c r="E31" s="10">
        <f t="shared" si="24"/>
        <v>2.8265851795263558E-2</v>
      </c>
      <c r="F31" s="10">
        <f t="shared" si="24"/>
        <v>7.7158135981665391E-2</v>
      </c>
      <c r="G31" s="10">
        <f t="shared" si="24"/>
        <v>7.6394194041252875E-2</v>
      </c>
      <c r="H31" s="10">
        <f t="shared" si="24"/>
        <v>4.8892284186401833E-2</v>
      </c>
      <c r="I31" s="10">
        <f t="shared" si="24"/>
        <v>6.4935064935064929E-2</v>
      </c>
      <c r="J31" s="10">
        <f t="shared" si="24"/>
        <v>6.9518716577540107E-2</v>
      </c>
      <c r="K31" s="10">
        <f t="shared" si="24"/>
        <v>5.9587471352177235E-2</v>
      </c>
      <c r="L31" s="10">
        <f t="shared" si="24"/>
        <v>4.5836516424751721E-2</v>
      </c>
      <c r="N31" s="11">
        <f>SUM(N10:N12)</f>
        <v>71</v>
      </c>
      <c r="O31" s="10">
        <f>SUM(O10:O12)</f>
        <v>5.4239877769289534E-2</v>
      </c>
      <c r="Q31" s="11">
        <f>SUM(Q10:Q12)</f>
        <v>79.5</v>
      </c>
      <c r="R31" s="10">
        <f>SUM(R10:R12)</f>
        <v>6.0733384262796029E-2</v>
      </c>
      <c r="T31" s="11">
        <f>SUM(T10:T12)</f>
        <v>41</v>
      </c>
      <c r="U31" s="10">
        <f>SUM(U10:U12)</f>
        <v>3.1321619556913677E-2</v>
      </c>
      <c r="W31" s="11">
        <f>SUM(W10:W12)</f>
        <v>70</v>
      </c>
      <c r="X31" s="10">
        <f>SUM(X10:X12)</f>
        <v>5.3475935828877004E-2</v>
      </c>
      <c r="Z31" s="11">
        <f>SUM(Z10:Z12)</f>
        <v>60</v>
      </c>
      <c r="AA31" s="10">
        <f>SUM(AA10:AA12)</f>
        <v>4.5836516424751721E-2</v>
      </c>
      <c r="AC31" s="11">
        <f>SUM(AC10:AC12)</f>
        <v>50</v>
      </c>
      <c r="AD31" s="10">
        <f>SUM(AD10:AD12)</f>
        <v>3.819709702062643E-2</v>
      </c>
    </row>
    <row r="32" spans="1:30" x14ac:dyDescent="0.2">
      <c r="A32" t="s">
        <v>86</v>
      </c>
      <c r="B32" s="10">
        <f>B24</f>
        <v>8.4033613445378148E-3</v>
      </c>
      <c r="C32" s="10">
        <f t="shared" ref="C32:L32" si="25">C24</f>
        <v>6.8754774637127579E-3</v>
      </c>
      <c r="D32" s="10">
        <f t="shared" si="25"/>
        <v>6.1115355233002291E-3</v>
      </c>
      <c r="E32" s="10">
        <f t="shared" si="25"/>
        <v>3.0557677616501145E-3</v>
      </c>
      <c r="F32" s="10">
        <f t="shared" si="25"/>
        <v>1.3750954927425516E-2</v>
      </c>
      <c r="G32" s="10">
        <f t="shared" si="25"/>
        <v>5.3475935828877002E-3</v>
      </c>
      <c r="H32" s="10">
        <f t="shared" si="25"/>
        <v>4.5836516424751722E-3</v>
      </c>
      <c r="I32" s="10">
        <f t="shared" si="25"/>
        <v>7.6394194041252868E-3</v>
      </c>
      <c r="J32" s="10">
        <f t="shared" si="25"/>
        <v>1.06951871657754E-2</v>
      </c>
      <c r="K32" s="10">
        <f t="shared" si="25"/>
        <v>1.6042780748663103E-2</v>
      </c>
      <c r="L32" s="10">
        <f t="shared" si="25"/>
        <v>1.4514896867838044E-2</v>
      </c>
      <c r="N32" s="11">
        <f>N13</f>
        <v>11.545454545454545</v>
      </c>
      <c r="O32" s="10">
        <f>O13</f>
        <v>8.820056948399194E-3</v>
      </c>
      <c r="Q32" s="11">
        <f>Q13</f>
        <v>12.75</v>
      </c>
      <c r="R32" s="10">
        <f>R13</f>
        <v>9.74025974025974E-3</v>
      </c>
      <c r="T32" s="11">
        <f>T13</f>
        <v>6</v>
      </c>
      <c r="U32" s="10">
        <f>U13</f>
        <v>4.5836516424751722E-3</v>
      </c>
      <c r="W32" s="11">
        <f>W13</f>
        <v>11</v>
      </c>
      <c r="X32" s="10">
        <f>X13</f>
        <v>8.4033613445378148E-3</v>
      </c>
      <c r="Z32" s="11">
        <f>Z13</f>
        <v>19</v>
      </c>
      <c r="AA32" s="10">
        <f>AA13</f>
        <v>1.4514896867838044E-2</v>
      </c>
      <c r="AC32" s="11">
        <f>AC13</f>
        <v>9</v>
      </c>
      <c r="AD32" s="10">
        <f>AD13</f>
        <v>6.8754774637127579E-3</v>
      </c>
    </row>
    <row r="1048573" spans="14:14" x14ac:dyDescent="0.2">
      <c r="N1048573" s="5"/>
    </row>
  </sheetData>
  <mergeCells count="6">
    <mergeCell ref="AC3:AD3"/>
    <mergeCell ref="Q3:R3"/>
    <mergeCell ref="T3:U3"/>
    <mergeCell ref="N3:O3"/>
    <mergeCell ref="W3:X3"/>
    <mergeCell ref="Z3:AA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5DCF4BE-4F11-48AD-8B9B-A2DEFF7DA9F3}"/>
</file>

<file path=customXml/itemProps2.xml><?xml version="1.0" encoding="utf-8"?>
<ds:datastoreItem xmlns:ds="http://schemas.openxmlformats.org/officeDocument/2006/customXml" ds:itemID="{6431E9FD-20DF-4CF3-ABF9-47992DA0089C}"/>
</file>

<file path=customXml/itemProps3.xml><?xml version="1.0" encoding="utf-8"?>
<ds:datastoreItem xmlns:ds="http://schemas.openxmlformats.org/officeDocument/2006/customXml" ds:itemID="{D8306662-0322-434C-A50F-92FB8FC1AADB}"/>
</file>

<file path=customXml/itemProps4.xml><?xml version="1.0" encoding="utf-8"?>
<ds:datastoreItem xmlns:ds="http://schemas.openxmlformats.org/officeDocument/2006/customXml" ds:itemID="{F3FED2D0-52D9-4D54-B19B-85538856B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Topline</vt:lpstr>
      <vt:lpstr>Push Notifications</vt:lpstr>
      <vt:lpstr>Communication Preferences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