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720" windowHeight="13620" activeTab="0"/>
  </bookViews>
  <sheets>
    <sheet name="MJS-19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D" hidden="1">#REF!</definedName>
    <definedName name="__123Graph_ECURRENT" hidden="1">'[1]ConsolidatingPL'!#REF!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SAPBEXhrIndnt" hidden="1">"Wide"</definedName>
    <definedName name="SAPsysID" hidden="1">"708C5W7SBKP804JT78WJ0JNKI"</definedName>
    <definedName name="SAPwbID" hidden="1">"ARS"</definedName>
    <definedName name="Transfer" hidden="1">#REF!</definedName>
    <definedName name="Transfers" hidden="1">#REF!</definedName>
    <definedName name="we" hidden="1">{#N/A,#N/A,FALSE,"Pg 6b CustCount_Gas";#N/A,#N/A,FALSE,"QA";#N/A,#N/A,FALSE,"Report";#N/A,#N/A,FALSE,"forecast"}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fullCalcOnLoad="1"/>
</workbook>
</file>

<file path=xl/sharedStrings.xml><?xml version="1.0" encoding="utf-8"?>
<sst xmlns="http://schemas.openxmlformats.org/spreadsheetml/2006/main" count="16" uniqueCount="16">
  <si>
    <t>WUTC Docket No. UG-111049</t>
  </si>
  <si>
    <t>Exhibit No. ___</t>
  </si>
  <si>
    <t>(MJS-19)</t>
  </si>
  <si>
    <t>BOARD OF DIRECTORS FEES &amp; EXPENSES</t>
  </si>
  <si>
    <t>FOR THE TWELVE MONTHS ENDED DECEMBER 31, 2010</t>
  </si>
  <si>
    <t>Board of Director Fees</t>
  </si>
  <si>
    <t>Board Expenses</t>
  </si>
  <si>
    <t>Puget Sound Energy:</t>
  </si>
  <si>
    <t>Utility</t>
  </si>
  <si>
    <t>Allocated to Non-Utility</t>
  </si>
  <si>
    <t xml:space="preserve">  Subtotal PSE</t>
  </si>
  <si>
    <t>Total Corporation</t>
  </si>
  <si>
    <t>Holding Companies</t>
  </si>
  <si>
    <t>Total, $</t>
  </si>
  <si>
    <t>Total, %</t>
  </si>
  <si>
    <t>B&amp;O Tax Withholding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</si>
</sst>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_);_(* \(#,##0\);_(* &quot;-&quot;??_);_(@_)"/>
    <numFmt numFmtId="168" formatCode="mm/dd/yyyy"/>
    <numFmt numFmtId="169" formatCode="0.000000"/>
    <numFmt numFmtId="170" formatCode="_(* #,##0.00000_);_(* \(#,##0.00000\);_(* &quot;-&quot;??_);_(@_)"/>
    <numFmt numFmtId="171" formatCode="0.00_)"/>
    <numFmt numFmtId="172" formatCode="0.0000000"/>
    <numFmt numFmtId="173" formatCode="d\.mmm\.yy"/>
    <numFmt numFmtId="174" formatCode="#."/>
    <numFmt numFmtId="175" formatCode="_(* ###0_);_(* \(###0\);_(* &quot;-&quot;_);_(@_)"/>
    <numFmt numFmtId="176" formatCode="mmmm\ d\,\ yyyy"/>
    <numFmt numFmtId="177" formatCode="_(&quot;$&quot;* #,##0.0000_);_(&quot;$&quot;* \(#,##0.0000\);_(&quot;$&quot;* &quot;-&quot;????_);_(@_)"/>
    <numFmt numFmtId="178" formatCode="_(* #,##0.0_);_(* \(#,##0.0\);_(* &quot;-&quot;_);_(@_)"/>
    <numFmt numFmtId="179" formatCode="&quot;$&quot;#,##0.00"/>
    <numFmt numFmtId="180" formatCode="0000"/>
    <numFmt numFmtId="181" formatCode="000000"/>
    <numFmt numFmtId="182" formatCode="&quot;$&quot;#,##0\ ;\(&quot;$&quot;#,##0\)"/>
    <numFmt numFmtId="183" formatCode="&quot;$&quot;#,##0.00;\(&quot;$&quot;#,##0.00\)"/>
    <numFmt numFmtId="184" formatCode="[Blue]General"/>
    <numFmt numFmtId="185" formatCode="[$-409]mmmm\ d\,\ yyyy;@"/>
    <numFmt numFmtId="186" formatCode="_(&quot;$&quot;* #,##0.000_);_(&quot;$&quot;* \(#,##0.000\);_(&quot;$&quot;* &quot;-&quot;???_);_(@_)"/>
  </numFmts>
  <fonts count="61">
    <font>
      <sz val="10"/>
      <name val="Arial"/>
      <family val="0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8"/>
      <name val="Helv"/>
      <family val="0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6">
    <border>
      <left/>
      <right/>
      <top/>
      <bottom/>
      <diagonal/>
    </border>
    <border>
      <left style="double"/>
      <right/>
      <top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2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69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170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70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69" fontId="0" fillId="0" borderId="0">
      <alignment horizontal="left" wrapText="1"/>
      <protection/>
    </xf>
    <xf numFmtId="170" fontId="0" fillId="0" borderId="0">
      <alignment horizontal="left" wrapText="1"/>
      <protection/>
    </xf>
    <xf numFmtId="169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170" fontId="0" fillId="0" borderId="0">
      <alignment horizontal="left" wrapText="1"/>
      <protection/>
    </xf>
    <xf numFmtId="0" fontId="1" fillId="0" borderId="0">
      <alignment/>
      <protection/>
    </xf>
    <xf numFmtId="180" fontId="2" fillId="0" borderId="0">
      <alignment horizontal="left"/>
      <protection/>
    </xf>
    <xf numFmtId="181" fontId="3" fillId="0" borderId="0">
      <alignment horizontal="left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2" borderId="0" applyNumberFormat="0" applyBorder="0" applyAlignment="0" applyProtection="0"/>
    <xf numFmtId="0" fontId="5" fillId="30" borderId="0" applyNumberFormat="0" applyBorder="0" applyAlignment="0" applyProtection="0"/>
    <xf numFmtId="184" fontId="0" fillId="8" borderId="1">
      <alignment horizontal="center" vertical="center"/>
      <protection/>
    </xf>
    <xf numFmtId="0" fontId="6" fillId="3" borderId="0" applyNumberFormat="0" applyBorder="0" applyAlignment="0" applyProtection="0"/>
    <xf numFmtId="0" fontId="3" fillId="0" borderId="0" applyFont="0" applyFill="0" applyBorder="0" applyAlignment="0" applyProtection="0"/>
    <xf numFmtId="173" fontId="7" fillId="0" borderId="0" applyFill="0" applyBorder="0" applyAlignment="0">
      <protection/>
    </xf>
    <xf numFmtId="0" fontId="8" fillId="31" borderId="2" applyNumberFormat="0" applyAlignment="0" applyProtection="0"/>
    <xf numFmtId="0" fontId="9" fillId="32" borderId="3" applyNumberFormat="0" applyAlignment="0" applyProtection="0"/>
    <xf numFmtId="41" fontId="0" fillId="31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174" fontId="17" fillId="0" borderId="0">
      <alignment/>
      <protection locked="0"/>
    </xf>
    <xf numFmtId="0" fontId="16" fillId="0" borderId="0">
      <alignment/>
      <protection/>
    </xf>
    <xf numFmtId="0" fontId="18" fillId="0" borderId="0" applyNumberFormat="0" applyAlignment="0">
      <protection/>
    </xf>
    <xf numFmtId="0" fontId="19" fillId="0" borderId="0" applyNumberFormat="0" applyAlignment="0"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169" fontId="0" fillId="0" borderId="0">
      <alignment/>
      <protection/>
    </xf>
    <xf numFmtId="0" fontId="21" fillId="0" borderId="0" applyNumberFormat="0" applyFill="0" applyBorder="0" applyAlignment="0" applyProtection="0"/>
    <xf numFmtId="2" fontId="14" fillId="0" borderId="0" applyFont="0" applyFill="0" applyBorder="0" applyAlignment="0" applyProtection="0"/>
    <xf numFmtId="0" fontId="15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38" fontId="24" fillId="31" borderId="0" applyNumberFormat="0" applyBorder="0" applyAlignment="0" applyProtection="0"/>
    <xf numFmtId="165" fontId="25" fillId="0" borderId="0" applyNumberFormat="0" applyFill="0" applyBorder="0" applyProtection="0">
      <alignment horizontal="right"/>
    </xf>
    <xf numFmtId="0" fontId="26" fillId="0" borderId="4" applyNumberFormat="0" applyAlignment="0" applyProtection="0"/>
    <xf numFmtId="0" fontId="26" fillId="0" borderId="5">
      <alignment horizontal="left"/>
      <protection/>
    </xf>
    <xf numFmtId="14" fontId="27" fillId="6" borderId="6">
      <alignment horizontal="center" vertical="center" wrapText="1"/>
      <protection/>
    </xf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38" fontId="31" fillId="0" borderId="0">
      <alignment/>
      <protection/>
    </xf>
    <xf numFmtId="40" fontId="31" fillId="0" borderId="0">
      <alignment/>
      <protection/>
    </xf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Alignment="0" applyProtection="0"/>
    <xf numFmtId="10" fontId="24" fillId="36" borderId="11" applyNumberFormat="0" applyBorder="0" applyAlignment="0" applyProtection="0"/>
    <xf numFmtId="41" fontId="32" fillId="37" borderId="12">
      <alignment horizontal="left"/>
      <protection locked="0"/>
    </xf>
    <xf numFmtId="10" fontId="32" fillId="37" borderId="12">
      <alignment horizontal="right"/>
      <protection locked="0"/>
    </xf>
    <xf numFmtId="0" fontId="24" fillId="31" borderId="0">
      <alignment/>
      <protection/>
    </xf>
    <xf numFmtId="3" fontId="35" fillId="0" borderId="0" applyFill="0" applyBorder="0" applyAlignment="0" applyProtection="0"/>
    <xf numFmtId="0" fontId="36" fillId="0" borderId="13" applyNumberFormat="0" applyFill="0" applyAlignment="0" applyProtection="0"/>
    <xf numFmtId="44" fontId="27" fillId="0" borderId="14" applyNumberFormat="0" applyFont="0" applyAlignment="0">
      <protection/>
    </xf>
    <xf numFmtId="44" fontId="27" fillId="0" borderId="15" applyNumberFormat="0" applyFont="0" applyAlignment="0">
      <protection/>
    </xf>
    <xf numFmtId="0" fontId="37" fillId="37" borderId="0" applyNumberFormat="0" applyBorder="0" applyAlignment="0" applyProtection="0"/>
    <xf numFmtId="37" fontId="38" fillId="0" borderId="0">
      <alignment/>
      <protection/>
    </xf>
    <xf numFmtId="171" fontId="3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0" fillId="0" borderId="0">
      <alignment horizontal="left" wrapText="1"/>
      <protection/>
    </xf>
    <xf numFmtId="0" fontId="10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68" fontId="13" fillId="0" borderId="0">
      <alignment horizontal="left" wrapText="1"/>
      <protection/>
    </xf>
    <xf numFmtId="0" fontId="11" fillId="0" borderId="0">
      <alignment/>
      <protection/>
    </xf>
    <xf numFmtId="176" fontId="0" fillId="0" borderId="0">
      <alignment horizontal="left" wrapText="1"/>
      <protection/>
    </xf>
    <xf numFmtId="169" fontId="13" fillId="0" borderId="0">
      <alignment horizontal="left" wrapText="1"/>
      <protection/>
    </xf>
    <xf numFmtId="0" fontId="4" fillId="0" borderId="0">
      <alignment/>
      <protection/>
    </xf>
    <xf numFmtId="0" fontId="0" fillId="38" borderId="16" applyNumberFormat="0" applyFont="0" applyAlignment="0" applyProtection="0"/>
    <xf numFmtId="0" fontId="4" fillId="38" borderId="16" applyNumberFormat="0" applyFont="0" applyAlignment="0" applyProtection="0"/>
    <xf numFmtId="0" fontId="4" fillId="38" borderId="16" applyNumberFormat="0" applyFont="0" applyAlignment="0" applyProtection="0"/>
    <xf numFmtId="0" fontId="4" fillId="38" borderId="16" applyNumberFormat="0" applyFont="0" applyAlignment="0" applyProtection="0"/>
    <xf numFmtId="0" fontId="4" fillId="38" borderId="16" applyNumberFormat="0" applyFont="0" applyAlignment="0" applyProtection="0"/>
    <xf numFmtId="0" fontId="4" fillId="38" borderId="16" applyNumberFormat="0" applyFont="0" applyAlignment="0" applyProtection="0"/>
    <xf numFmtId="0" fontId="4" fillId="38" borderId="16" applyNumberFormat="0" applyFont="0" applyAlignment="0" applyProtection="0"/>
    <xf numFmtId="0" fontId="4" fillId="38" borderId="16" applyNumberFormat="0" applyFont="0" applyAlignment="0" applyProtection="0"/>
    <xf numFmtId="0" fontId="4" fillId="38" borderId="16" applyNumberFormat="0" applyFont="0" applyAlignment="0" applyProtection="0"/>
    <xf numFmtId="0" fontId="4" fillId="38" borderId="16" applyNumberFormat="0" applyFont="0" applyAlignment="0" applyProtection="0"/>
    <xf numFmtId="0" fontId="4" fillId="38" borderId="16" applyNumberFormat="0" applyFont="0" applyAlignment="0" applyProtection="0"/>
    <xf numFmtId="0" fontId="4" fillId="38" borderId="16" applyNumberFormat="0" applyFont="0" applyAlignment="0" applyProtection="0"/>
    <xf numFmtId="0" fontId="40" fillId="31" borderId="17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39" borderId="12">
      <alignment/>
      <protection/>
    </xf>
    <xf numFmtId="0" fontId="12" fillId="0" borderId="0" applyNumberFormat="0" applyFont="0" applyFill="0" applyBorder="0" applyAlignment="0" applyProtection="0"/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41" fillId="0" borderId="6">
      <alignment horizontal="center"/>
      <protection/>
    </xf>
    <xf numFmtId="3" fontId="12" fillId="0" borderId="0" applyFont="0" applyFill="0" applyBorder="0" applyAlignment="0" applyProtection="0"/>
    <xf numFmtId="0" fontId="12" fillId="40" borderId="0" applyNumberFormat="0" applyFont="0" applyBorder="0" applyAlignment="0" applyProtection="0"/>
    <xf numFmtId="0" fontId="16" fillId="0" borderId="0">
      <alignment/>
      <protection/>
    </xf>
    <xf numFmtId="3" fontId="42" fillId="0" borderId="0" applyFill="0" applyBorder="0" applyAlignment="0" applyProtection="0"/>
    <xf numFmtId="0" fontId="43" fillId="0" borderId="0">
      <alignment/>
      <protection/>
    </xf>
    <xf numFmtId="42" fontId="0" fillId="36" borderId="0">
      <alignment/>
      <protection/>
    </xf>
    <xf numFmtId="42" fontId="0" fillId="36" borderId="18">
      <alignment vertical="center"/>
      <protection/>
    </xf>
    <xf numFmtId="0" fontId="27" fillId="36" borderId="19" applyNumberFormat="0">
      <alignment horizontal="center" vertical="center" wrapText="1"/>
      <protection/>
    </xf>
    <xf numFmtId="10" fontId="0" fillId="36" borderId="0">
      <alignment/>
      <protection/>
    </xf>
    <xf numFmtId="177" fontId="0" fillId="36" borderId="0">
      <alignment/>
      <protection/>
    </xf>
    <xf numFmtId="167" fontId="31" fillId="0" borderId="0" applyBorder="0" applyAlignment="0">
      <protection/>
    </xf>
    <xf numFmtId="42" fontId="0" fillId="36" borderId="20">
      <alignment horizontal="left"/>
      <protection/>
    </xf>
    <xf numFmtId="177" fontId="44" fillId="36" borderId="20">
      <alignment horizontal="left"/>
      <protection/>
    </xf>
    <xf numFmtId="14" fontId="13" fillId="0" borderId="0" applyNumberFormat="0" applyFill="0" applyBorder="0" applyAlignment="0" applyProtection="0"/>
    <xf numFmtId="178" fontId="0" fillId="0" borderId="0" applyFont="0" applyFill="0" applyAlignment="0">
      <protection/>
    </xf>
    <xf numFmtId="4" fontId="45" fillId="37" borderId="21" applyNumberFormat="0" applyProtection="0">
      <alignment vertical="center"/>
    </xf>
    <xf numFmtId="4" fontId="46" fillId="37" borderId="21" applyNumberFormat="0" applyProtection="0">
      <alignment vertical="center"/>
    </xf>
    <xf numFmtId="4" fontId="45" fillId="37" borderId="21" applyNumberFormat="0" applyProtection="0">
      <alignment horizontal="left" vertical="center" indent="1"/>
    </xf>
    <xf numFmtId="0" fontId="45" fillId="37" borderId="21" applyNumberFormat="0" applyProtection="0">
      <alignment horizontal="left" vertical="top" indent="1"/>
    </xf>
    <xf numFmtId="4" fontId="45" fillId="41" borderId="0" applyNumberFormat="0" applyProtection="0">
      <alignment horizontal="left" vertical="center" indent="1"/>
    </xf>
    <xf numFmtId="0" fontId="0" fillId="42" borderId="0" applyNumberFormat="0" applyProtection="0">
      <alignment horizontal="left" vertical="center" indent="1"/>
    </xf>
    <xf numFmtId="0" fontId="0" fillId="2" borderId="17" applyNumberFormat="0" applyProtection="0">
      <alignment horizontal="left" vertical="center" indent="1"/>
    </xf>
    <xf numFmtId="4" fontId="10" fillId="3" borderId="21" applyNumberFormat="0" applyProtection="0">
      <alignment horizontal="right" vertical="center"/>
    </xf>
    <xf numFmtId="4" fontId="10" fillId="9" borderId="21" applyNumberFormat="0" applyProtection="0">
      <alignment horizontal="right" vertical="center"/>
    </xf>
    <xf numFmtId="4" fontId="10" fillId="20" borderId="21" applyNumberFormat="0" applyProtection="0">
      <alignment horizontal="right" vertical="center"/>
    </xf>
    <xf numFmtId="4" fontId="10" fillId="11" borderId="21" applyNumberFormat="0" applyProtection="0">
      <alignment horizontal="right" vertical="center"/>
    </xf>
    <xf numFmtId="4" fontId="10" fillId="15" borderId="21" applyNumberFormat="0" applyProtection="0">
      <alignment horizontal="right" vertical="center"/>
    </xf>
    <xf numFmtId="4" fontId="10" fillId="28" borderId="21" applyNumberFormat="0" applyProtection="0">
      <alignment horizontal="right" vertical="center"/>
    </xf>
    <xf numFmtId="4" fontId="10" fillId="24" borderId="21" applyNumberFormat="0" applyProtection="0">
      <alignment horizontal="right" vertical="center"/>
    </xf>
    <xf numFmtId="4" fontId="10" fillId="43" borderId="21" applyNumberFormat="0" applyProtection="0">
      <alignment horizontal="right" vertical="center"/>
    </xf>
    <xf numFmtId="4" fontId="10" fillId="10" borderId="21" applyNumberFormat="0" applyProtection="0">
      <alignment horizontal="right" vertical="center"/>
    </xf>
    <xf numFmtId="4" fontId="45" fillId="44" borderId="22" applyNumberFormat="0" applyProtection="0">
      <alignment horizontal="left" vertical="center" indent="1"/>
    </xf>
    <xf numFmtId="4" fontId="10" fillId="39" borderId="0" applyNumberFormat="0" applyProtection="0">
      <alignment horizontal="left" vertical="center" indent="1"/>
    </xf>
    <xf numFmtId="4" fontId="47" fillId="45" borderId="0" applyNumberFormat="0" applyProtection="0">
      <alignment horizontal="left" vertical="center" indent="1"/>
    </xf>
    <xf numFmtId="4" fontId="10" fillId="41" borderId="21" applyNumberFormat="0" applyProtection="0">
      <alignment horizontal="right" vertical="center"/>
    </xf>
    <xf numFmtId="4" fontId="10" fillId="39" borderId="0" applyNumberFormat="0" applyProtection="0">
      <alignment horizontal="left" vertical="center" indent="1"/>
    </xf>
    <xf numFmtId="4" fontId="10" fillId="41" borderId="0" applyNumberFormat="0" applyProtection="0">
      <alignment horizontal="left" vertical="center" indent="1"/>
    </xf>
    <xf numFmtId="0" fontId="0" fillId="45" borderId="21" applyNumberFormat="0" applyProtection="0">
      <alignment horizontal="left" vertical="center" indent="1"/>
    </xf>
    <xf numFmtId="0" fontId="0" fillId="45" borderId="21" applyNumberFormat="0" applyProtection="0">
      <alignment horizontal="left" vertical="top" indent="1"/>
    </xf>
    <xf numFmtId="0" fontId="0" fillId="41" borderId="21" applyNumberFormat="0" applyProtection="0">
      <alignment horizontal="left" vertical="center" indent="1"/>
    </xf>
    <xf numFmtId="0" fontId="0" fillId="41" borderId="21" applyNumberFormat="0" applyProtection="0">
      <alignment horizontal="left" vertical="top" indent="1"/>
    </xf>
    <xf numFmtId="0" fontId="0" fillId="8" borderId="21" applyNumberFormat="0" applyProtection="0">
      <alignment horizontal="left" vertical="center" indent="1"/>
    </xf>
    <xf numFmtId="0" fontId="0" fillId="8" borderId="21" applyNumberFormat="0" applyProtection="0">
      <alignment horizontal="left" vertical="top" indent="1"/>
    </xf>
    <xf numFmtId="0" fontId="0" fillId="39" borderId="21" applyNumberFormat="0" applyProtection="0">
      <alignment horizontal="left" vertical="center" indent="1"/>
    </xf>
    <xf numFmtId="0" fontId="0" fillId="39" borderId="21" applyNumberFormat="0" applyProtection="0">
      <alignment horizontal="left" vertical="top" indent="1"/>
    </xf>
    <xf numFmtId="0" fontId="0" fillId="36" borderId="11" applyNumberFormat="0">
      <alignment/>
      <protection locked="0"/>
    </xf>
    <xf numFmtId="0" fontId="31" fillId="45" borderId="23" applyBorder="0">
      <alignment/>
      <protection/>
    </xf>
    <xf numFmtId="4" fontId="10" fillId="38" borderId="21" applyNumberFormat="0" applyProtection="0">
      <alignment vertical="center"/>
    </xf>
    <xf numFmtId="4" fontId="48" fillId="38" borderId="21" applyNumberFormat="0" applyProtection="0">
      <alignment vertical="center"/>
    </xf>
    <xf numFmtId="4" fontId="10" fillId="38" borderId="21" applyNumberFormat="0" applyProtection="0">
      <alignment horizontal="left" vertical="center" indent="1"/>
    </xf>
    <xf numFmtId="0" fontId="10" fillId="38" borderId="21" applyNumberFormat="0" applyProtection="0">
      <alignment horizontal="left" vertical="top" indent="1"/>
    </xf>
    <xf numFmtId="4" fontId="10" fillId="39" borderId="21" applyNumberFormat="0" applyProtection="0">
      <alignment horizontal="right" vertical="center"/>
    </xf>
    <xf numFmtId="4" fontId="48" fillId="39" borderId="21" applyNumberFormat="0" applyProtection="0">
      <alignment horizontal="right" vertical="center"/>
    </xf>
    <xf numFmtId="4" fontId="10" fillId="41" borderId="21" applyNumberFormat="0" applyProtection="0">
      <alignment horizontal="left" vertical="center" indent="1"/>
    </xf>
    <xf numFmtId="0" fontId="10" fillId="41" borderId="21" applyNumberFormat="0" applyProtection="0">
      <alignment horizontal="left" vertical="top" indent="1"/>
    </xf>
    <xf numFmtId="4" fontId="49" fillId="46" borderId="0" applyNumberFormat="0" applyProtection="0">
      <alignment horizontal="left" vertical="center" indent="1"/>
    </xf>
    <xf numFmtId="0" fontId="24" fillId="47" borderId="11">
      <alignment/>
      <protection/>
    </xf>
    <xf numFmtId="4" fontId="50" fillId="39" borderId="21" applyNumberFormat="0" applyProtection="0">
      <alignment horizontal="right" vertical="center"/>
    </xf>
    <xf numFmtId="39" fontId="0" fillId="48" borderId="0">
      <alignment/>
      <protection/>
    </xf>
    <xf numFmtId="0" fontId="51" fillId="0" borderId="0" applyNumberFormat="0" applyFill="0" applyBorder="0" applyAlignment="0" applyProtection="0"/>
    <xf numFmtId="38" fontId="24" fillId="0" borderId="24">
      <alignment/>
      <protection/>
    </xf>
    <xf numFmtId="38" fontId="31" fillId="0" borderId="20">
      <alignment/>
      <protection/>
    </xf>
    <xf numFmtId="39" fontId="13" fillId="49" borderId="0">
      <alignment/>
      <protection/>
    </xf>
    <xf numFmtId="169" fontId="0" fillId="0" borderId="0">
      <alignment horizontal="left" wrapText="1"/>
      <protection/>
    </xf>
    <xf numFmtId="170" fontId="0" fillId="0" borderId="0">
      <alignment horizontal="left" wrapText="1"/>
      <protection/>
    </xf>
    <xf numFmtId="174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7" fontId="0" fillId="0" borderId="0">
      <alignment horizontal="left" wrapText="1"/>
      <protection/>
    </xf>
    <xf numFmtId="171" fontId="0" fillId="0" borderId="0">
      <alignment horizontal="left" wrapText="1"/>
      <protection/>
    </xf>
    <xf numFmtId="176" fontId="0" fillId="0" borderId="0">
      <alignment horizontal="left" wrapText="1"/>
      <protection/>
    </xf>
    <xf numFmtId="169" fontId="0" fillId="0" borderId="0">
      <alignment horizontal="left" wrapText="1"/>
      <protection/>
    </xf>
    <xf numFmtId="40" fontId="52" fillId="0" borderId="0" applyBorder="0">
      <alignment horizontal="right"/>
      <protection/>
    </xf>
    <xf numFmtId="41" fontId="53" fillId="36" borderId="0">
      <alignment horizontal="left"/>
      <protection/>
    </xf>
    <xf numFmtId="0" fontId="54" fillId="0" borderId="0">
      <alignment/>
      <protection/>
    </xf>
    <xf numFmtId="0" fontId="55" fillId="0" borderId="0" applyFill="0" applyBorder="0" applyProtection="0">
      <alignment horizontal="left" vertical="top"/>
    </xf>
    <xf numFmtId="0" fontId="56" fillId="0" borderId="0" applyNumberFormat="0" applyFill="0" applyBorder="0" applyAlignment="0" applyProtection="0"/>
    <xf numFmtId="179" fontId="57" fillId="36" borderId="0">
      <alignment horizontal="left" vertical="center"/>
      <protection/>
    </xf>
    <xf numFmtId="0" fontId="27" fillId="36" borderId="0">
      <alignment horizontal="left" wrapText="1"/>
      <protection/>
    </xf>
    <xf numFmtId="0" fontId="58" fillId="0" borderId="0">
      <alignment horizontal="left" vertical="center"/>
      <protection/>
    </xf>
    <xf numFmtId="0" fontId="20" fillId="0" borderId="25" applyNumberFormat="0" applyFill="0" applyAlignment="0" applyProtection="0"/>
    <xf numFmtId="0" fontId="20" fillId="0" borderId="25" applyNumberFormat="0" applyFill="0" applyAlignment="0" applyProtection="0"/>
    <xf numFmtId="0" fontId="16" fillId="0" borderId="26">
      <alignment/>
      <protection/>
    </xf>
    <xf numFmtId="37" fontId="24" fillId="37" borderId="0" applyNumberFormat="0" applyBorder="0" applyAlignment="0" applyProtection="0"/>
    <xf numFmtId="37" fontId="24" fillId="0" borderId="0">
      <alignment/>
      <protection/>
    </xf>
    <xf numFmtId="3" fontId="59" fillId="0" borderId="10" applyProtection="0">
      <alignment/>
    </xf>
    <xf numFmtId="0" fontId="6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66" fontId="0" fillId="0" borderId="0" xfId="197" applyNumberFormat="1" applyAlignment="1">
      <alignment/>
    </xf>
    <xf numFmtId="0" fontId="0" fillId="0" borderId="0" xfId="0" applyAlignment="1">
      <alignment/>
    </xf>
    <xf numFmtId="10" fontId="0" fillId="0" borderId="0" xfId="295" applyNumberFormat="1" applyAlignment="1">
      <alignment/>
    </xf>
    <xf numFmtId="4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19" xfId="0" applyBorder="1" applyAlignment="1">
      <alignment/>
    </xf>
    <xf numFmtId="166" fontId="0" fillId="0" borderId="27" xfId="197" applyNumberFormat="1" applyBorder="1" applyAlignment="1">
      <alignment/>
    </xf>
    <xf numFmtId="0" fontId="0" fillId="0" borderId="28" xfId="0" applyBorder="1" applyAlignment="1">
      <alignment/>
    </xf>
    <xf numFmtId="166" fontId="0" fillId="0" borderId="27" xfId="0" applyNumberFormat="1" applyBorder="1" applyAlignment="1">
      <alignment/>
    </xf>
    <xf numFmtId="0" fontId="0" fillId="0" borderId="27" xfId="0" applyBorder="1" applyAlignment="1">
      <alignment/>
    </xf>
    <xf numFmtId="166" fontId="0" fillId="0" borderId="29" xfId="197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164" fontId="0" fillId="0" borderId="28" xfId="295" applyNumberFormat="1" applyBorder="1" applyAlignment="1">
      <alignment/>
    </xf>
    <xf numFmtId="164" fontId="0" fillId="0" borderId="35" xfId="295" applyNumberFormat="1" applyBorder="1" applyAlignment="1">
      <alignment/>
    </xf>
    <xf numFmtId="164" fontId="0" fillId="0" borderId="28" xfId="197" applyNumberFormat="1" applyBorder="1" applyAlignment="1">
      <alignment/>
    </xf>
    <xf numFmtId="164" fontId="0" fillId="0" borderId="28" xfId="0" applyNumberFormat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295" applyNumberFormat="1" applyFont="1" applyAlignment="1">
      <alignment horizontal="center"/>
    </xf>
  </cellXfs>
  <cellStyles count="386">
    <cellStyle name="Normal" xfId="0"/>
    <cellStyle name="_4.06E Pass Throughs" xfId="15"/>
    <cellStyle name="_4.06E Pass Throughs_21.06E Operating Expenses - Rebuttl" xfId="16"/>
    <cellStyle name="_4.06E Pass Throughs_6.06G Operating Expenses Staff Rebuttl" xfId="17"/>
    <cellStyle name="_4.06E Pass Throughs_Laid Off Employees + CEO" xfId="18"/>
    <cellStyle name="_4.06E Pass Throughs_Misc. Exp Airport Parking" xfId="19"/>
    <cellStyle name="_4.13E Montana Energy Tax" xfId="20"/>
    <cellStyle name="_4.13E Montana Energy Tax_21.06E Operating Expenses - Rebuttl" xfId="21"/>
    <cellStyle name="_4.13E Montana Energy Tax_6.06G Operating Expenses Staff Rebuttl" xfId="22"/>
    <cellStyle name="_4.13E Montana Energy Tax_Laid Off Employees + CEO" xfId="23"/>
    <cellStyle name="_4.13E Montana Energy Tax_Misc. Exp Airport Parking" xfId="24"/>
    <cellStyle name="_Book1" xfId="25"/>
    <cellStyle name="_Book1 (2)" xfId="26"/>
    <cellStyle name="_Book2" xfId="27"/>
    <cellStyle name="_Chelan Debt Forecast 12.19.05" xfId="28"/>
    <cellStyle name="_Costs not in AURORA 06GRC" xfId="29"/>
    <cellStyle name="_Costs not in AURORA 2006GRC 6.15.06" xfId="30"/>
    <cellStyle name="_Costs not in AURORA 2007 Rate Case" xfId="31"/>
    <cellStyle name="_Costs not in KWI3000 '06Budget" xfId="32"/>
    <cellStyle name="_Costs not in KWI3000 '06Budget_21.06E Operating Expenses - Rebuttl" xfId="33"/>
    <cellStyle name="_Costs not in KWI3000 '06Budget_6.06G Operating Expenses Staff Rebuttl" xfId="34"/>
    <cellStyle name="_Costs not in KWI3000 '06Budget_Laid Off Employees + CEO" xfId="35"/>
    <cellStyle name="_Costs not in KWI3000 '06Budget_Misc. Exp Airport Parking" xfId="36"/>
    <cellStyle name="_DEM-08C Power Cost Comparison" xfId="37"/>
    <cellStyle name="_DEM-WP (C) Power Cost 2006GRC Order" xfId="38"/>
    <cellStyle name="_DEM-WP Revised (HC) Wild Horse 2006GRC" xfId="39"/>
    <cellStyle name="_DEM-WP(C) Costs not in AURORA 2006GRC" xfId="40"/>
    <cellStyle name="_DEM-WP(C) Costs not in AURORA 2007GRC" xfId="41"/>
    <cellStyle name="_DEM-WP(C) Costs not in AURORA 2007PCORC-5.07Update" xfId="42"/>
    <cellStyle name="_DEM-WP(C) Sumas Proforma 11.14.07" xfId="43"/>
    <cellStyle name="_DEM-WP(C) Sumas Proforma 11.5.07" xfId="44"/>
    <cellStyle name="_DEM-WP(C) Westside Hydro Data_051007" xfId="45"/>
    <cellStyle name="_Fuel Prices 4-14" xfId="46"/>
    <cellStyle name="_PC DRAFT 10 15 07" xfId="47"/>
    <cellStyle name="_Power Cost Value Copy 11.30.05 gas 1.09.06 AURORA at 1.10.06" xfId="48"/>
    <cellStyle name="_Power Costs Rate Year 11-13-07" xfId="49"/>
    <cellStyle name="_Pro Forma Rev 07 GRC" xfId="50"/>
    <cellStyle name="_Recon to Darrin's 5.11.05 proforma" xfId="51"/>
    <cellStyle name="_Recon to Darrin's 5.11.05 proforma_21.06E Operating Expenses - Rebuttl" xfId="52"/>
    <cellStyle name="_Recon to Darrin's 5.11.05 proforma_6.06G Operating Expenses Staff Rebuttl" xfId="53"/>
    <cellStyle name="_Recon to Darrin's 5.11.05 proforma_Laid Off Employees + CEO" xfId="54"/>
    <cellStyle name="_Recon to Darrin's 5.11.05 proforma_Misc. Exp Airport Parking" xfId="55"/>
    <cellStyle name="_Revenue" xfId="56"/>
    <cellStyle name="_Revenue_Data" xfId="57"/>
    <cellStyle name="_Revenue_Data_1" xfId="58"/>
    <cellStyle name="_Revenue_Data_Pro Forma Rev 09 GRC" xfId="59"/>
    <cellStyle name="_Revenue_Data_Pro Forma Rev 2010 GRC" xfId="60"/>
    <cellStyle name="_Revenue_Data_Pro Forma Rev 2010 GRC_Preliminary" xfId="61"/>
    <cellStyle name="_Revenue_Data_Revenue (Feb 09 - Jan 10)" xfId="62"/>
    <cellStyle name="_Revenue_Data_Revenue (Jan 09 - Dec 09)" xfId="63"/>
    <cellStyle name="_Revenue_Data_Revenue (Mar 09 - Feb 10)" xfId="64"/>
    <cellStyle name="_Revenue_Data_Volume Exhibit (Jan09 - Dec09)" xfId="65"/>
    <cellStyle name="_Revenue_Mins" xfId="66"/>
    <cellStyle name="_Revenue_Pro Forma Rev 07 GRC" xfId="67"/>
    <cellStyle name="_Revenue_Pro Forma Rev 08 GRC" xfId="68"/>
    <cellStyle name="_Revenue_Pro Forma Rev 09 GRC" xfId="69"/>
    <cellStyle name="_Revenue_Pro Forma Rev 2010 GRC" xfId="70"/>
    <cellStyle name="_Revenue_Pro Forma Rev 2010 GRC_Preliminary" xfId="71"/>
    <cellStyle name="_Revenue_Revenue (Feb 09 - Jan 10)" xfId="72"/>
    <cellStyle name="_Revenue_Revenue (Jan 09 - Dec 09)" xfId="73"/>
    <cellStyle name="_Revenue_Revenue (Mar 09 - Feb 10)" xfId="74"/>
    <cellStyle name="_Revenue_Sheet2" xfId="75"/>
    <cellStyle name="_Revenue_Therms Data" xfId="76"/>
    <cellStyle name="_Revenue_Therms Data Rerun" xfId="77"/>
    <cellStyle name="_Revenue_Volume Exhibit (Jan09 - Dec09)" xfId="78"/>
    <cellStyle name="_Tenaska Comparison" xfId="79"/>
    <cellStyle name="_Therms Data" xfId="80"/>
    <cellStyle name="_Therms Data_Pro Forma Rev 09 GRC" xfId="81"/>
    <cellStyle name="_Therms Data_Pro Forma Rev 2010 GRC" xfId="82"/>
    <cellStyle name="_Therms Data_Pro Forma Rev 2010 GRC_Preliminary" xfId="83"/>
    <cellStyle name="_Therms Data_Revenue (Feb 09 - Jan 10)" xfId="84"/>
    <cellStyle name="_Therms Data_Revenue (Jan 09 - Dec 09)" xfId="85"/>
    <cellStyle name="_Therms Data_Revenue (Mar 09 - Feb 10)" xfId="86"/>
    <cellStyle name="_Therms Data_Volume Exhibit (Jan09 - Dec09)" xfId="87"/>
    <cellStyle name="_Value Copy 11 30 05 gas 12 09 05 AURORA at 12 14 05" xfId="88"/>
    <cellStyle name="_VC 2007GRC PC 10312007" xfId="89"/>
    <cellStyle name="_VC 6.15.06 update on 06GRC power costs.xls Chart 1" xfId="90"/>
    <cellStyle name="_VC 6.15.06 update on 06GRC power costs.xls Chart 2" xfId="91"/>
    <cellStyle name="_VC 6.15.06 update on 06GRC power costs.xls Chart 3" xfId="92"/>
    <cellStyle name="0,0&#13;&#10;NA&#13;&#10;" xfId="93"/>
    <cellStyle name="0000" xfId="94"/>
    <cellStyle name="000000" xfId="95"/>
    <cellStyle name="20% - Accent1" xfId="96"/>
    <cellStyle name="20% - Accent1 2" xfId="97"/>
    <cellStyle name="20% - Accent1 3" xfId="98"/>
    <cellStyle name="20% - Accent2" xfId="99"/>
    <cellStyle name="20% - Accent2 2" xfId="100"/>
    <cellStyle name="20% - Accent2 3" xfId="101"/>
    <cellStyle name="20% - Accent3" xfId="102"/>
    <cellStyle name="20% - Accent3 2" xfId="103"/>
    <cellStyle name="20% - Accent3 3" xfId="104"/>
    <cellStyle name="20% - Accent4" xfId="105"/>
    <cellStyle name="20% - Accent4 2" xfId="106"/>
    <cellStyle name="20% - Accent4 3" xfId="107"/>
    <cellStyle name="20% - Accent5" xfId="108"/>
    <cellStyle name="20% - Accent5 2" xfId="109"/>
    <cellStyle name="20% - Accent5 3" xfId="110"/>
    <cellStyle name="20% - Accent6" xfId="111"/>
    <cellStyle name="20% - Accent6 2" xfId="112"/>
    <cellStyle name="20% - Accent6 3" xfId="113"/>
    <cellStyle name="40% - Accent1" xfId="114"/>
    <cellStyle name="40% - Accent1 2" xfId="115"/>
    <cellStyle name="40% - Accent1 3" xfId="116"/>
    <cellStyle name="40% - Accent2" xfId="117"/>
    <cellStyle name="40% - Accent2 2" xfId="118"/>
    <cellStyle name="40% - Accent2 3" xfId="119"/>
    <cellStyle name="40% - Accent3" xfId="120"/>
    <cellStyle name="40% - Accent3 2" xfId="121"/>
    <cellStyle name="40% - Accent3 3" xfId="122"/>
    <cellStyle name="40% - Accent4" xfId="123"/>
    <cellStyle name="40% - Accent4 2" xfId="124"/>
    <cellStyle name="40% - Accent4 3" xfId="125"/>
    <cellStyle name="40% - Accent5" xfId="126"/>
    <cellStyle name="40% - Accent5 2" xfId="127"/>
    <cellStyle name="40% - Accent5 3" xfId="128"/>
    <cellStyle name="40% - Accent6" xfId="129"/>
    <cellStyle name="40% - Accent6 2" xfId="130"/>
    <cellStyle name="40% - Accent6 3" xfId="131"/>
    <cellStyle name="60% - Accent1" xfId="132"/>
    <cellStyle name="60% - Accent2" xfId="133"/>
    <cellStyle name="60% - Accent3" xfId="134"/>
    <cellStyle name="60% - Accent4" xfId="135"/>
    <cellStyle name="60% - Accent5" xfId="136"/>
    <cellStyle name="60% - Accent6" xfId="137"/>
    <cellStyle name="Accent1" xfId="138"/>
    <cellStyle name="Accent1 - 20%" xfId="139"/>
    <cellStyle name="Accent1 - 40%" xfId="140"/>
    <cellStyle name="Accent1 - 60%" xfId="141"/>
    <cellStyle name="Accent2" xfId="142"/>
    <cellStyle name="Accent2 - 20%" xfId="143"/>
    <cellStyle name="Accent2 - 40%" xfId="144"/>
    <cellStyle name="Accent2 - 60%" xfId="145"/>
    <cellStyle name="Accent3" xfId="146"/>
    <cellStyle name="Accent3 - 20%" xfId="147"/>
    <cellStyle name="Accent3 - 40%" xfId="148"/>
    <cellStyle name="Accent3 - 60%" xfId="149"/>
    <cellStyle name="Accent4" xfId="150"/>
    <cellStyle name="Accent4 - 20%" xfId="151"/>
    <cellStyle name="Accent4 - 40%" xfId="152"/>
    <cellStyle name="Accent4 - 60%" xfId="153"/>
    <cellStyle name="Accent5" xfId="154"/>
    <cellStyle name="Accent5 - 20%" xfId="155"/>
    <cellStyle name="Accent5 - 40%" xfId="156"/>
    <cellStyle name="Accent5 - 60%" xfId="157"/>
    <cellStyle name="Accent6" xfId="158"/>
    <cellStyle name="Accent6 - 20%" xfId="159"/>
    <cellStyle name="Accent6 - 40%" xfId="160"/>
    <cellStyle name="Accent6 - 60%" xfId="161"/>
    <cellStyle name="Actual Date" xfId="162"/>
    <cellStyle name="Bad" xfId="163"/>
    <cellStyle name="blank" xfId="164"/>
    <cellStyle name="Calc Currency (0)" xfId="165"/>
    <cellStyle name="Calculation" xfId="166"/>
    <cellStyle name="Check Cell" xfId="167"/>
    <cellStyle name="CheckCell" xfId="168"/>
    <cellStyle name="Comma" xfId="169"/>
    <cellStyle name="Comma [0]" xfId="170"/>
    <cellStyle name="Comma 10" xfId="171"/>
    <cellStyle name="Comma 11" xfId="172"/>
    <cellStyle name="Comma 12" xfId="173"/>
    <cellStyle name="Comma 2" xfId="174"/>
    <cellStyle name="Comma 2 2" xfId="175"/>
    <cellStyle name="Comma 2 3" xfId="176"/>
    <cellStyle name="Comma 3" xfId="177"/>
    <cellStyle name="Comma 3 2" xfId="178"/>
    <cellStyle name="Comma 4" xfId="179"/>
    <cellStyle name="Comma 5" xfId="180"/>
    <cellStyle name="Comma 6" xfId="181"/>
    <cellStyle name="Comma 7" xfId="182"/>
    <cellStyle name="Comma 8" xfId="183"/>
    <cellStyle name="Comma 9" xfId="184"/>
    <cellStyle name="Comma0" xfId="185"/>
    <cellStyle name="Comma0 - Style2" xfId="186"/>
    <cellStyle name="Comma0 - Style4" xfId="187"/>
    <cellStyle name="Comma0 - Style5" xfId="188"/>
    <cellStyle name="Comma0_00COS Ind Allocators" xfId="189"/>
    <cellStyle name="Comma1 - Style1" xfId="190"/>
    <cellStyle name="Copied" xfId="191"/>
    <cellStyle name="COST1" xfId="192"/>
    <cellStyle name="Curren - Style1" xfId="193"/>
    <cellStyle name="Curren - Style2" xfId="194"/>
    <cellStyle name="Curren - Style5" xfId="195"/>
    <cellStyle name="Curren - Style6" xfId="196"/>
    <cellStyle name="Currency" xfId="197"/>
    <cellStyle name="Currency [0]" xfId="198"/>
    <cellStyle name="Currency 10" xfId="199"/>
    <cellStyle name="Currency 2" xfId="200"/>
    <cellStyle name="Currency 2 2" xfId="201"/>
    <cellStyle name="Currency 3" xfId="202"/>
    <cellStyle name="Currency 4" xfId="203"/>
    <cellStyle name="Currency 5" xfId="204"/>
    <cellStyle name="Currency 6" xfId="205"/>
    <cellStyle name="Currency 7" xfId="206"/>
    <cellStyle name="Currency 8" xfId="207"/>
    <cellStyle name="Currency 9" xfId="208"/>
    <cellStyle name="Currency0" xfId="209"/>
    <cellStyle name="Date" xfId="210"/>
    <cellStyle name="Emphasis 1" xfId="211"/>
    <cellStyle name="Emphasis 2" xfId="212"/>
    <cellStyle name="Emphasis 3" xfId="213"/>
    <cellStyle name="Entered" xfId="214"/>
    <cellStyle name="Explanatory Text" xfId="215"/>
    <cellStyle name="Fixed" xfId="216"/>
    <cellStyle name="Fixed3 - Style3" xfId="217"/>
    <cellStyle name="Followed Hyperlink" xfId="218"/>
    <cellStyle name="Good" xfId="219"/>
    <cellStyle name="Grey" xfId="220"/>
    <cellStyle name="Header" xfId="221"/>
    <cellStyle name="Header1" xfId="222"/>
    <cellStyle name="Header2" xfId="223"/>
    <cellStyle name="Heading" xfId="224"/>
    <cellStyle name="Heading 1" xfId="225"/>
    <cellStyle name="Heading 1 2" xfId="226"/>
    <cellStyle name="Heading 2" xfId="227"/>
    <cellStyle name="Heading 2 2" xfId="228"/>
    <cellStyle name="Heading 3" xfId="229"/>
    <cellStyle name="Heading 4" xfId="230"/>
    <cellStyle name="Heading1" xfId="231"/>
    <cellStyle name="Heading2" xfId="232"/>
    <cellStyle name="HIGHLIGHT" xfId="233"/>
    <cellStyle name="Hyperlink" xfId="234"/>
    <cellStyle name="Hyperlink 2" xfId="235"/>
    <cellStyle name="Input" xfId="236"/>
    <cellStyle name="Input [yellow]" xfId="237"/>
    <cellStyle name="Input Cells" xfId="238"/>
    <cellStyle name="Input Cells Percent" xfId="239"/>
    <cellStyle name="Lines" xfId="240"/>
    <cellStyle name="LINKED" xfId="241"/>
    <cellStyle name="Linked Cell" xfId="242"/>
    <cellStyle name="modified border" xfId="243"/>
    <cellStyle name="modified border1" xfId="244"/>
    <cellStyle name="Neutral" xfId="245"/>
    <cellStyle name="no dec" xfId="246"/>
    <cellStyle name="Normal - Style1" xfId="247"/>
    <cellStyle name="Normal 10" xfId="248"/>
    <cellStyle name="Normal 11" xfId="249"/>
    <cellStyle name="Normal 12" xfId="250"/>
    <cellStyle name="Normal 13" xfId="251"/>
    <cellStyle name="Normal 14" xfId="252"/>
    <cellStyle name="Normal 15" xfId="253"/>
    <cellStyle name="Normal 2" xfId="254"/>
    <cellStyle name="Normal 2 2" xfId="255"/>
    <cellStyle name="Normal 2 2 2" xfId="256"/>
    <cellStyle name="Normal 2 2 3" xfId="257"/>
    <cellStyle name="Normal 2 2_21.06E Operating Expenses - Rebuttl" xfId="258"/>
    <cellStyle name="Normal 2 3" xfId="259"/>
    <cellStyle name="Normal 2 4" xfId="260"/>
    <cellStyle name="Normal 2 5" xfId="261"/>
    <cellStyle name="Normal 2 6" xfId="262"/>
    <cellStyle name="Normal 2 7" xfId="263"/>
    <cellStyle name="Normal 2_2011 GRC TY Board Meeting Meals" xfId="264"/>
    <cellStyle name="Normal 3" xfId="265"/>
    <cellStyle name="Normal 3 2" xfId="266"/>
    <cellStyle name="Normal 3 3" xfId="267"/>
    <cellStyle name="Normal 3 4" xfId="268"/>
    <cellStyle name="Normal 3 5" xfId="269"/>
    <cellStyle name="Normal 3_Net Classified Plant" xfId="270"/>
    <cellStyle name="Normal 4" xfId="271"/>
    <cellStyle name="Normal 4 2" xfId="272"/>
    <cellStyle name="Normal 4_Laid Off Employees + CEO" xfId="273"/>
    <cellStyle name="Normal 5" xfId="274"/>
    <cellStyle name="Normal 6" xfId="275"/>
    <cellStyle name="Normal 7" xfId="276"/>
    <cellStyle name="Normal 8" xfId="277"/>
    <cellStyle name="Normal 9" xfId="278"/>
    <cellStyle name="Note" xfId="279"/>
    <cellStyle name="Note 10" xfId="280"/>
    <cellStyle name="Note 11" xfId="281"/>
    <cellStyle name="Note 12" xfId="282"/>
    <cellStyle name="Note 2" xfId="283"/>
    <cellStyle name="Note 3" xfId="284"/>
    <cellStyle name="Note 4" xfId="285"/>
    <cellStyle name="Note 5" xfId="286"/>
    <cellStyle name="Note 6" xfId="287"/>
    <cellStyle name="Note 7" xfId="288"/>
    <cellStyle name="Note 8" xfId="289"/>
    <cellStyle name="Note 9" xfId="290"/>
    <cellStyle name="Output" xfId="291"/>
    <cellStyle name="Percen - Style1" xfId="292"/>
    <cellStyle name="Percen - Style2" xfId="293"/>
    <cellStyle name="Percen - Style3" xfId="294"/>
    <cellStyle name="Percent" xfId="295"/>
    <cellStyle name="Percent (0)" xfId="296"/>
    <cellStyle name="Percent [2]" xfId="297"/>
    <cellStyle name="Percent 2" xfId="298"/>
    <cellStyle name="Percent 3" xfId="299"/>
    <cellStyle name="Percent 3 2" xfId="300"/>
    <cellStyle name="Percent 4" xfId="301"/>
    <cellStyle name="Percent 5" xfId="302"/>
    <cellStyle name="Percent 6" xfId="303"/>
    <cellStyle name="Percent 7" xfId="304"/>
    <cellStyle name="Percent 8" xfId="305"/>
    <cellStyle name="Percent 9" xfId="306"/>
    <cellStyle name="Processing" xfId="307"/>
    <cellStyle name="PSChar" xfId="308"/>
    <cellStyle name="PSDate" xfId="309"/>
    <cellStyle name="PSDec" xfId="310"/>
    <cellStyle name="PSHeading" xfId="311"/>
    <cellStyle name="PSInt" xfId="312"/>
    <cellStyle name="PSSpacer" xfId="313"/>
    <cellStyle name="purple - Style8" xfId="314"/>
    <cellStyle name="RED" xfId="315"/>
    <cellStyle name="Red - Style7" xfId="316"/>
    <cellStyle name="Report" xfId="317"/>
    <cellStyle name="Report Bar" xfId="318"/>
    <cellStyle name="Report Heading" xfId="319"/>
    <cellStyle name="Report Percent" xfId="320"/>
    <cellStyle name="Report Unit Cost" xfId="321"/>
    <cellStyle name="Reports" xfId="322"/>
    <cellStyle name="Reports Total" xfId="323"/>
    <cellStyle name="Reports Unit Cost Total" xfId="324"/>
    <cellStyle name="RevList" xfId="325"/>
    <cellStyle name="round100" xfId="326"/>
    <cellStyle name="SAPBEXaggData" xfId="327"/>
    <cellStyle name="SAPBEXaggDataEmph" xfId="328"/>
    <cellStyle name="SAPBEXaggItem" xfId="329"/>
    <cellStyle name="SAPBEXaggItemX" xfId="330"/>
    <cellStyle name="SAPBEXchaText" xfId="331"/>
    <cellStyle name="SAPBEXchaText 2" xfId="332"/>
    <cellStyle name="SAPBEXchaText_21.06E Operating Expenses - Rebuttl" xfId="333"/>
    <cellStyle name="SAPBEXexcBad7" xfId="334"/>
    <cellStyle name="SAPBEXexcBad8" xfId="335"/>
    <cellStyle name="SAPBEXexcBad9" xfId="336"/>
    <cellStyle name="SAPBEXexcCritical4" xfId="337"/>
    <cellStyle name="SAPBEXexcCritical5" xfId="338"/>
    <cellStyle name="SAPBEXexcCritical6" xfId="339"/>
    <cellStyle name="SAPBEXexcGood1" xfId="340"/>
    <cellStyle name="SAPBEXexcGood2" xfId="341"/>
    <cellStyle name="SAPBEXexcGood3" xfId="342"/>
    <cellStyle name="SAPBEXfilterDrill" xfId="343"/>
    <cellStyle name="SAPBEXfilterItem" xfId="344"/>
    <cellStyle name="SAPBEXfilterText" xfId="345"/>
    <cellStyle name="SAPBEXformats" xfId="346"/>
    <cellStyle name="SAPBEXheaderItem" xfId="347"/>
    <cellStyle name="SAPBEXheaderText" xfId="348"/>
    <cellStyle name="SAPBEXHLevel0" xfId="349"/>
    <cellStyle name="SAPBEXHLevel0X" xfId="350"/>
    <cellStyle name="SAPBEXHLevel1" xfId="351"/>
    <cellStyle name="SAPBEXHLevel1X" xfId="352"/>
    <cellStyle name="SAPBEXHLevel2" xfId="353"/>
    <cellStyle name="SAPBEXHLevel2X" xfId="354"/>
    <cellStyle name="SAPBEXHLevel3" xfId="355"/>
    <cellStyle name="SAPBEXHLevel3X" xfId="356"/>
    <cellStyle name="SAPBEXinputData" xfId="357"/>
    <cellStyle name="SAPBEXItemHeader" xfId="358"/>
    <cellStyle name="SAPBEXresData" xfId="359"/>
    <cellStyle name="SAPBEXresDataEmph" xfId="360"/>
    <cellStyle name="SAPBEXresItem" xfId="361"/>
    <cellStyle name="SAPBEXresItemX" xfId="362"/>
    <cellStyle name="SAPBEXstdData" xfId="363"/>
    <cellStyle name="SAPBEXstdDataEmph" xfId="364"/>
    <cellStyle name="SAPBEXstdItem" xfId="365"/>
    <cellStyle name="SAPBEXstdItemX" xfId="366"/>
    <cellStyle name="SAPBEXtitle" xfId="367"/>
    <cellStyle name="SAPBEXunassignedItem" xfId="368"/>
    <cellStyle name="SAPBEXundefined" xfId="369"/>
    <cellStyle name="shade" xfId="370"/>
    <cellStyle name="Sheet Title" xfId="371"/>
    <cellStyle name="StmtTtl1" xfId="372"/>
    <cellStyle name="StmtTtl2" xfId="373"/>
    <cellStyle name="STYL1 - Style1" xfId="374"/>
    <cellStyle name="Style 1" xfId="375"/>
    <cellStyle name="Style 1 2" xfId="376"/>
    <cellStyle name="Style 1 3" xfId="377"/>
    <cellStyle name="Style 1 3 2" xfId="378"/>
    <cellStyle name="Style 1 3 2 2" xfId="379"/>
    <cellStyle name="Style 1 3 3" xfId="380"/>
    <cellStyle name="Style 1 3 4" xfId="381"/>
    <cellStyle name="Style 1 3_21.06E Operating Expenses - Rebuttl" xfId="382"/>
    <cellStyle name="Style 1 4" xfId="383"/>
    <cellStyle name="Style 1_Laid Off Employees + CEO" xfId="384"/>
    <cellStyle name="Subtotal" xfId="385"/>
    <cellStyle name="Sub-total" xfId="386"/>
    <cellStyle name="taples Plaza" xfId="387"/>
    <cellStyle name="Tickmark" xfId="388"/>
    <cellStyle name="Title" xfId="389"/>
    <cellStyle name="Title: Major" xfId="390"/>
    <cellStyle name="Title: Minor" xfId="391"/>
    <cellStyle name="Title: Worksheet" xfId="392"/>
    <cellStyle name="Total" xfId="393"/>
    <cellStyle name="Total 2" xfId="394"/>
    <cellStyle name="Total4 - Style4" xfId="395"/>
    <cellStyle name="Unprot" xfId="396"/>
    <cellStyle name="Unprot$" xfId="397"/>
    <cellStyle name="Unprotect" xfId="398"/>
    <cellStyle name="Warning Text" xfId="3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Monthly%20Regulatory%20Reports\2010%20IS%20and%20Balance%20Sheet%20Reports\WC\4th%20Quarter\MRM-04%20Repairs%20Removal%20v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peder\Local%20Settings\Temporary%20Internet%20Files\Content.Outlook\966INFBW\Final%20SOG%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_of_Tax_Adjustment"/>
      <sheetName val="ADIT_Summary_for_Electric"/>
      <sheetName val="ADIT_Summary_for_Gas"/>
      <sheetName val="Summary of Tax Adjustment"/>
      <sheetName val="ADIT Summary for Electric"/>
      <sheetName val="ADIT Summary for Ga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Monthly"/>
      <sheetName val="YTD"/>
      <sheetName val="12ME"/>
      <sheetName val="Grap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2.8515625" style="0" customWidth="1"/>
    <col min="2" max="2" width="20.421875" style="0" customWidth="1"/>
    <col min="3" max="3" width="1.421875" style="0" customWidth="1"/>
    <col min="4" max="4" width="12.28125" style="0" bestFit="1" customWidth="1"/>
    <col min="5" max="5" width="8.140625" style="0" customWidth="1"/>
    <col min="6" max="6" width="1.421875" style="0" customWidth="1"/>
    <col min="7" max="7" width="14.8515625" style="0" bestFit="1" customWidth="1"/>
    <col min="8" max="8" width="10.140625" style="0" customWidth="1"/>
    <col min="9" max="9" width="2.00390625" style="0" customWidth="1"/>
    <col min="10" max="10" width="12.28125" style="0" bestFit="1" customWidth="1"/>
    <col min="13" max="13" width="0" style="0" hidden="1" customWidth="1"/>
    <col min="14" max="14" width="9.7109375" style="0" hidden="1" customWidth="1"/>
    <col min="15" max="15" width="0" style="0" hidden="1" customWidth="1"/>
    <col min="16" max="16" width="9.7109375" style="0" hidden="1" customWidth="1"/>
    <col min="17" max="18" width="0" style="0" hidden="1" customWidth="1"/>
  </cols>
  <sheetData>
    <row r="1" ht="12.75">
      <c r="H1" t="s">
        <v>0</v>
      </c>
    </row>
    <row r="2" spans="8:11" ht="12.75">
      <c r="H2" t="s">
        <v>1</v>
      </c>
      <c r="K2" t="s">
        <v>2</v>
      </c>
    </row>
    <row r="4" spans="2:11" ht="12.75">
      <c r="B4" s="25" t="s">
        <v>3</v>
      </c>
      <c r="C4" s="25"/>
      <c r="D4" s="25"/>
      <c r="E4" s="25"/>
      <c r="F4" s="25"/>
      <c r="G4" s="25"/>
      <c r="H4" s="25"/>
      <c r="I4" s="25"/>
      <c r="J4" s="25"/>
      <c r="K4" s="25"/>
    </row>
    <row r="5" spans="2:11" ht="12.75">
      <c r="B5" s="26" t="s">
        <v>4</v>
      </c>
      <c r="C5" s="26"/>
      <c r="D5" s="26"/>
      <c r="E5" s="26"/>
      <c r="F5" s="26"/>
      <c r="G5" s="26"/>
      <c r="H5" s="26"/>
      <c r="I5" s="26"/>
      <c r="J5" s="26"/>
      <c r="K5" s="26"/>
    </row>
    <row r="10" spans="2:11" ht="12.75">
      <c r="B10" s="14"/>
      <c r="C10" s="17"/>
      <c r="D10" s="23" t="s">
        <v>5</v>
      </c>
      <c r="E10" s="24"/>
      <c r="F10" s="17"/>
      <c r="G10" s="23" t="s">
        <v>6</v>
      </c>
      <c r="H10" s="24"/>
      <c r="I10" s="17"/>
      <c r="J10" s="12" t="s">
        <v>13</v>
      </c>
      <c r="K10" s="13" t="s">
        <v>14</v>
      </c>
    </row>
    <row r="11" spans="2:16" ht="12.75">
      <c r="B11" s="15" t="s">
        <v>7</v>
      </c>
      <c r="C11" s="18"/>
      <c r="D11" s="7"/>
      <c r="E11" s="8"/>
      <c r="F11" s="18"/>
      <c r="G11" s="10"/>
      <c r="H11" s="8"/>
      <c r="I11" s="18"/>
      <c r="J11" s="10"/>
      <c r="K11" s="8"/>
      <c r="O11" s="1"/>
      <c r="P11" s="1"/>
    </row>
    <row r="12" spans="1:16" ht="12.75">
      <c r="A12" s="2"/>
      <c r="B12" s="15" t="s">
        <v>8</v>
      </c>
      <c r="C12" s="18"/>
      <c r="D12" s="7">
        <v>342617.56</v>
      </c>
      <c r="E12" s="19">
        <f>+D12/D19</f>
        <v>0.8843614906896428</v>
      </c>
      <c r="F12" s="18"/>
      <c r="G12" s="7">
        <v>70830.92879743555</v>
      </c>
      <c r="H12" s="19">
        <f>+G12/G19</f>
        <v>0.3863787685137973</v>
      </c>
      <c r="I12" s="18"/>
      <c r="J12" s="7">
        <f>+G12+D12</f>
        <v>413448.48879743554</v>
      </c>
      <c r="K12" s="19">
        <f>ROUND(+J12/$J$19,3)+0.001</f>
        <v>0.725</v>
      </c>
      <c r="L12" s="3"/>
      <c r="N12" s="1">
        <v>156800</v>
      </c>
      <c r="O12" s="1">
        <v>3417</v>
      </c>
      <c r="P12" s="1">
        <f>+O12+N12</f>
        <v>160217</v>
      </c>
    </row>
    <row r="13" spans="1:18" ht="12.75">
      <c r="A13" s="2"/>
      <c r="B13" s="15" t="s">
        <v>9</v>
      </c>
      <c r="C13" s="18"/>
      <c r="D13" s="7">
        <v>37858</v>
      </c>
      <c r="E13" s="19">
        <f>+D13/D19</f>
        <v>0.09771874306304817</v>
      </c>
      <c r="F13" s="18"/>
      <c r="G13" s="7">
        <v>7826.5612025645005</v>
      </c>
      <c r="H13" s="19">
        <f>+G13/G19</f>
        <v>0.042693455111860984</v>
      </c>
      <c r="I13" s="18"/>
      <c r="J13" s="7">
        <f>+G13+D13</f>
        <v>45684.5612025645</v>
      </c>
      <c r="K13" s="19">
        <f>ROUND(+J13/$J$19,3)</f>
        <v>0.08</v>
      </c>
      <c r="N13" s="1">
        <v>112400</v>
      </c>
      <c r="O13" s="1">
        <v>240</v>
      </c>
      <c r="P13" s="1">
        <f>+O13+N13</f>
        <v>112640</v>
      </c>
      <c r="Q13" s="4">
        <v>114801</v>
      </c>
      <c r="R13" s="5">
        <f>+Q13-P13</f>
        <v>2161</v>
      </c>
    </row>
    <row r="14" spans="1:16" ht="12.75">
      <c r="A14" s="2"/>
      <c r="B14" s="15" t="s">
        <v>15</v>
      </c>
      <c r="C14" s="18"/>
      <c r="D14" s="7">
        <v>1281</v>
      </c>
      <c r="E14" s="19">
        <f>+D14/D19</f>
        <v>0.003306506150979046</v>
      </c>
      <c r="F14" s="18"/>
      <c r="G14" s="7"/>
      <c r="H14" s="19"/>
      <c r="I14" s="18"/>
      <c r="J14" s="7">
        <f>+G14+D14</f>
        <v>1281</v>
      </c>
      <c r="K14" s="19">
        <f>ROUND(+J14/$J$19,3)</f>
        <v>0.002</v>
      </c>
      <c r="L14" s="3"/>
      <c r="N14" s="1"/>
      <c r="O14" s="1"/>
      <c r="P14" s="1"/>
    </row>
    <row r="15" spans="2:16" ht="12.75">
      <c r="B15" s="15" t="s">
        <v>10</v>
      </c>
      <c r="C15" s="18"/>
      <c r="D15" s="9">
        <f>+D13+D12</f>
        <v>380475.56</v>
      </c>
      <c r="E15" s="19"/>
      <c r="F15" s="18"/>
      <c r="G15" s="7">
        <f>SUM(G12:G13)</f>
        <v>78657.49000000005</v>
      </c>
      <c r="H15" s="21"/>
      <c r="I15" s="18"/>
      <c r="J15" s="7">
        <f>+G15+D15</f>
        <v>459133.05000000005</v>
      </c>
      <c r="K15" s="22"/>
      <c r="N15" s="1">
        <v>112400</v>
      </c>
      <c r="O15" s="1"/>
      <c r="P15" s="1">
        <f>+O15+N15</f>
        <v>112400</v>
      </c>
    </row>
    <row r="16" spans="2:16" ht="12.75">
      <c r="B16" s="15"/>
      <c r="C16" s="18"/>
      <c r="D16" s="7"/>
      <c r="E16" s="19"/>
      <c r="F16" s="18"/>
      <c r="G16" s="7"/>
      <c r="H16" s="21"/>
      <c r="I16" s="18"/>
      <c r="J16" s="7"/>
      <c r="K16" s="22"/>
      <c r="N16" s="5">
        <f>SUM(N12:N15)</f>
        <v>381600</v>
      </c>
      <c r="O16" s="5">
        <f>SUM(O12:O15)</f>
        <v>3657</v>
      </c>
      <c r="P16" s="5">
        <f>SUM(P12:P15)</f>
        <v>385257</v>
      </c>
    </row>
    <row r="17" spans="2:16" ht="12.75">
      <c r="B17" s="16" t="s">
        <v>12</v>
      </c>
      <c r="C17" s="18"/>
      <c r="D17" s="11">
        <f>5661</f>
        <v>5661</v>
      </c>
      <c r="E17" s="20">
        <f>+D17/D19</f>
        <v>0.014612124372125198</v>
      </c>
      <c r="F17" s="18"/>
      <c r="G17" s="11">
        <v>104662.43999999999</v>
      </c>
      <c r="H17" s="20">
        <f>+G17/G19</f>
        <v>0.5709277763743417</v>
      </c>
      <c r="I17" s="18"/>
      <c r="J17" s="11">
        <f>+G17+D17</f>
        <v>110323.43999999999</v>
      </c>
      <c r="K17" s="19">
        <f>ROUND(+J17/$J$19,3)</f>
        <v>0.193</v>
      </c>
      <c r="O17" s="1"/>
      <c r="P17" s="1"/>
    </row>
    <row r="18" spans="2:16" ht="12.75">
      <c r="B18" s="15"/>
      <c r="C18" s="18"/>
      <c r="D18" s="10"/>
      <c r="E18" s="19"/>
      <c r="F18" s="18"/>
      <c r="G18" s="7"/>
      <c r="H18" s="22"/>
      <c r="I18" s="18"/>
      <c r="J18" s="7"/>
      <c r="K18" s="19"/>
      <c r="O18" s="1"/>
      <c r="P18" s="1"/>
    </row>
    <row r="19" spans="2:11" ht="12.75">
      <c r="B19" s="16" t="s">
        <v>11</v>
      </c>
      <c r="C19" s="6"/>
      <c r="D19" s="11">
        <v>387418</v>
      </c>
      <c r="E19" s="20">
        <f>SUM(E12:E18)</f>
        <v>0.9999988642757952</v>
      </c>
      <c r="F19" s="6"/>
      <c r="G19" s="11">
        <f>+G17+G15</f>
        <v>183319.93000000005</v>
      </c>
      <c r="H19" s="20">
        <f>SUM(H12:H18)</f>
        <v>1</v>
      </c>
      <c r="I19" s="6"/>
      <c r="J19" s="11">
        <f>+G19+D19</f>
        <v>570737.93</v>
      </c>
      <c r="K19" s="20">
        <f>SUM(K12:K18)</f>
        <v>1</v>
      </c>
    </row>
    <row r="21" ht="12.75">
      <c r="D21" s="5"/>
    </row>
  </sheetData>
  <sheetProtection/>
  <mergeCells count="4">
    <mergeCell ref="D10:E10"/>
    <mergeCell ref="G10:H10"/>
    <mergeCell ref="B4:K4"/>
    <mergeCell ref="B5:K5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miov</dc:creator>
  <cp:keywords/>
  <dc:description/>
  <cp:lastModifiedBy>No Name</cp:lastModifiedBy>
  <cp:lastPrinted>2012-01-14T04:50:38Z</cp:lastPrinted>
  <dcterms:created xsi:type="dcterms:W3CDTF">2012-01-11T22:50:42Z</dcterms:created>
  <dcterms:modified xsi:type="dcterms:W3CDTF">2012-01-14T04:52:32Z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2012-01-17T00:00:00Z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