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C16E754C-0447-48F0-8E41-73B4ADFBE2B5}" xr6:coauthVersionLast="47" xr6:coauthVersionMax="47" xr10:uidLastSave="{00000000-0000-0000-0000-000000000000}"/>
  <bookViews>
    <workbookView xWindow="-120" yWindow="-120" windowWidth="11760" windowHeight="20130" xr2:uid="{CE790AF7-A05F-41EC-9001-607CAB53B30C}"/>
  </bookViews>
  <sheets>
    <sheet name="Exhibit KCH-7, p. 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2" i="1" l="1"/>
  <c r="L33" i="1"/>
  <c r="L34" i="1"/>
  <c r="L29" i="1"/>
  <c r="L25" i="1"/>
  <c r="L24" i="1"/>
  <c r="L16" i="1"/>
  <c r="L17" i="1"/>
  <c r="L12" i="1"/>
  <c r="L8" i="1"/>
  <c r="L7" i="1"/>
  <c r="L6" i="1"/>
  <c r="H30" i="1"/>
  <c r="H31" i="1"/>
  <c r="H32" i="1"/>
  <c r="H33" i="1"/>
  <c r="H34" i="1"/>
  <c r="H29" i="1"/>
  <c r="H25" i="1"/>
  <c r="H24" i="1"/>
  <c r="H13" i="1"/>
  <c r="H14" i="1"/>
  <c r="H15" i="1"/>
  <c r="H16" i="1"/>
  <c r="H12" i="1"/>
  <c r="H8" i="1"/>
  <c r="H7" i="1"/>
  <c r="H6" i="1"/>
  <c r="L30" i="1"/>
  <c r="L31" i="1"/>
  <c r="L13" i="1"/>
  <c r="L14" i="1"/>
  <c r="L15" i="1"/>
  <c r="K35" i="1"/>
  <c r="K18" i="1"/>
  <c r="H26" i="1"/>
  <c r="L26" i="1" s="1"/>
  <c r="H17" i="1"/>
  <c r="G35" i="1"/>
  <c r="G18" i="1"/>
  <c r="D34" i="1"/>
  <c r="D33" i="1"/>
  <c r="D32" i="1"/>
  <c r="D31" i="1"/>
  <c r="D30" i="1"/>
  <c r="D29" i="1"/>
  <c r="D25" i="1"/>
  <c r="D24" i="1"/>
  <c r="D7" i="1"/>
  <c r="D8" i="1"/>
  <c r="D12" i="1"/>
  <c r="D13" i="1"/>
  <c r="D14" i="1"/>
  <c r="D15" i="1"/>
  <c r="D16" i="1"/>
  <c r="D17" i="1"/>
  <c r="D6" i="1"/>
  <c r="C35" i="1"/>
  <c r="C18" i="1"/>
  <c r="L18" i="1" l="1"/>
  <c r="L20" i="1"/>
  <c r="L35" i="1"/>
  <c r="L37" i="1" s="1"/>
  <c r="H35" i="1"/>
  <c r="H37" i="1" s="1"/>
  <c r="H18" i="1"/>
  <c r="H20" i="1" s="1"/>
  <c r="D18" i="1"/>
  <c r="D20" i="1" s="1"/>
  <c r="D35" i="1"/>
  <c r="D37" i="1" s="1"/>
  <c r="D39" i="1" l="1"/>
  <c r="L39" i="1"/>
  <c r="H39" i="1"/>
</calcChain>
</file>

<file path=xl/sharedStrings.xml><?xml version="1.0" encoding="utf-8"?>
<sst xmlns="http://schemas.openxmlformats.org/spreadsheetml/2006/main" count="45" uniqueCount="30">
  <si>
    <t>Schedule 87 - Sales</t>
  </si>
  <si>
    <t>Basic Charge</t>
  </si>
  <si>
    <t>Demand Charge</t>
  </si>
  <si>
    <t>Procurement Charge</t>
  </si>
  <si>
    <t>Minimum Bills</t>
  </si>
  <si>
    <t>Delivery Charge:</t>
  </si>
  <si>
    <t>First 25,000 Therms</t>
  </si>
  <si>
    <t>Next 25,000 Therms</t>
  </si>
  <si>
    <t>Next 50,000 Therms</t>
  </si>
  <si>
    <t>Total Delivery Charges</t>
  </si>
  <si>
    <t>Schedule 87 - Transportation</t>
  </si>
  <si>
    <t>Total Revenues - Transport</t>
  </si>
  <si>
    <t>Total Revenues - Sales</t>
  </si>
  <si>
    <t xml:space="preserve">Total 87/87T Revenues </t>
  </si>
  <si>
    <t>Current Revenue</t>
  </si>
  <si>
    <t>Test Year</t>
  </si>
  <si>
    <t>Rate Year 1 (2025)</t>
  </si>
  <si>
    <t>Rate Year 2 (2026)</t>
  </si>
  <si>
    <r>
      <t xml:space="preserve">Billing Determinants </t>
    </r>
    <r>
      <rPr>
        <vertAlign val="superscript"/>
        <sz val="11"/>
        <color theme="1"/>
        <rFont val="Times New Roman"/>
        <family val="1"/>
      </rPr>
      <t>1</t>
    </r>
  </si>
  <si>
    <r>
      <t xml:space="preserve">Current 
Rates </t>
    </r>
    <r>
      <rPr>
        <vertAlign val="superscript"/>
        <sz val="11"/>
        <color theme="1"/>
        <rFont val="Times New Roman"/>
        <family val="1"/>
      </rPr>
      <t>1</t>
    </r>
  </si>
  <si>
    <t xml:space="preserve">1. PSE Exhibit JDT-5, Exh JDT-5 (Rate Design) tab. </t>
  </si>
  <si>
    <t>Next 100,000 Therms</t>
  </si>
  <si>
    <t>Next 300,000 Therms</t>
  </si>
  <si>
    <t>All over 500,000 Therms</t>
  </si>
  <si>
    <t>Total 87/87T Base Revenue Target</t>
  </si>
  <si>
    <r>
      <t xml:space="preserve">Proposed Rates </t>
    </r>
    <r>
      <rPr>
        <vertAlign val="superscript"/>
        <sz val="11"/>
        <color theme="1"/>
        <rFont val="Times New Roman"/>
        <family val="1"/>
      </rPr>
      <t>2</t>
    </r>
  </si>
  <si>
    <r>
      <t>Proposed Rates</t>
    </r>
    <r>
      <rPr>
        <vertAlign val="superscript"/>
        <sz val="11"/>
        <color theme="1"/>
        <rFont val="Times New Roman"/>
        <family val="1"/>
      </rPr>
      <t xml:space="preserve"> 2</t>
    </r>
  </si>
  <si>
    <t>Data Sources:</t>
  </si>
  <si>
    <t>2. Nucor WP 240004-05-PSE-WP-JDT-5-GAS-RATE-SPREAD-DESIGN-24GRC-02-2024.</t>
  </si>
  <si>
    <t>Nucor Illustrative Base Rate Design for Schedules 87/87T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</si>
</sst>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"/>
    <numFmt numFmtId="165" formatCode="&quot;$&quot;#,##0.00"/>
    <numFmt numFmtId="166" formatCode="&quot;$&quot;#,##0.00000"/>
    <numFmt numFmtId="167" formatCode="_(* #,##0_);_(* \(#,##0\);_(* &quot;-&quot;??_);_(@_)"/>
    <numFmt numFmtId="168" formatCode="0.00000"/>
  </numFmts>
  <fonts count="6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vertAlign val="super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3" xfId="0" applyFont="1" applyBorder="1"/>
    <xf numFmtId="0" fontId="3" fillId="0" borderId="3" xfId="0" applyFont="1" applyBorder="1" applyProtection="1">
      <protection locked="0"/>
    </xf>
    <xf numFmtId="0" fontId="2" fillId="0" borderId="6" xfId="0" applyFont="1" applyBorder="1"/>
    <xf numFmtId="0" fontId="2" fillId="0" borderId="6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164" fontId="2" fillId="0" borderId="6" xfId="1" applyNumberFormat="1" applyFont="1" applyBorder="1"/>
    <xf numFmtId="0" fontId="3" fillId="0" borderId="1" xfId="0" applyFont="1" applyBorder="1" applyProtection="1">
      <protection locked="0"/>
    </xf>
    <xf numFmtId="0" fontId="3" fillId="0" borderId="0" xfId="0" applyFont="1"/>
    <xf numFmtId="0" fontId="2" fillId="0" borderId="6" xfId="0" applyFont="1" applyBorder="1" applyAlignment="1">
      <alignment wrapText="1"/>
    </xf>
    <xf numFmtId="0" fontId="2" fillId="0" borderId="4" xfId="0" applyFont="1" applyBorder="1" applyAlignment="1" applyProtection="1">
      <alignment horizontal="center" wrapText="1"/>
      <protection locked="0"/>
    </xf>
    <xf numFmtId="165" fontId="2" fillId="0" borderId="3" xfId="0" applyNumberFormat="1" applyFont="1" applyBorder="1" applyProtection="1">
      <protection locked="0"/>
    </xf>
    <xf numFmtId="165" fontId="2" fillId="0" borderId="3" xfId="0" applyNumberFormat="1" applyFont="1" applyBorder="1"/>
    <xf numFmtId="164" fontId="2" fillId="0" borderId="3" xfId="0" applyNumberFormat="1" applyFont="1" applyBorder="1"/>
    <xf numFmtId="166" fontId="2" fillId="0" borderId="3" xfId="0" applyNumberFormat="1" applyFont="1" applyBorder="1"/>
    <xf numFmtId="166" fontId="2" fillId="0" borderId="3" xfId="0" applyNumberFormat="1" applyFont="1" applyBorder="1" applyProtection="1">
      <protection locked="0"/>
    </xf>
    <xf numFmtId="165" fontId="2" fillId="0" borderId="6" xfId="0" applyNumberFormat="1" applyFont="1" applyBorder="1" applyProtection="1">
      <protection locked="0"/>
    </xf>
    <xf numFmtId="165" fontId="2" fillId="0" borderId="6" xfId="0" applyNumberFormat="1" applyFont="1" applyBorder="1"/>
    <xf numFmtId="166" fontId="2" fillId="0" borderId="6" xfId="0" applyNumberFormat="1" applyFont="1" applyBorder="1"/>
    <xf numFmtId="167" fontId="2" fillId="0" borderId="6" xfId="1" applyNumberFormat="1" applyFont="1" applyBorder="1" applyProtection="1">
      <protection locked="0"/>
    </xf>
    <xf numFmtId="167" fontId="2" fillId="0" borderId="6" xfId="1" applyNumberFormat="1" applyFont="1" applyBorder="1"/>
    <xf numFmtId="167" fontId="2" fillId="0" borderId="3" xfId="1" applyNumberFormat="1" applyFont="1" applyBorder="1" applyProtection="1">
      <protection locked="0"/>
    </xf>
    <xf numFmtId="167" fontId="2" fillId="0" borderId="3" xfId="1" applyNumberFormat="1" applyFont="1" applyBorder="1"/>
    <xf numFmtId="167" fontId="2" fillId="0" borderId="7" xfId="1" applyNumberFormat="1" applyFont="1" applyBorder="1"/>
    <xf numFmtId="167" fontId="2" fillId="0" borderId="6" xfId="0" applyNumberFormat="1" applyFont="1" applyBorder="1"/>
    <xf numFmtId="167" fontId="2" fillId="0" borderId="3" xfId="0" applyNumberFormat="1" applyFont="1" applyBorder="1" applyProtection="1">
      <protection locked="0"/>
    </xf>
    <xf numFmtId="164" fontId="2" fillId="0" borderId="6" xfId="1" applyNumberFormat="1" applyFont="1" applyBorder="1" applyProtection="1">
      <protection locked="0"/>
    </xf>
    <xf numFmtId="164" fontId="3" fillId="0" borderId="6" xfId="1" applyNumberFormat="1" applyFont="1" applyBorder="1" applyProtection="1">
      <protection locked="0"/>
    </xf>
    <xf numFmtId="164" fontId="2" fillId="0" borderId="7" xfId="1" applyNumberFormat="1" applyFont="1" applyBorder="1" applyProtection="1"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164" fontId="3" fillId="0" borderId="4" xfId="0" applyNumberFormat="1" applyFont="1" applyBorder="1" applyProtection="1">
      <protection locked="0"/>
    </xf>
    <xf numFmtId="166" fontId="2" fillId="0" borderId="6" xfId="0" applyNumberFormat="1" applyFont="1" applyBorder="1" applyProtection="1">
      <protection locked="0"/>
    </xf>
    <xf numFmtId="166" fontId="2" fillId="0" borderId="7" xfId="0" applyNumberFormat="1" applyFont="1" applyBorder="1"/>
    <xf numFmtId="2" fontId="2" fillId="0" borderId="0" xfId="0" applyNumberFormat="1" applyFont="1"/>
    <xf numFmtId="168" fontId="2" fillId="0" borderId="0" xfId="0" applyNumberFormat="1" applyFont="1"/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9373C-8D70-4115-AE12-0F9C6BF0A3ED}">
  <dimension ref="A1:N45"/>
  <sheetViews>
    <sheetView tabSelected="1" view="pageLayout" zoomScale="85" zoomScaleNormal="100" zoomScalePageLayoutView="85" workbookViewId="0">
      <selection activeCell="J32" sqref="J32"/>
    </sheetView>
  </sheetViews>
  <sheetFormatPr defaultRowHeight="15" x14ac:dyDescent="0.25"/>
  <cols>
    <col min="1" max="1" width="31.28515625" style="1" customWidth="1"/>
    <col min="2" max="4" width="13.85546875" style="1" customWidth="1"/>
    <col min="5" max="5" width="3.140625" style="1" customWidth="1"/>
    <col min="6" max="8" width="13.85546875" style="1" customWidth="1"/>
    <col min="9" max="9" width="3.140625" style="1" customWidth="1"/>
    <col min="10" max="12" width="13.85546875" style="1" customWidth="1"/>
    <col min="13" max="16384" width="9.140625" style="1"/>
  </cols>
  <sheetData>
    <row r="1" spans="1:14" ht="18.75" x14ac:dyDescent="0.3">
      <c r="A1" s="45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3" spans="1:14" ht="18.75" customHeight="1" x14ac:dyDescent="0.25">
      <c r="A3" s="43" t="s">
        <v>0</v>
      </c>
      <c r="B3" s="51" t="s">
        <v>19</v>
      </c>
      <c r="C3" s="49" t="s">
        <v>15</v>
      </c>
      <c r="D3" s="50"/>
      <c r="F3" s="46" t="s">
        <v>16</v>
      </c>
      <c r="G3" s="47"/>
      <c r="H3" s="48"/>
      <c r="J3" s="46" t="s">
        <v>17</v>
      </c>
      <c r="K3" s="47"/>
      <c r="L3" s="48"/>
    </row>
    <row r="4" spans="1:14" ht="49.5" customHeight="1" x14ac:dyDescent="0.25">
      <c r="A4" s="44"/>
      <c r="B4" s="52"/>
      <c r="C4" s="15" t="s">
        <v>18</v>
      </c>
      <c r="D4" s="15" t="s">
        <v>14</v>
      </c>
      <c r="F4" s="34" t="s">
        <v>25</v>
      </c>
      <c r="G4" s="15" t="s">
        <v>18</v>
      </c>
      <c r="H4" s="34" t="s">
        <v>14</v>
      </c>
      <c r="J4" s="34" t="s">
        <v>26</v>
      </c>
      <c r="K4" s="15" t="s">
        <v>18</v>
      </c>
      <c r="L4" s="34" t="s">
        <v>14</v>
      </c>
    </row>
    <row r="5" spans="1:14" x14ac:dyDescent="0.25">
      <c r="A5" s="5"/>
      <c r="B5" s="5"/>
      <c r="C5" s="14"/>
      <c r="D5" s="5"/>
      <c r="F5" s="5"/>
      <c r="G5" s="14"/>
      <c r="H5" s="5"/>
      <c r="J5" s="5"/>
      <c r="K5" s="14"/>
      <c r="L5" s="5"/>
    </row>
    <row r="6" spans="1:14" x14ac:dyDescent="0.25">
      <c r="A6" s="6" t="s">
        <v>1</v>
      </c>
      <c r="B6" s="21">
        <v>715.15</v>
      </c>
      <c r="C6" s="24">
        <v>48.270756991295279</v>
      </c>
      <c r="D6" s="31">
        <f>B6*C6</f>
        <v>34520.83186232482</v>
      </c>
      <c r="F6" s="21">
        <v>929.7</v>
      </c>
      <c r="G6" s="24">
        <v>48</v>
      </c>
      <c r="H6" s="31">
        <f>F6*G6</f>
        <v>44625.600000000006</v>
      </c>
      <c r="J6" s="21">
        <v>1208.5999999999999</v>
      </c>
      <c r="K6" s="24">
        <v>48</v>
      </c>
      <c r="L6" s="31">
        <f>J6*K6</f>
        <v>58012.799999999996</v>
      </c>
      <c r="N6" s="38"/>
    </row>
    <row r="7" spans="1:14" x14ac:dyDescent="0.25">
      <c r="A7" s="5" t="s">
        <v>2</v>
      </c>
      <c r="B7" s="22">
        <v>1.45</v>
      </c>
      <c r="C7" s="25">
        <v>0</v>
      </c>
      <c r="D7" s="31">
        <f t="shared" ref="D7:D17" si="0">B7*C7</f>
        <v>0</v>
      </c>
      <c r="F7" s="21">
        <v>1.71</v>
      </c>
      <c r="G7" s="25">
        <v>0</v>
      </c>
      <c r="H7" s="31">
        <f t="shared" ref="H7:H8" si="1">F7*G7</f>
        <v>0</v>
      </c>
      <c r="J7" s="21">
        <v>2.02</v>
      </c>
      <c r="K7" s="25">
        <v>0</v>
      </c>
      <c r="L7" s="31">
        <f t="shared" ref="L7:L8" si="2">J7*K7</f>
        <v>0</v>
      </c>
      <c r="N7" s="38"/>
    </row>
    <row r="8" spans="1:14" x14ac:dyDescent="0.25">
      <c r="A8" s="5" t="s">
        <v>3</v>
      </c>
      <c r="B8" s="23">
        <v>9.3200000000000002E-3</v>
      </c>
      <c r="C8" s="25">
        <v>19551189.13520667</v>
      </c>
      <c r="D8" s="31">
        <f t="shared" si="0"/>
        <v>182217.08274012618</v>
      </c>
      <c r="F8" s="36">
        <v>1.298E-2</v>
      </c>
      <c r="G8" s="25">
        <v>20007657</v>
      </c>
      <c r="H8" s="31">
        <f t="shared" si="1"/>
        <v>259699.38786000002</v>
      </c>
      <c r="J8" s="36">
        <v>1.298E-2</v>
      </c>
      <c r="K8" s="25">
        <v>19433452</v>
      </c>
      <c r="L8" s="31">
        <f t="shared" si="2"/>
        <v>252246.20696000001</v>
      </c>
      <c r="N8" s="38"/>
    </row>
    <row r="9" spans="1:14" x14ac:dyDescent="0.25">
      <c r="A9" s="5" t="s">
        <v>4</v>
      </c>
      <c r="B9" s="22"/>
      <c r="C9" s="25"/>
      <c r="D9" s="31">
        <v>4588.369999999999</v>
      </c>
      <c r="F9" s="22"/>
      <c r="G9" s="25"/>
      <c r="H9" s="31">
        <v>4588.369999999999</v>
      </c>
      <c r="J9" s="36"/>
      <c r="K9" s="25"/>
      <c r="L9" s="31">
        <v>4588.369999999999</v>
      </c>
    </row>
    <row r="10" spans="1:14" x14ac:dyDescent="0.25">
      <c r="A10" s="5"/>
      <c r="B10" s="22"/>
      <c r="C10" s="25"/>
      <c r="D10" s="31"/>
      <c r="F10" s="22"/>
      <c r="G10" s="25"/>
      <c r="H10" s="31"/>
      <c r="J10" s="36"/>
      <c r="K10" s="25"/>
      <c r="L10" s="31"/>
    </row>
    <row r="11" spans="1:14" x14ac:dyDescent="0.25">
      <c r="A11" s="5" t="s">
        <v>5</v>
      </c>
      <c r="B11" s="22"/>
      <c r="C11" s="25"/>
      <c r="D11" s="31"/>
      <c r="F11" s="22"/>
      <c r="G11" s="25"/>
      <c r="H11" s="31"/>
      <c r="J11" s="36"/>
      <c r="K11" s="25"/>
      <c r="L11" s="31"/>
    </row>
    <row r="12" spans="1:14" x14ac:dyDescent="0.25">
      <c r="A12" s="5" t="s">
        <v>6</v>
      </c>
      <c r="B12" s="23">
        <v>0.20754</v>
      </c>
      <c r="C12" s="25">
        <v>1194651.9719999998</v>
      </c>
      <c r="D12" s="31">
        <f t="shared" si="0"/>
        <v>247938.07026887996</v>
      </c>
      <c r="F12" s="36">
        <v>0.32445000000000002</v>
      </c>
      <c r="G12" s="25">
        <v>1200000</v>
      </c>
      <c r="H12" s="31">
        <f t="shared" ref="H12:H17" si="3">F12*G12</f>
        <v>389340</v>
      </c>
      <c r="J12" s="36">
        <v>0.33324999999999999</v>
      </c>
      <c r="K12" s="25">
        <v>1200000</v>
      </c>
      <c r="L12" s="31">
        <f t="shared" ref="L12:L17" si="4">J12*K12</f>
        <v>399900</v>
      </c>
      <c r="N12" s="39"/>
    </row>
    <row r="13" spans="1:14" x14ac:dyDescent="0.25">
      <c r="A13" s="5" t="s">
        <v>7</v>
      </c>
      <c r="B13" s="23">
        <v>0.12540999999999999</v>
      </c>
      <c r="C13" s="25">
        <v>1194643.9719999998</v>
      </c>
      <c r="D13" s="31">
        <f t="shared" si="0"/>
        <v>149820.30052851996</v>
      </c>
      <c r="F13" s="36">
        <v>0.19605</v>
      </c>
      <c r="G13" s="25">
        <v>1200000</v>
      </c>
      <c r="H13" s="31">
        <f t="shared" si="3"/>
        <v>235260</v>
      </c>
      <c r="J13" s="36">
        <v>0.20136999999999999</v>
      </c>
      <c r="K13" s="25">
        <v>1200000</v>
      </c>
      <c r="L13" s="31">
        <f t="shared" si="4"/>
        <v>241644</v>
      </c>
      <c r="N13" s="39"/>
    </row>
    <row r="14" spans="1:14" x14ac:dyDescent="0.25">
      <c r="A14" s="5" t="s">
        <v>8</v>
      </c>
      <c r="B14" s="23">
        <v>7.9810000000000006E-2</v>
      </c>
      <c r="C14" s="25">
        <v>2194527.5929999999</v>
      </c>
      <c r="D14" s="31">
        <f t="shared" si="0"/>
        <v>175145.24719733</v>
      </c>
      <c r="F14" s="36">
        <v>0.12477000000000001</v>
      </c>
      <c r="G14" s="25">
        <v>2400000</v>
      </c>
      <c r="H14" s="31">
        <f t="shared" si="3"/>
        <v>299448</v>
      </c>
      <c r="J14" s="36">
        <v>0.12814999999999999</v>
      </c>
      <c r="K14" s="25">
        <v>2400000</v>
      </c>
      <c r="L14" s="31">
        <f t="shared" si="4"/>
        <v>307559.99999999994</v>
      </c>
      <c r="N14" s="39"/>
    </row>
    <row r="15" spans="1:14" x14ac:dyDescent="0.25">
      <c r="A15" s="5" t="s">
        <v>21</v>
      </c>
      <c r="B15" s="23">
        <v>5.117E-2</v>
      </c>
      <c r="C15" s="25">
        <v>3078129.3010000004</v>
      </c>
      <c r="D15" s="31">
        <f t="shared" si="0"/>
        <v>157507.87633217001</v>
      </c>
      <c r="F15" s="36">
        <v>7.9990000000000006E-2</v>
      </c>
      <c r="G15" s="25">
        <v>3127546.681753166</v>
      </c>
      <c r="H15" s="31">
        <f t="shared" si="3"/>
        <v>250172.45907343578</v>
      </c>
      <c r="J15" s="36">
        <v>8.2159999999999997E-2</v>
      </c>
      <c r="K15" s="25">
        <v>3009457.9490577825</v>
      </c>
      <c r="L15" s="31">
        <f t="shared" si="4"/>
        <v>247257.06509458739</v>
      </c>
      <c r="N15" s="39"/>
    </row>
    <row r="16" spans="1:14" x14ac:dyDescent="0.25">
      <c r="A16" s="5" t="s">
        <v>22</v>
      </c>
      <c r="B16" s="23">
        <v>3.6830000000000002E-2</v>
      </c>
      <c r="C16" s="25">
        <v>3885647.2050000001</v>
      </c>
      <c r="D16" s="31">
        <f t="shared" si="0"/>
        <v>143108.38656015001</v>
      </c>
      <c r="F16" s="36">
        <v>5.7579999999999999E-2</v>
      </c>
      <c r="G16" s="25">
        <v>3948028.7649102928</v>
      </c>
      <c r="H16" s="31">
        <f t="shared" si="3"/>
        <v>227327.49628353465</v>
      </c>
      <c r="J16" s="36">
        <v>5.9139999999999998E-2</v>
      </c>
      <c r="K16" s="25">
        <v>3798960.5779466261</v>
      </c>
      <c r="L16" s="31">
        <f t="shared" si="4"/>
        <v>224670.52857976346</v>
      </c>
      <c r="N16" s="39"/>
    </row>
    <row r="17" spans="1:14" x14ac:dyDescent="0.25">
      <c r="A17" s="5" t="s">
        <v>23</v>
      </c>
      <c r="B17" s="23">
        <v>2.4830000000000001E-2</v>
      </c>
      <c r="C17" s="28">
        <v>8003589.0922066681</v>
      </c>
      <c r="D17" s="33">
        <f t="shared" si="0"/>
        <v>198729.11715949158</v>
      </c>
      <c r="F17" s="36">
        <v>3.882E-2</v>
      </c>
      <c r="G17" s="28">
        <v>8132081.5533365402</v>
      </c>
      <c r="H17" s="33">
        <f t="shared" si="3"/>
        <v>315687.40590052452</v>
      </c>
      <c r="J17" s="36">
        <v>3.9870000000000003E-2</v>
      </c>
      <c r="K17" s="28">
        <v>7825033.4729955904</v>
      </c>
      <c r="L17" s="33">
        <f t="shared" si="4"/>
        <v>311984.08456833422</v>
      </c>
      <c r="N17" s="39"/>
    </row>
    <row r="18" spans="1:14" x14ac:dyDescent="0.25">
      <c r="A18" s="5" t="s">
        <v>9</v>
      </c>
      <c r="B18" s="5"/>
      <c r="C18" s="29">
        <f>SUM(C12:C17)</f>
        <v>19551189.13520667</v>
      </c>
      <c r="D18" s="31">
        <f>SUM(D12:D17)</f>
        <v>1072248.9980465416</v>
      </c>
      <c r="F18" s="5"/>
      <c r="G18" s="29">
        <f>SUM(G12:G17)</f>
        <v>20007657</v>
      </c>
      <c r="H18" s="31">
        <f>SUM(H12:H17)</f>
        <v>1717235.3612574949</v>
      </c>
      <c r="J18" s="5"/>
      <c r="K18" s="29">
        <f>SUM(K12:K17)</f>
        <v>19433452</v>
      </c>
      <c r="L18" s="31">
        <f>SUM(L12:L17)</f>
        <v>1733015.678242685</v>
      </c>
    </row>
    <row r="19" spans="1:14" x14ac:dyDescent="0.25">
      <c r="A19" s="5"/>
      <c r="B19" s="5"/>
      <c r="C19" s="5"/>
      <c r="D19" s="11"/>
      <c r="F19" s="5"/>
      <c r="G19" s="5"/>
      <c r="H19" s="11"/>
      <c r="J19" s="5"/>
      <c r="K19" s="5"/>
      <c r="L19" s="11"/>
    </row>
    <row r="20" spans="1:14" x14ac:dyDescent="0.25">
      <c r="A20" s="7" t="s">
        <v>12</v>
      </c>
      <c r="B20" s="7"/>
      <c r="C20" s="7"/>
      <c r="D20" s="32">
        <f>+SUM(D6:D9,D18)</f>
        <v>1293575.2826489925</v>
      </c>
      <c r="F20" s="7"/>
      <c r="G20" s="7"/>
      <c r="H20" s="32">
        <f>+SUM(H6:H9,H18)</f>
        <v>2026148.7191174948</v>
      </c>
      <c r="J20" s="7"/>
      <c r="K20" s="7"/>
      <c r="L20" s="32">
        <f>+SUM(L6:L9,L18)</f>
        <v>2047863.0552026851</v>
      </c>
    </row>
    <row r="21" spans="1:14" x14ac:dyDescent="0.25">
      <c r="A21" s="7"/>
      <c r="B21" s="7"/>
      <c r="C21" s="7"/>
      <c r="D21" s="7"/>
      <c r="F21" s="7"/>
      <c r="G21" s="7"/>
      <c r="H21" s="7"/>
      <c r="J21" s="7"/>
      <c r="K21" s="7"/>
      <c r="L21" s="7"/>
    </row>
    <row r="22" spans="1:14" x14ac:dyDescent="0.25">
      <c r="A22" s="40" t="s">
        <v>10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2"/>
    </row>
    <row r="23" spans="1:14" x14ac:dyDescent="0.25">
      <c r="A23" s="3"/>
      <c r="B23" s="3"/>
      <c r="C23" s="3"/>
      <c r="D23" s="5"/>
      <c r="F23" s="3"/>
      <c r="G23" s="3"/>
      <c r="H23" s="5"/>
      <c r="J23" s="3"/>
      <c r="K23" s="3"/>
      <c r="L23" s="5"/>
    </row>
    <row r="24" spans="1:14" x14ac:dyDescent="0.25">
      <c r="A24" s="8" t="s">
        <v>1</v>
      </c>
      <c r="B24" s="16">
        <v>1082.81</v>
      </c>
      <c r="C24" s="26">
        <v>107.99999770585009</v>
      </c>
      <c r="D24" s="31">
        <f>B24*C24</f>
        <v>116943.47751587153</v>
      </c>
      <c r="F24" s="21">
        <v>1143.98</v>
      </c>
      <c r="G24" s="26">
        <v>108</v>
      </c>
      <c r="H24" s="31">
        <f>F24*G24</f>
        <v>123549.84</v>
      </c>
      <c r="J24" s="21">
        <v>1208.5999999999999</v>
      </c>
      <c r="K24" s="26">
        <v>108</v>
      </c>
      <c r="L24" s="31">
        <f>J24*K24</f>
        <v>130528.79999999999</v>
      </c>
    </row>
    <row r="25" spans="1:14" x14ac:dyDescent="0.25">
      <c r="A25" s="3" t="s">
        <v>2</v>
      </c>
      <c r="B25" s="17">
        <v>1.45</v>
      </c>
      <c r="C25" s="27">
        <v>259368</v>
      </c>
      <c r="D25" s="31">
        <f t="shared" ref="D25" si="5">B25*C25</f>
        <v>376083.6</v>
      </c>
      <c r="F25" s="21">
        <v>1.71</v>
      </c>
      <c r="G25" s="27">
        <v>259368</v>
      </c>
      <c r="H25" s="31">
        <f t="shared" ref="H25" si="6">F25*G25</f>
        <v>443519.27999999997</v>
      </c>
      <c r="J25" s="21">
        <v>2.02</v>
      </c>
      <c r="K25" s="27">
        <v>259368</v>
      </c>
      <c r="L25" s="31">
        <f t="shared" ref="L25" si="7">J25*K25</f>
        <v>523923.36</v>
      </c>
    </row>
    <row r="26" spans="1:14" x14ac:dyDescent="0.25">
      <c r="A26" s="3" t="s">
        <v>4</v>
      </c>
      <c r="B26" s="18"/>
      <c r="C26" s="27"/>
      <c r="D26" s="31">
        <v>25145.649999999998</v>
      </c>
      <c r="F26" s="36"/>
      <c r="G26" s="27"/>
      <c r="H26" s="31">
        <f>D26</f>
        <v>25145.649999999998</v>
      </c>
      <c r="J26" s="36"/>
      <c r="K26" s="27"/>
      <c r="L26" s="31">
        <f>H26</f>
        <v>25145.649999999998</v>
      </c>
    </row>
    <row r="27" spans="1:14" x14ac:dyDescent="0.25">
      <c r="A27" s="3"/>
      <c r="B27" s="18"/>
      <c r="C27" s="27"/>
      <c r="D27" s="31"/>
      <c r="F27" s="22"/>
      <c r="G27" s="27"/>
      <c r="H27" s="31"/>
      <c r="J27" s="22"/>
      <c r="K27" s="27"/>
      <c r="L27" s="31"/>
    </row>
    <row r="28" spans="1:14" x14ac:dyDescent="0.25">
      <c r="A28" s="3" t="s">
        <v>5</v>
      </c>
      <c r="B28" s="18"/>
      <c r="C28" s="27"/>
      <c r="D28" s="31"/>
      <c r="F28" s="22"/>
      <c r="G28" s="27"/>
      <c r="H28" s="31"/>
      <c r="J28" s="22"/>
      <c r="K28" s="27"/>
      <c r="L28" s="31"/>
    </row>
    <row r="29" spans="1:14" x14ac:dyDescent="0.25">
      <c r="A29" s="3" t="s">
        <v>6</v>
      </c>
      <c r="B29" s="19">
        <v>0.20754</v>
      </c>
      <c r="C29" s="27">
        <v>2725000</v>
      </c>
      <c r="D29" s="31">
        <f t="shared" ref="D29:D34" si="8">B29*C29</f>
        <v>565546.5</v>
      </c>
      <c r="F29" s="23">
        <v>0.32445000000000002</v>
      </c>
      <c r="G29" s="27">
        <v>3000000</v>
      </c>
      <c r="H29" s="31">
        <f>F29*G29</f>
        <v>973350</v>
      </c>
      <c r="J29" s="23">
        <v>0.33324999999999999</v>
      </c>
      <c r="K29" s="27">
        <v>3000000</v>
      </c>
      <c r="L29" s="31">
        <f>J29*K29</f>
        <v>999750</v>
      </c>
    </row>
    <row r="30" spans="1:14" x14ac:dyDescent="0.25">
      <c r="A30" s="3" t="s">
        <v>7</v>
      </c>
      <c r="B30" s="19">
        <v>0.12540999999999999</v>
      </c>
      <c r="C30" s="27">
        <v>2725000</v>
      </c>
      <c r="D30" s="31">
        <f t="shared" si="8"/>
        <v>341742.25</v>
      </c>
      <c r="F30" s="23">
        <v>0.19605</v>
      </c>
      <c r="G30" s="27">
        <v>3000000</v>
      </c>
      <c r="H30" s="31">
        <f t="shared" ref="H30:H34" si="9">F30*G30</f>
        <v>588150</v>
      </c>
      <c r="J30" s="23">
        <v>0.20136999999999999</v>
      </c>
      <c r="K30" s="27">
        <v>3000000</v>
      </c>
      <c r="L30" s="31">
        <f t="shared" ref="L30:L34" si="10">J30*K30</f>
        <v>604110</v>
      </c>
    </row>
    <row r="31" spans="1:14" x14ac:dyDescent="0.25">
      <c r="A31" s="3" t="s">
        <v>8</v>
      </c>
      <c r="B31" s="19">
        <v>7.9810000000000006E-2</v>
      </c>
      <c r="C31" s="27">
        <v>5450000</v>
      </c>
      <c r="D31" s="31">
        <f t="shared" si="8"/>
        <v>434964.50000000006</v>
      </c>
      <c r="F31" s="23">
        <v>0.12477000000000001</v>
      </c>
      <c r="G31" s="27">
        <v>6000000</v>
      </c>
      <c r="H31" s="31">
        <f t="shared" si="9"/>
        <v>748620</v>
      </c>
      <c r="J31" s="23">
        <v>0.12814999999999999</v>
      </c>
      <c r="K31" s="27">
        <v>6000000</v>
      </c>
      <c r="L31" s="31">
        <f t="shared" si="10"/>
        <v>768899.99999999988</v>
      </c>
    </row>
    <row r="32" spans="1:14" x14ac:dyDescent="0.25">
      <c r="A32" s="5" t="s">
        <v>21</v>
      </c>
      <c r="B32" s="19">
        <v>5.117E-2</v>
      </c>
      <c r="C32" s="27">
        <v>10192995.1</v>
      </c>
      <c r="D32" s="31">
        <f t="shared" si="8"/>
        <v>521575.559267</v>
      </c>
      <c r="F32" s="23">
        <v>7.9990000000000006E-2</v>
      </c>
      <c r="G32" s="27">
        <v>8824772.2542880289</v>
      </c>
      <c r="H32" s="31">
        <f t="shared" si="9"/>
        <v>705893.53262049949</v>
      </c>
      <c r="J32" s="23">
        <v>8.2159999999999997E-2</v>
      </c>
      <c r="K32" s="27">
        <v>8650700.5627074353</v>
      </c>
      <c r="L32" s="31">
        <f t="shared" si="10"/>
        <v>710741.55823204282</v>
      </c>
    </row>
    <row r="33" spans="1:12" x14ac:dyDescent="0.25">
      <c r="A33" s="5" t="s">
        <v>22</v>
      </c>
      <c r="B33" s="19">
        <v>3.6830000000000002E-2</v>
      </c>
      <c r="C33" s="27">
        <v>22340145.929999996</v>
      </c>
      <c r="D33" s="31">
        <f t="shared" si="8"/>
        <v>822787.57460189983</v>
      </c>
      <c r="F33" s="23">
        <v>5.7579999999999999E-2</v>
      </c>
      <c r="G33" s="27">
        <v>19735102.432404663</v>
      </c>
      <c r="H33" s="31">
        <f t="shared" si="9"/>
        <v>1136347.1980578606</v>
      </c>
      <c r="J33" s="23">
        <v>5.9139999999999998E-2</v>
      </c>
      <c r="K33" s="27">
        <v>19366549.702228826</v>
      </c>
      <c r="L33" s="31">
        <f t="shared" si="10"/>
        <v>1145337.7493898128</v>
      </c>
    </row>
    <row r="34" spans="1:12" x14ac:dyDescent="0.25">
      <c r="A34" s="5" t="s">
        <v>23</v>
      </c>
      <c r="B34" s="19">
        <v>2.4830000000000001E-2</v>
      </c>
      <c r="C34" s="28">
        <v>29692694.428342499</v>
      </c>
      <c r="D34" s="33">
        <f t="shared" si="8"/>
        <v>737269.6026557443</v>
      </c>
      <c r="F34" s="37">
        <v>3.882E-2</v>
      </c>
      <c r="G34" s="28">
        <v>26134112.033307314</v>
      </c>
      <c r="H34" s="33">
        <f t="shared" si="9"/>
        <v>1014526.2291329899</v>
      </c>
      <c r="J34" s="23">
        <v>3.9870000000000003E-2</v>
      </c>
      <c r="K34" s="28">
        <v>25641095.455063742</v>
      </c>
      <c r="L34" s="33">
        <f t="shared" si="10"/>
        <v>1022310.4757933915</v>
      </c>
    </row>
    <row r="35" spans="1:12" x14ac:dyDescent="0.25">
      <c r="A35" s="8" t="s">
        <v>9</v>
      </c>
      <c r="B35" s="20"/>
      <c r="C35" s="30">
        <f>SUM(C29:C34)</f>
        <v>73125835.458342493</v>
      </c>
      <c r="D35" s="31">
        <f>SUM(D29:D34)</f>
        <v>3423885.9865246443</v>
      </c>
      <c r="F35" s="23"/>
      <c r="G35" s="30">
        <f>SUM(G29:G34)</f>
        <v>66693986.720000006</v>
      </c>
      <c r="H35" s="31">
        <f>SUM(H29:H34)</f>
        <v>5166886.9598113503</v>
      </c>
      <c r="J35" s="23"/>
      <c r="K35" s="30">
        <f>SUM(K29:K34)</f>
        <v>65658345.719999999</v>
      </c>
      <c r="L35" s="31">
        <f>SUM(L29:L34)</f>
        <v>5251149.7834152468</v>
      </c>
    </row>
    <row r="36" spans="1:12" x14ac:dyDescent="0.25">
      <c r="A36" s="8"/>
      <c r="B36" s="8"/>
      <c r="C36" s="8"/>
      <c r="D36" s="11"/>
      <c r="F36" s="8"/>
      <c r="G36" s="8"/>
      <c r="H36" s="11"/>
      <c r="J36" s="8"/>
      <c r="K36" s="8"/>
      <c r="L36" s="11"/>
    </row>
    <row r="37" spans="1:12" x14ac:dyDescent="0.25">
      <c r="A37" s="4" t="s">
        <v>11</v>
      </c>
      <c r="B37" s="4"/>
      <c r="C37" s="4"/>
      <c r="D37" s="32">
        <f>+SUM(D23:D26,D35)</f>
        <v>3942058.7140405159</v>
      </c>
      <c r="F37" s="4"/>
      <c r="G37" s="4"/>
      <c r="H37" s="32">
        <f>+SUM(H23:H26,H35)</f>
        <v>5759101.7298113499</v>
      </c>
      <c r="J37" s="4"/>
      <c r="K37" s="4"/>
      <c r="L37" s="32">
        <f>+SUM(L23:L26,L35)</f>
        <v>5930747.5934152463</v>
      </c>
    </row>
    <row r="38" spans="1:12" ht="16.5" customHeight="1" x14ac:dyDescent="0.25">
      <c r="A38" s="4"/>
      <c r="B38" s="4"/>
      <c r="C38" s="4"/>
      <c r="D38" s="32"/>
      <c r="F38" s="4"/>
      <c r="G38" s="4"/>
      <c r="H38" s="32"/>
      <c r="J38" s="4"/>
      <c r="K38" s="4"/>
      <c r="L38" s="32"/>
    </row>
    <row r="39" spans="1:12" ht="16.5" customHeight="1" x14ac:dyDescent="0.25">
      <c r="A39" s="12" t="s">
        <v>13</v>
      </c>
      <c r="B39" s="12"/>
      <c r="C39" s="12"/>
      <c r="D39" s="35">
        <f>SUM(D20,D37)</f>
        <v>5235633.9966895087</v>
      </c>
      <c r="F39" s="12"/>
      <c r="G39" s="12"/>
      <c r="H39" s="35">
        <f>SUM(H20,H37)</f>
        <v>7785250.4489288442</v>
      </c>
      <c r="J39" s="12"/>
      <c r="K39" s="12"/>
      <c r="L39" s="35">
        <f>SUM(L20,L37)</f>
        <v>7978610.6486179316</v>
      </c>
    </row>
    <row r="40" spans="1:12" ht="16.5" customHeight="1" x14ac:dyDescent="0.25">
      <c r="A40" s="9"/>
      <c r="B40" s="9"/>
      <c r="C40" s="9"/>
      <c r="D40" s="9"/>
    </row>
    <row r="41" spans="1:12" x14ac:dyDescent="0.25">
      <c r="A41" s="9" t="s">
        <v>24</v>
      </c>
      <c r="B41" s="9"/>
      <c r="C41" s="9"/>
      <c r="D41" s="9"/>
      <c r="H41" s="2">
        <v>7785310.5156685682</v>
      </c>
      <c r="L41" s="2">
        <v>7978407.6874755248</v>
      </c>
    </row>
    <row r="42" spans="1:12" x14ac:dyDescent="0.25">
      <c r="A42" s="9"/>
      <c r="B42" s="9"/>
      <c r="C42" s="9"/>
      <c r="D42" s="9"/>
    </row>
    <row r="43" spans="1:12" x14ac:dyDescent="0.25">
      <c r="A43" s="10" t="s">
        <v>27</v>
      </c>
      <c r="B43" s="10"/>
      <c r="C43" s="10"/>
      <c r="D43" s="10"/>
    </row>
    <row r="44" spans="1:12" x14ac:dyDescent="0.25">
      <c r="A44" s="1" t="s">
        <v>20</v>
      </c>
    </row>
    <row r="45" spans="1:12" x14ac:dyDescent="0.25">
      <c r="A45" s="1" t="s">
        <v>28</v>
      </c>
      <c r="B45" s="13"/>
      <c r="C45" s="13"/>
      <c r="D45" s="13"/>
    </row>
  </sheetData>
  <mergeCells count="7">
    <mergeCell ref="A22:L22"/>
    <mergeCell ref="A3:A4"/>
    <mergeCell ref="A1:L1"/>
    <mergeCell ref="F3:H3"/>
    <mergeCell ref="C3:D3"/>
    <mergeCell ref="B3:B4"/>
    <mergeCell ref="J3:L3"/>
  </mergeCells>
  <printOptions horizontalCentered="1"/>
  <pageMargins left="0.7" right="0.7" top="1" bottom="0.75" header="0.7" footer="0.3"/>
  <pageSetup scale="72" fitToWidth="0" fitToHeight="0" orientation="landscape" r:id="rId1"/>
  <headerFooter scaleWithDoc="0">
    <oddHeader>&amp;R&amp;"Times New Roman,Bold"&amp;8Nucor Exh. KCH-7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2024-08-06T07:00:00+00:00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DF8EF00-71EB-4FEF-BB27-4BFA275F99FD}"/>
</file>

<file path=customXml/itemProps2.xml><?xml version="1.0" encoding="utf-8"?>
<ds:datastoreItem xmlns:ds="http://schemas.openxmlformats.org/officeDocument/2006/customXml" ds:itemID="{FB72C370-1703-4299-9EE1-827554372230}"/>
</file>

<file path=customXml/itemProps3.xml><?xml version="1.0" encoding="utf-8"?>
<ds:datastoreItem xmlns:ds="http://schemas.openxmlformats.org/officeDocument/2006/customXml" ds:itemID="{AEF0DD4C-CC51-43A0-A9B4-7EF00B34A46A}"/>
</file>

<file path=customXml/itemProps4.xml><?xml version="1.0" encoding="utf-8"?>
<ds:datastoreItem xmlns:ds="http://schemas.openxmlformats.org/officeDocument/2006/customXml" ds:itemID="{14E93737-4A4D-45A4-AFA5-BE55BB7EF9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KCH-7, p.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</dc:creator>
  <cp:lastModifiedBy>Booth, Avery (UTC)</cp:lastModifiedBy>
  <cp:lastPrinted>2024-07-25T22:05:50Z</cp:lastPrinted>
  <dcterms:created xsi:type="dcterms:W3CDTF">2022-07-25T18:11:18Z</dcterms:created>
  <dcterms:modified xsi:type="dcterms:W3CDTF">2024-08-07T15:25:23Z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